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2020\data kepegawaian\"/>
    </mc:Choice>
  </mc:AlternateContent>
  <xr:revisionPtr revIDLastSave="0" documentId="13_ncr:1000001_{EAE3E4F8-861A-AD41-8CCD-C46308B1DF64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leqoq" sheetId="18" state="veryHidden" r:id="rId1"/>
    <sheet name="administrasi" sheetId="43" r:id="rId2"/>
    <sheet name="Dosen" sheetId="22" r:id="rId3"/>
    <sheet name="Pejabat Struktural" sheetId="28" r:id="rId4"/>
    <sheet name="rekap" sheetId="31" r:id="rId5"/>
    <sheet name="Rektor &amp; Jajarannya" sheetId="44" r:id="rId6"/>
    <sheet name="Wadek &amp; Kapus" sheetId="47" r:id="rId7"/>
    <sheet name="Kajur &amp; Sekjur" sheetId="45" r:id="rId8"/>
    <sheet name="pensiun" sheetId="49" r:id="rId9"/>
    <sheet name="pindah " sheetId="59" r:id="rId10"/>
    <sheet name="lab jurusan" sheetId="48" r:id="rId11"/>
    <sheet name="tdk ada dalam ortaker" sheetId="57" r:id="rId12"/>
    <sheet name="Sheet6" sheetId="55" r:id="rId13"/>
    <sheet name="Sheet1" sheetId="50" r:id="rId14"/>
    <sheet name="Sheet4" sheetId="53" r:id="rId15"/>
    <sheet name="Sheet2" sheetId="58" r:id="rId16"/>
  </sheets>
  <definedNames>
    <definedName name="_xlnm._FilterDatabase" localSheetId="1" hidden="1">administrasi!$A$4:$Q$211</definedName>
    <definedName name="_xlnm._FilterDatabase" localSheetId="2" hidden="1">Dosen!$A$4:$V$811</definedName>
    <definedName name="_xlnm._FilterDatabase" localSheetId="7" hidden="1">'Kajur &amp; Sekjur'!$A$3:$J$112</definedName>
    <definedName name="_lK40" localSheetId="7">#REF!</definedName>
    <definedName name="_lK40" localSheetId="10">#REF!</definedName>
    <definedName name="_lK40" localSheetId="9">#REF!</definedName>
    <definedName name="_lK40" localSheetId="11">#REF!</definedName>
    <definedName name="_lK40">#REF!</definedName>
    <definedName name="_xlnm.Print_Area" localSheetId="2">Dosen!$B$1:$Q$809</definedName>
    <definedName name="_xlnm.Print_Titles" localSheetId="1">administrasi!$1:$4</definedName>
    <definedName name="_xlnm.Print_Titles" localSheetId="2">Dosen!$1:$4</definedName>
    <definedName name="_xlnm.Print_Titles" localSheetId="7">'Kajur &amp; Sekjur'!$3:$3</definedName>
    <definedName name="_xlnm.Print_Titles" localSheetId="3">'Pejabat Struktural'!$4:$5</definedName>
    <definedName name="_xlnm.Print_Titles" localSheetId="6">'Wadek &amp; Kapus'!$3:$3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44" l="1"/>
  <c r="I423" i="22"/>
  <c r="L423" i="22"/>
  <c r="I154" i="43"/>
  <c r="I116" i="43"/>
  <c r="L786" i="22"/>
  <c r="I786" i="22"/>
  <c r="L150" i="22"/>
  <c r="I150" i="22"/>
  <c r="I499" i="22"/>
  <c r="L499" i="22"/>
  <c r="I197" i="43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8" i="28"/>
  <c r="Z30" i="31"/>
  <c r="G111" i="45"/>
  <c r="J123" i="31"/>
  <c r="G123" i="31"/>
  <c r="L456" i="22"/>
  <c r="I456" i="22"/>
  <c r="L68" i="22"/>
  <c r="I68" i="22"/>
  <c r="I310" i="22"/>
  <c r="L310" i="22"/>
  <c r="L308" i="22"/>
  <c r="I308" i="22"/>
  <c r="I315" i="22"/>
  <c r="L315" i="22"/>
  <c r="L67" i="22"/>
  <c r="I67" i="22"/>
  <c r="I444" i="22"/>
  <c r="L444" i="22"/>
  <c r="L811" i="22"/>
  <c r="L810" i="22"/>
  <c r="L809" i="22"/>
  <c r="L642" i="22"/>
  <c r="L808" i="22"/>
  <c r="L807" i="22"/>
  <c r="L806" i="22"/>
  <c r="L805" i="22"/>
  <c r="L804" i="22"/>
  <c r="L803" i="22"/>
  <c r="L802" i="22"/>
  <c r="L801" i="22"/>
  <c r="L800" i="22"/>
  <c r="L799" i="22"/>
  <c r="L798" i="22"/>
  <c r="L797" i="22"/>
  <c r="L796" i="22"/>
  <c r="L795" i="22"/>
  <c r="L794" i="22"/>
  <c r="L793" i="22"/>
  <c r="L792" i="22"/>
  <c r="L791" i="22"/>
  <c r="L790" i="22"/>
  <c r="L789" i="22"/>
  <c r="L788" i="22"/>
  <c r="L787" i="22"/>
  <c r="L785" i="22"/>
  <c r="L784" i="22"/>
  <c r="L783" i="22"/>
  <c r="L782" i="22"/>
  <c r="L781" i="22"/>
  <c r="L780" i="22"/>
  <c r="L779" i="22"/>
  <c r="L778" i="22"/>
  <c r="L777" i="22"/>
  <c r="L776" i="22"/>
  <c r="L775" i="22"/>
  <c r="L774" i="22"/>
  <c r="L773" i="22"/>
  <c r="L772" i="22"/>
  <c r="L771" i="22"/>
  <c r="L770" i="22"/>
  <c r="L769" i="22"/>
  <c r="L768" i="22"/>
  <c r="L767" i="22"/>
  <c r="L766" i="22"/>
  <c r="L765" i="22"/>
  <c r="L764" i="22"/>
  <c r="L763" i="22"/>
  <c r="L762" i="22"/>
  <c r="L761" i="22"/>
  <c r="L760" i="22"/>
  <c r="L759" i="22"/>
  <c r="L758" i="22"/>
  <c r="L757" i="22"/>
  <c r="L756" i="22"/>
  <c r="L755" i="22"/>
  <c r="L754" i="22"/>
  <c r="L753" i="22"/>
  <c r="L752" i="22"/>
  <c r="L751" i="22"/>
  <c r="L750" i="22"/>
  <c r="L749" i="22"/>
  <c r="L748" i="22"/>
  <c r="L747" i="22"/>
  <c r="L746" i="22"/>
  <c r="L745" i="22"/>
  <c r="L744" i="22"/>
  <c r="L743" i="22"/>
  <c r="L742" i="22"/>
  <c r="L741" i="22"/>
  <c r="L740" i="22"/>
  <c r="L739" i="22"/>
  <c r="L738" i="22"/>
  <c r="L737" i="22"/>
  <c r="L736" i="22"/>
  <c r="L735" i="22"/>
  <c r="L734" i="22"/>
  <c r="L733" i="22"/>
  <c r="L732" i="22"/>
  <c r="L731" i="22"/>
  <c r="L730" i="22"/>
  <c r="L729" i="22"/>
  <c r="L728" i="22"/>
  <c r="L727" i="22"/>
  <c r="L726" i="22"/>
  <c r="L725" i="22"/>
  <c r="L724" i="22"/>
  <c r="L723" i="22"/>
  <c r="L722" i="22"/>
  <c r="L721" i="22"/>
  <c r="L720" i="22"/>
  <c r="L719" i="22"/>
  <c r="L718" i="22"/>
  <c r="L717" i="22"/>
  <c r="L716" i="22"/>
  <c r="L715" i="22"/>
  <c r="L714" i="22"/>
  <c r="L713" i="22"/>
  <c r="L712" i="22"/>
  <c r="L711" i="22"/>
  <c r="L710" i="22"/>
  <c r="L709" i="22"/>
  <c r="L708" i="22"/>
  <c r="L707" i="22"/>
  <c r="L706" i="22"/>
  <c r="L705" i="22"/>
  <c r="L704" i="22"/>
  <c r="L703" i="22"/>
  <c r="L702" i="22"/>
  <c r="L701" i="22"/>
  <c r="L700" i="22"/>
  <c r="L699" i="22"/>
  <c r="L698" i="22"/>
  <c r="L697" i="22"/>
  <c r="L696" i="22"/>
  <c r="L695" i="22"/>
  <c r="L694" i="22"/>
  <c r="L693" i="22"/>
  <c r="L692" i="22"/>
  <c r="L691" i="22"/>
  <c r="L690" i="22"/>
  <c r="L689" i="22"/>
  <c r="L688" i="22"/>
  <c r="L687" i="22"/>
  <c r="L686" i="22"/>
  <c r="L685" i="22"/>
  <c r="L684" i="22"/>
  <c r="L683" i="22"/>
  <c r="L682" i="22"/>
  <c r="L681" i="22"/>
  <c r="L680" i="22"/>
  <c r="L679" i="22"/>
  <c r="L678" i="22"/>
  <c r="L677" i="22"/>
  <c r="L676" i="22"/>
  <c r="L675" i="22"/>
  <c r="L674" i="22"/>
  <c r="L673" i="22"/>
  <c r="L672" i="22"/>
  <c r="L671" i="22"/>
  <c r="L670" i="22"/>
  <c r="L669" i="22"/>
  <c r="L668" i="22"/>
  <c r="L667" i="22"/>
  <c r="L666" i="22"/>
  <c r="L665" i="22"/>
  <c r="L664" i="22"/>
  <c r="L663" i="22"/>
  <c r="L662" i="22"/>
  <c r="L661" i="22"/>
  <c r="L660" i="22"/>
  <c r="L659" i="22"/>
  <c r="L658" i="22"/>
  <c r="L657" i="22"/>
  <c r="L656" i="22"/>
  <c r="L655" i="22"/>
  <c r="L654" i="22"/>
  <c r="L653" i="22"/>
  <c r="L652" i="22"/>
  <c r="L651" i="22"/>
  <c r="L650" i="22"/>
  <c r="L649" i="22"/>
  <c r="L648" i="22"/>
  <c r="L647" i="22"/>
  <c r="L646" i="22"/>
  <c r="L645" i="22"/>
  <c r="L644" i="22"/>
  <c r="L643" i="22"/>
  <c r="L641" i="22"/>
  <c r="L640" i="22"/>
  <c r="L639" i="22"/>
  <c r="L638" i="22"/>
  <c r="L637" i="22"/>
  <c r="L636" i="22"/>
  <c r="L635" i="22"/>
  <c r="L634" i="22"/>
  <c r="L633" i="22"/>
  <c r="L632" i="22"/>
  <c r="L631" i="22"/>
  <c r="L630" i="22"/>
  <c r="L629" i="22"/>
  <c r="L628" i="22"/>
  <c r="L627" i="22"/>
  <c r="L626" i="22"/>
  <c r="L625" i="22"/>
  <c r="L624" i="22"/>
  <c r="L623" i="22"/>
  <c r="L622" i="22"/>
  <c r="L621" i="22"/>
  <c r="L620" i="22"/>
  <c r="L619" i="22"/>
  <c r="L618" i="22"/>
  <c r="L617" i="22"/>
  <c r="L616" i="22"/>
  <c r="L615" i="22"/>
  <c r="L614" i="22"/>
  <c r="L613" i="22"/>
  <c r="L612" i="22"/>
  <c r="L611" i="22"/>
  <c r="L609" i="22"/>
  <c r="L608" i="22"/>
  <c r="L607" i="22"/>
  <c r="L606" i="22"/>
  <c r="L605" i="22"/>
  <c r="L604" i="22"/>
  <c r="L603" i="22"/>
  <c r="L602" i="22"/>
  <c r="L601" i="22"/>
  <c r="L600" i="22"/>
  <c r="L599" i="22"/>
  <c r="L598" i="22"/>
  <c r="L597" i="22"/>
  <c r="L596" i="22"/>
  <c r="L595" i="22"/>
  <c r="L594" i="22"/>
  <c r="L593" i="22"/>
  <c r="L592" i="22"/>
  <c r="L591" i="22"/>
  <c r="L590" i="22"/>
  <c r="L589" i="22"/>
  <c r="L588" i="22"/>
  <c r="L587" i="22"/>
  <c r="L586" i="22"/>
  <c r="L585" i="22"/>
  <c r="L584" i="22"/>
  <c r="L583" i="22"/>
  <c r="L582" i="22"/>
  <c r="L581" i="22"/>
  <c r="L580" i="22"/>
  <c r="L579" i="22"/>
  <c r="L578" i="22"/>
  <c r="L577" i="22"/>
  <c r="L576" i="22"/>
  <c r="L575" i="22"/>
  <c r="L574" i="22"/>
  <c r="L573" i="22"/>
  <c r="L572" i="22"/>
  <c r="L571" i="22"/>
  <c r="L570" i="22"/>
  <c r="L569" i="22"/>
  <c r="L568" i="22"/>
  <c r="L567" i="22"/>
  <c r="L566" i="22"/>
  <c r="L565" i="22"/>
  <c r="L564" i="22"/>
  <c r="L563" i="22"/>
  <c r="L562" i="22"/>
  <c r="L561" i="22"/>
  <c r="L560" i="22"/>
  <c r="L559" i="22"/>
  <c r="L558" i="22"/>
  <c r="L557" i="22"/>
  <c r="L556" i="22"/>
  <c r="L555" i="22"/>
  <c r="L554" i="22"/>
  <c r="L553" i="22"/>
  <c r="L552" i="22"/>
  <c r="L551" i="22"/>
  <c r="L550" i="22"/>
  <c r="L549" i="22"/>
  <c r="L548" i="22"/>
  <c r="L547" i="22"/>
  <c r="L546" i="22"/>
  <c r="L545" i="22"/>
  <c r="L544" i="22"/>
  <c r="L543" i="22"/>
  <c r="L542" i="22"/>
  <c r="L541" i="22"/>
  <c r="L540" i="22"/>
  <c r="L539" i="22"/>
  <c r="L538" i="22"/>
  <c r="L537" i="22"/>
  <c r="L536" i="22"/>
  <c r="L535" i="22"/>
  <c r="L534" i="22"/>
  <c r="L533" i="22"/>
  <c r="L532" i="22"/>
  <c r="L531" i="22"/>
  <c r="L530" i="22"/>
  <c r="L529" i="22"/>
  <c r="L528" i="22"/>
  <c r="L527" i="22"/>
  <c r="L526" i="22"/>
  <c r="L525" i="22"/>
  <c r="L524" i="22"/>
  <c r="L523" i="22"/>
  <c r="L522" i="22"/>
  <c r="L521" i="22"/>
  <c r="L520" i="22"/>
  <c r="L519" i="22"/>
  <c r="L518" i="22"/>
  <c r="L517" i="22"/>
  <c r="L516" i="22"/>
  <c r="L515" i="22"/>
  <c r="L514" i="22"/>
  <c r="L513" i="22"/>
  <c r="L512" i="22"/>
  <c r="L511" i="22"/>
  <c r="L510" i="22"/>
  <c r="L509" i="22"/>
  <c r="L508" i="22"/>
  <c r="L507" i="22"/>
  <c r="L506" i="22"/>
  <c r="L505" i="22"/>
  <c r="L504" i="22"/>
  <c r="L503" i="22"/>
  <c r="L502" i="22"/>
  <c r="L501" i="22"/>
  <c r="L500" i="22"/>
  <c r="L498" i="22"/>
  <c r="L497" i="22"/>
  <c r="L496" i="22"/>
  <c r="L495" i="22"/>
  <c r="L494" i="22"/>
  <c r="L493" i="22"/>
  <c r="L492" i="22"/>
  <c r="L491" i="22"/>
  <c r="L490" i="22"/>
  <c r="L489" i="22"/>
  <c r="L488" i="22"/>
  <c r="L487" i="22"/>
  <c r="L486" i="22"/>
  <c r="L485" i="22"/>
  <c r="L484" i="22"/>
  <c r="L483" i="22"/>
  <c r="L482" i="22"/>
  <c r="L481" i="22"/>
  <c r="L480" i="22"/>
  <c r="L479" i="22"/>
  <c r="L478" i="22"/>
  <c r="L477" i="22"/>
  <c r="L476" i="22"/>
  <c r="L475" i="22"/>
  <c r="L474" i="22"/>
  <c r="L473" i="22"/>
  <c r="L472" i="22"/>
  <c r="L471" i="22"/>
  <c r="L470" i="22"/>
  <c r="L469" i="22"/>
  <c r="L468" i="22"/>
  <c r="L467" i="22"/>
  <c r="L466" i="22"/>
  <c r="L465" i="22"/>
  <c r="L464" i="22"/>
  <c r="L463" i="22"/>
  <c r="L462" i="22"/>
  <c r="L461" i="22"/>
  <c r="L460" i="22"/>
  <c r="L459" i="22"/>
  <c r="L458" i="22"/>
  <c r="L457" i="22"/>
  <c r="L455" i="22"/>
  <c r="L610" i="22"/>
  <c r="L454" i="22"/>
  <c r="L453" i="22"/>
  <c r="L452" i="22"/>
  <c r="L451" i="22"/>
  <c r="L450" i="22"/>
  <c r="L449" i="22"/>
  <c r="L448" i="22"/>
  <c r="L447" i="22"/>
  <c r="L446" i="22"/>
  <c r="L445" i="22"/>
  <c r="L443" i="22"/>
  <c r="L442" i="22"/>
  <c r="L441" i="22"/>
  <c r="L440" i="22"/>
  <c r="L439" i="22"/>
  <c r="L438" i="22"/>
  <c r="L437" i="22"/>
  <c r="L436" i="22"/>
  <c r="L435" i="22"/>
  <c r="L434" i="22"/>
  <c r="L433" i="22"/>
  <c r="L432" i="22"/>
  <c r="L431" i="22"/>
  <c r="L430" i="22"/>
  <c r="L429" i="22"/>
  <c r="L428" i="22"/>
  <c r="L427" i="22"/>
  <c r="L426" i="22"/>
  <c r="L425" i="22"/>
  <c r="L424" i="22"/>
  <c r="L422" i="22"/>
  <c r="L421" i="22"/>
  <c r="L420" i="22"/>
  <c r="L419" i="22"/>
  <c r="L418" i="22"/>
  <c r="L417" i="22"/>
  <c r="L416" i="22"/>
  <c r="L415" i="22"/>
  <c r="L414" i="22"/>
  <c r="L413" i="22"/>
  <c r="L412" i="22"/>
  <c r="L411" i="22"/>
  <c r="L410" i="22"/>
  <c r="L409" i="22"/>
  <c r="L408" i="22"/>
  <c r="L407" i="22"/>
  <c r="L406" i="22"/>
  <c r="L405" i="22"/>
  <c r="L404" i="22"/>
  <c r="L403" i="22"/>
  <c r="L402" i="22"/>
  <c r="L401" i="22"/>
  <c r="L400" i="22"/>
  <c r="L399" i="22"/>
  <c r="L398" i="22"/>
  <c r="L397" i="22"/>
  <c r="L396" i="22"/>
  <c r="L395" i="22"/>
  <c r="L394" i="22"/>
  <c r="L393" i="22"/>
  <c r="L392" i="22"/>
  <c r="L391" i="22"/>
  <c r="L390" i="22"/>
  <c r="L389" i="22"/>
  <c r="L388" i="22"/>
  <c r="L387" i="22"/>
  <c r="L386" i="22"/>
  <c r="L385" i="22"/>
  <c r="L384" i="22"/>
  <c r="L383" i="22"/>
  <c r="L382" i="22"/>
  <c r="L381" i="22"/>
  <c r="L380" i="22"/>
  <c r="L379" i="22"/>
  <c r="L378" i="22"/>
  <c r="L377" i="22"/>
  <c r="L376" i="22"/>
  <c r="L375" i="22"/>
  <c r="L374" i="22"/>
  <c r="L373" i="22"/>
  <c r="L372" i="22"/>
  <c r="L371" i="22"/>
  <c r="L370" i="22"/>
  <c r="L369" i="22"/>
  <c r="L368" i="22"/>
  <c r="L367" i="22"/>
  <c r="L366" i="22"/>
  <c r="L365" i="22"/>
  <c r="L364" i="22"/>
  <c r="L363" i="22"/>
  <c r="L362" i="22"/>
  <c r="L361" i="22"/>
  <c r="L360" i="22"/>
  <c r="L359" i="22"/>
  <c r="L358" i="22"/>
  <c r="L357" i="22"/>
  <c r="L356" i="22"/>
  <c r="L355" i="22"/>
  <c r="L354" i="22"/>
  <c r="L353" i="22"/>
  <c r="L352" i="22"/>
  <c r="L351" i="22"/>
  <c r="L350" i="22"/>
  <c r="L349" i="22"/>
  <c r="L348" i="22"/>
  <c r="L347" i="22"/>
  <c r="L346" i="22"/>
  <c r="L345" i="22"/>
  <c r="L344" i="22"/>
  <c r="L343" i="22"/>
  <c r="L342" i="22"/>
  <c r="L341" i="22"/>
  <c r="L340" i="22"/>
  <c r="L339" i="22"/>
  <c r="L338" i="22"/>
  <c r="L337" i="22"/>
  <c r="L336" i="22"/>
  <c r="L335" i="22"/>
  <c r="L334" i="22"/>
  <c r="L333" i="22"/>
  <c r="L332" i="22"/>
  <c r="L331" i="22"/>
  <c r="L330" i="22"/>
  <c r="L329" i="22"/>
  <c r="L328" i="22"/>
  <c r="L327" i="22"/>
  <c r="L326" i="22"/>
  <c r="L325" i="22"/>
  <c r="L324" i="22"/>
  <c r="L323" i="22"/>
  <c r="L322" i="22"/>
  <c r="L321" i="22"/>
  <c r="L320" i="22"/>
  <c r="L319" i="22"/>
  <c r="L318" i="22"/>
  <c r="L317" i="22"/>
  <c r="L316" i="22"/>
  <c r="L314" i="22"/>
  <c r="L313" i="22"/>
  <c r="L312" i="22"/>
  <c r="L311" i="22"/>
  <c r="L309" i="22"/>
  <c r="L307" i="22"/>
  <c r="L306" i="22"/>
  <c r="L305" i="22"/>
  <c r="L304" i="22"/>
  <c r="L303" i="22"/>
  <c r="L302" i="22"/>
  <c r="L301" i="22"/>
  <c r="L300" i="22"/>
  <c r="L299" i="22"/>
  <c r="L298" i="22"/>
  <c r="L297" i="22"/>
  <c r="L296" i="22"/>
  <c r="L295" i="22"/>
  <c r="L294" i="22"/>
  <c r="L293" i="22"/>
  <c r="L292" i="22"/>
  <c r="L291" i="22"/>
  <c r="L290" i="22"/>
  <c r="L289" i="22"/>
  <c r="L288" i="22"/>
  <c r="L287" i="22"/>
  <c r="L286" i="22"/>
  <c r="L285" i="22"/>
  <c r="L284" i="22"/>
  <c r="L283" i="22"/>
  <c r="L282" i="22"/>
  <c r="L281" i="22"/>
  <c r="L280" i="22"/>
  <c r="L279" i="22"/>
  <c r="L278" i="22"/>
  <c r="L277" i="22"/>
  <c r="L276" i="22"/>
  <c r="L275" i="22"/>
  <c r="L274" i="22"/>
  <c r="L273" i="22"/>
  <c r="L272" i="22"/>
  <c r="L271" i="22"/>
  <c r="L270" i="22"/>
  <c r="L269" i="22"/>
  <c r="L268" i="22"/>
  <c r="L267" i="22"/>
  <c r="L266" i="22"/>
  <c r="L265" i="22"/>
  <c r="L264" i="22"/>
  <c r="L263" i="22"/>
  <c r="L262" i="22"/>
  <c r="L261" i="22"/>
  <c r="L260" i="22"/>
  <c r="L259" i="22"/>
  <c r="L258" i="22"/>
  <c r="L257" i="22"/>
  <c r="L256" i="22"/>
  <c r="L255" i="22"/>
  <c r="L254" i="22"/>
  <c r="L253" i="22"/>
  <c r="L252" i="22"/>
  <c r="L251" i="22"/>
  <c r="L250" i="22"/>
  <c r="L249" i="22"/>
  <c r="L248" i="22"/>
  <c r="L247" i="22"/>
  <c r="L246" i="22"/>
  <c r="L245" i="22"/>
  <c r="L244" i="22"/>
  <c r="L243" i="22"/>
  <c r="L242" i="22"/>
  <c r="L241" i="22"/>
  <c r="L240" i="22"/>
  <c r="L239" i="22"/>
  <c r="L238" i="22"/>
  <c r="L237" i="22"/>
  <c r="L236" i="22"/>
  <c r="L235" i="22"/>
  <c r="L234" i="22"/>
  <c r="L233" i="22"/>
  <c r="L232" i="22"/>
  <c r="L231" i="22"/>
  <c r="L230" i="22"/>
  <c r="L229" i="22"/>
  <c r="L228" i="22"/>
  <c r="L227" i="22"/>
  <c r="L226" i="22"/>
  <c r="L225" i="22"/>
  <c r="L224" i="22"/>
  <c r="L223" i="22"/>
  <c r="L222" i="22"/>
  <c r="L221" i="22"/>
  <c r="L220" i="22"/>
  <c r="L219" i="22"/>
  <c r="L218" i="22"/>
  <c r="L217" i="22"/>
  <c r="L216" i="22"/>
  <c r="L215" i="22"/>
  <c r="L214" i="22"/>
  <c r="L213" i="22"/>
  <c r="L212" i="22"/>
  <c r="L211" i="22"/>
  <c r="L210" i="22"/>
  <c r="L209" i="22"/>
  <c r="L208" i="22"/>
  <c r="L207" i="22"/>
  <c r="L206" i="22"/>
  <c r="L205" i="22"/>
  <c r="L204" i="22"/>
  <c r="L203" i="22"/>
  <c r="L202" i="22"/>
  <c r="L201" i="22"/>
  <c r="L200" i="22"/>
  <c r="L199" i="22"/>
  <c r="L198" i="22"/>
  <c r="L197" i="22"/>
  <c r="L196" i="22"/>
  <c r="L195" i="22"/>
  <c r="L194" i="22"/>
  <c r="L193" i="22"/>
  <c r="L192" i="22"/>
  <c r="L191" i="22"/>
  <c r="L190" i="22"/>
  <c r="L189" i="22"/>
  <c r="L188" i="22"/>
  <c r="L187" i="22"/>
  <c r="L186" i="22"/>
  <c r="L185" i="22"/>
  <c r="L184" i="22"/>
  <c r="L183" i="22"/>
  <c r="L182" i="22"/>
  <c r="L181" i="22"/>
  <c r="L180" i="22"/>
  <c r="L179" i="22"/>
  <c r="L178" i="22"/>
  <c r="L177" i="22"/>
  <c r="L176" i="22"/>
  <c r="L175" i="22"/>
  <c r="L174" i="22"/>
  <c r="L173" i="22"/>
  <c r="L172" i="22"/>
  <c r="L171" i="22"/>
  <c r="L170" i="22"/>
  <c r="L169" i="22"/>
  <c r="L168" i="22"/>
  <c r="L167" i="22"/>
  <c r="L166" i="22"/>
  <c r="L165" i="22"/>
  <c r="L164" i="22"/>
  <c r="L163" i="22"/>
  <c r="L162" i="22"/>
  <c r="L161" i="22"/>
  <c r="L160" i="22"/>
  <c r="L159" i="22"/>
  <c r="L158" i="22"/>
  <c r="L157" i="22"/>
  <c r="L156" i="22"/>
  <c r="L155" i="22"/>
  <c r="L154" i="22"/>
  <c r="L153" i="22"/>
  <c r="L152" i="22"/>
  <c r="L151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105" i="43"/>
  <c r="L211" i="43"/>
  <c r="L210" i="43"/>
  <c r="L198" i="43"/>
  <c r="L209" i="43"/>
  <c r="L208" i="43"/>
  <c r="L207" i="43"/>
  <c r="L206" i="43"/>
  <c r="L205" i="43"/>
  <c r="L204" i="43"/>
  <c r="L203" i="43"/>
  <c r="L202" i="43"/>
  <c r="L112" i="43"/>
  <c r="L161" i="43"/>
  <c r="L199" i="43"/>
  <c r="L196" i="43"/>
  <c r="L195" i="43"/>
  <c r="L194" i="43"/>
  <c r="L193" i="43"/>
  <c r="L192" i="43"/>
  <c r="L191" i="43"/>
  <c r="L190" i="43"/>
  <c r="L189" i="43"/>
  <c r="L188" i="43"/>
  <c r="L75" i="43"/>
  <c r="L187" i="43"/>
  <c r="L186" i="43"/>
  <c r="L185" i="43"/>
  <c r="L184" i="43"/>
  <c r="L183" i="43"/>
  <c r="L182" i="43"/>
  <c r="L181" i="43"/>
  <c r="L180" i="43"/>
  <c r="L179" i="43"/>
  <c r="L178" i="43"/>
  <c r="L177" i="43"/>
  <c r="L176" i="43"/>
  <c r="L175" i="43"/>
  <c r="L174" i="43"/>
  <c r="L173" i="43"/>
  <c r="L171" i="43"/>
  <c r="L169" i="43"/>
  <c r="L168" i="43"/>
  <c r="L167" i="43"/>
  <c r="L166" i="43"/>
  <c r="L165" i="43"/>
  <c r="L78" i="43"/>
  <c r="L164" i="43"/>
  <c r="L163" i="43"/>
  <c r="L62" i="43"/>
  <c r="L160" i="43"/>
  <c r="L159" i="43"/>
  <c r="L158" i="43"/>
  <c r="L157" i="43"/>
  <c r="L156" i="43"/>
  <c r="L155" i="43"/>
  <c r="L154" i="43"/>
  <c r="L87" i="43"/>
  <c r="L201" i="43"/>
  <c r="L63" i="43"/>
  <c r="L153" i="43"/>
  <c r="L111" i="43"/>
  <c r="L150" i="43"/>
  <c r="L149" i="43"/>
  <c r="L86" i="43"/>
  <c r="L148" i="43"/>
  <c r="L172" i="43"/>
  <c r="L147" i="43"/>
  <c r="L145" i="43"/>
  <c r="L144" i="43"/>
  <c r="L143" i="43"/>
  <c r="L142" i="43"/>
  <c r="L141" i="43"/>
  <c r="L140" i="43"/>
  <c r="L139" i="43"/>
  <c r="L138" i="43"/>
  <c r="L137" i="43"/>
  <c r="L136" i="43"/>
  <c r="L135" i="43"/>
  <c r="L134" i="43"/>
  <c r="L133" i="43"/>
  <c r="L132" i="43"/>
  <c r="L131" i="43"/>
  <c r="L130" i="43"/>
  <c r="L129" i="43"/>
  <c r="L128" i="43"/>
  <c r="L127" i="43"/>
  <c r="L126" i="43"/>
  <c r="L125" i="43"/>
  <c r="L67" i="43"/>
  <c r="L123" i="43"/>
  <c r="L121" i="43"/>
  <c r="L120" i="43"/>
  <c r="L119" i="43"/>
  <c r="L118" i="43"/>
  <c r="L117" i="43"/>
  <c r="L116" i="43"/>
  <c r="L115" i="43"/>
  <c r="L114" i="43"/>
  <c r="L61" i="43"/>
  <c r="L110" i="43"/>
  <c r="L106" i="43"/>
  <c r="L107" i="43"/>
  <c r="L108" i="43"/>
  <c r="L109" i="43"/>
  <c r="L94" i="43"/>
  <c r="L102" i="43"/>
  <c r="L95" i="43"/>
  <c r="L101" i="43"/>
  <c r="L104" i="43"/>
  <c r="L100" i="43"/>
  <c r="L99" i="43"/>
  <c r="L98" i="43"/>
  <c r="L103" i="43"/>
  <c r="L97" i="43"/>
  <c r="L93" i="43"/>
  <c r="L92" i="43"/>
  <c r="L82" i="43"/>
  <c r="L91" i="43"/>
  <c r="L90" i="43"/>
  <c r="L96" i="43"/>
  <c r="L89" i="43"/>
  <c r="L84" i="43"/>
  <c r="L83" i="43"/>
  <c r="L88" i="43"/>
  <c r="L85" i="43"/>
  <c r="L113" i="43"/>
  <c r="L81" i="43"/>
  <c r="L80" i="43"/>
  <c r="L79" i="43"/>
  <c r="L77" i="43"/>
  <c r="L76" i="43"/>
  <c r="L12" i="43"/>
  <c r="L152" i="43"/>
  <c r="L74" i="43"/>
  <c r="L73" i="43"/>
  <c r="L72" i="43"/>
  <c r="L71" i="43"/>
  <c r="L70" i="43"/>
  <c r="L60" i="43"/>
  <c r="L65" i="43"/>
  <c r="L69" i="43"/>
  <c r="L68" i="43"/>
  <c r="L124" i="43"/>
  <c r="L146" i="43"/>
  <c r="L64" i="43"/>
  <c r="L8" i="43"/>
  <c r="L122" i="43"/>
  <c r="L200" i="43"/>
  <c r="L59" i="43"/>
  <c r="L39" i="43"/>
  <c r="L54" i="43"/>
  <c r="L58" i="43"/>
  <c r="L56" i="43"/>
  <c r="L55" i="43"/>
  <c r="L57" i="43"/>
  <c r="L53" i="43"/>
  <c r="L52" i="43"/>
  <c r="L50" i="43"/>
  <c r="L51" i="43"/>
  <c r="L44" i="43"/>
  <c r="L49" i="43"/>
  <c r="L48" i="43"/>
  <c r="L47" i="43"/>
  <c r="L7" i="43"/>
  <c r="L45" i="43"/>
  <c r="L43" i="43"/>
  <c r="L42" i="43"/>
  <c r="L46" i="43"/>
  <c r="L41" i="43"/>
  <c r="L40" i="43"/>
  <c r="L38" i="43"/>
  <c r="L37" i="43"/>
  <c r="L36" i="43"/>
  <c r="L35" i="43"/>
  <c r="L34" i="43"/>
  <c r="L33" i="43"/>
  <c r="L29" i="43"/>
  <c r="L32" i="43"/>
  <c r="L28" i="43"/>
  <c r="L31" i="43"/>
  <c r="L27" i="43"/>
  <c r="L30" i="43"/>
  <c r="L22" i="43"/>
  <c r="L21" i="43"/>
  <c r="L26" i="43"/>
  <c r="L20" i="43"/>
  <c r="L25" i="43"/>
  <c r="L24" i="43"/>
  <c r="L19" i="43"/>
  <c r="L18" i="43"/>
  <c r="L17" i="43"/>
  <c r="L16" i="43"/>
  <c r="L15" i="43"/>
  <c r="L23" i="43"/>
  <c r="L14" i="43"/>
  <c r="L13" i="43"/>
  <c r="L162" i="43"/>
  <c r="L66" i="43"/>
  <c r="L11" i="43"/>
  <c r="L10" i="43"/>
  <c r="L9" i="43"/>
  <c r="L6" i="43"/>
  <c r="L170" i="43"/>
  <c r="L151" i="43"/>
  <c r="L5" i="43"/>
  <c r="G81" i="45"/>
  <c r="I102" i="43"/>
  <c r="I792" i="22"/>
  <c r="I455" i="22"/>
  <c r="I600" i="22"/>
  <c r="I140" i="43"/>
  <c r="F89" i="31"/>
  <c r="E89" i="31"/>
  <c r="D89" i="31"/>
  <c r="C89" i="31"/>
  <c r="L80" i="31"/>
  <c r="K80" i="31"/>
  <c r="J80" i="31"/>
  <c r="I80" i="31"/>
  <c r="H80" i="31"/>
  <c r="L79" i="31"/>
  <c r="K79" i="31"/>
  <c r="J79" i="31"/>
  <c r="I79" i="31"/>
  <c r="H79" i="31"/>
  <c r="I432" i="22"/>
  <c r="I457" i="22"/>
  <c r="I160" i="43"/>
  <c r="G89" i="31"/>
  <c r="M79" i="31"/>
  <c r="M80" i="31"/>
  <c r="C24" i="31"/>
  <c r="I171" i="22"/>
  <c r="I75" i="43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80" i="45"/>
  <c r="G79" i="45"/>
  <c r="G78" i="45"/>
  <c r="G77" i="45"/>
  <c r="G76" i="45"/>
  <c r="G74" i="45"/>
  <c r="G75" i="45"/>
  <c r="G71" i="45"/>
  <c r="G48" i="45"/>
  <c r="G47" i="45"/>
  <c r="G46" i="45"/>
  <c r="G45" i="45"/>
  <c r="G27" i="45"/>
  <c r="G18" i="45"/>
  <c r="G17" i="45"/>
  <c r="G15" i="45"/>
  <c r="G92" i="45"/>
  <c r="G86" i="45"/>
  <c r="G99" i="45"/>
  <c r="G98" i="45"/>
  <c r="G97" i="45"/>
  <c r="G96" i="45"/>
  <c r="G95" i="45"/>
  <c r="G94" i="45"/>
  <c r="G93" i="45"/>
  <c r="G91" i="45"/>
  <c r="G90" i="45"/>
  <c r="G89" i="45"/>
  <c r="G88" i="45"/>
  <c r="G87" i="45"/>
  <c r="G85" i="45"/>
  <c r="G84" i="45"/>
  <c r="G83" i="45"/>
  <c r="G82" i="45"/>
  <c r="G112" i="45"/>
  <c r="G110" i="45"/>
  <c r="G108" i="45"/>
  <c r="G107" i="45"/>
  <c r="G106" i="45"/>
  <c r="G105" i="45"/>
  <c r="G104" i="45"/>
  <c r="G103" i="45"/>
  <c r="G102" i="45"/>
  <c r="I41" i="43"/>
  <c r="I785" i="22"/>
  <c r="G44" i="47"/>
  <c r="G43" i="47"/>
  <c r="G42" i="47"/>
  <c r="G41" i="47"/>
  <c r="G40" i="47"/>
  <c r="G38" i="47"/>
  <c r="G37" i="47"/>
  <c r="G28" i="44"/>
  <c r="G27" i="44"/>
  <c r="G26" i="44"/>
  <c r="G25" i="44"/>
  <c r="G24" i="44"/>
  <c r="G23" i="44"/>
  <c r="G21" i="44"/>
  <c r="G20" i="44"/>
  <c r="G19" i="44"/>
  <c r="G18" i="44"/>
  <c r="I105" i="43"/>
  <c r="I551" i="22"/>
  <c r="I550" i="22"/>
  <c r="I94" i="43"/>
  <c r="I173" i="43"/>
  <c r="I18" i="43"/>
  <c r="G16" i="44"/>
  <c r="G8" i="44"/>
  <c r="G7" i="44"/>
  <c r="G6" i="44"/>
  <c r="I552" i="22"/>
  <c r="I549" i="22"/>
  <c r="I266" i="22"/>
  <c r="I265" i="22"/>
  <c r="I514" i="22"/>
  <c r="I63" i="22"/>
  <c r="I512" i="22"/>
  <c r="G2" i="44"/>
  <c r="I686" i="22"/>
  <c r="I685" i="22"/>
  <c r="I684" i="22"/>
  <c r="I683" i="22"/>
  <c r="I682" i="22"/>
  <c r="I681" i="22"/>
  <c r="I680" i="22"/>
  <c r="I679" i="22"/>
  <c r="I678" i="22"/>
  <c r="I677" i="22"/>
  <c r="I676" i="22"/>
  <c r="I675" i="22"/>
  <c r="I674" i="22"/>
  <c r="I673" i="22"/>
  <c r="I672" i="22"/>
  <c r="I671" i="22"/>
  <c r="I670" i="22"/>
  <c r="I669" i="22"/>
  <c r="I668" i="22"/>
  <c r="I667" i="22"/>
  <c r="I666" i="22"/>
  <c r="I665" i="22"/>
  <c r="I664" i="22"/>
  <c r="I663" i="22"/>
  <c r="I662" i="22"/>
  <c r="I661" i="22"/>
  <c r="I660" i="22"/>
  <c r="I659" i="22"/>
  <c r="I548" i="22"/>
  <c r="I547" i="22"/>
  <c r="I546" i="22"/>
  <c r="I545" i="22"/>
  <c r="I544" i="22"/>
  <c r="I543" i="22"/>
  <c r="I542" i="22"/>
  <c r="I483" i="22"/>
  <c r="I482" i="22"/>
  <c r="I481" i="22"/>
  <c r="I480" i="22"/>
  <c r="I479" i="22"/>
  <c r="I264" i="22"/>
  <c r="I263" i="22"/>
  <c r="I262" i="22"/>
  <c r="I261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113" i="22"/>
  <c r="I112" i="22"/>
  <c r="I111" i="22"/>
  <c r="I110" i="22"/>
  <c r="I109" i="22"/>
  <c r="I756" i="22"/>
  <c r="I755" i="22"/>
  <c r="I754" i="22"/>
  <c r="I753" i="22"/>
  <c r="I752" i="22"/>
  <c r="I751" i="22"/>
  <c r="I750" i="22"/>
  <c r="I749" i="22"/>
  <c r="I748" i="22"/>
  <c r="I747" i="22"/>
  <c r="I746" i="22"/>
  <c r="I745" i="22"/>
  <c r="I744" i="22"/>
  <c r="I743" i="22"/>
  <c r="I742" i="22"/>
  <c r="I741" i="22"/>
  <c r="I740" i="22"/>
  <c r="I658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66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179" i="22"/>
  <c r="I138" i="43"/>
  <c r="I182" i="43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541" i="22"/>
  <c r="I540" i="22"/>
  <c r="I539" i="22"/>
  <c r="I538" i="22"/>
  <c r="I537" i="22"/>
  <c r="I536" i="22"/>
  <c r="I535" i="22"/>
  <c r="I260" i="22"/>
  <c r="I534" i="22"/>
  <c r="I533" i="22"/>
  <c r="I532" i="22"/>
  <c r="I531" i="22"/>
  <c r="I530" i="22"/>
  <c r="I529" i="22"/>
  <c r="I528" i="22"/>
  <c r="I527" i="22"/>
  <c r="I526" i="22"/>
  <c r="I525" i="22"/>
  <c r="I524" i="22"/>
  <c r="I523" i="22"/>
  <c r="I522" i="22"/>
  <c r="I521" i="22"/>
  <c r="I520" i="22"/>
  <c r="I519" i="22"/>
  <c r="I395" i="22"/>
  <c r="I394" i="22"/>
  <c r="I393" i="22"/>
  <c r="I392" i="22"/>
  <c r="I391" i="22"/>
  <c r="I334" i="22"/>
  <c r="I333" i="22"/>
  <c r="I332" i="22"/>
  <c r="I331" i="22"/>
  <c r="I330" i="22"/>
  <c r="I329" i="22"/>
  <c r="I328" i="22"/>
  <c r="I327" i="22"/>
  <c r="I326" i="22"/>
  <c r="I325" i="22"/>
  <c r="I324" i="22"/>
  <c r="I323" i="22"/>
  <c r="I322" i="22"/>
  <c r="I727" i="22"/>
  <c r="I311" i="22"/>
  <c r="I387" i="22"/>
  <c r="I115" i="43"/>
  <c r="I92" i="43"/>
  <c r="I513" i="22"/>
  <c r="I390" i="22"/>
  <c r="I462" i="22"/>
  <c r="I458" i="22"/>
  <c r="I62" i="22"/>
  <c r="I64" i="22"/>
  <c r="I733" i="22"/>
  <c r="I178" i="22"/>
  <c r="I60" i="22"/>
  <c r="I54" i="22"/>
  <c r="I61" i="22"/>
  <c r="I55" i="22"/>
  <c r="I66" i="22"/>
  <c r="I65" i="22"/>
  <c r="I175" i="22"/>
  <c r="I172" i="22"/>
  <c r="I176" i="22"/>
  <c r="I173" i="22"/>
  <c r="I648" i="22"/>
  <c r="I650" i="22"/>
  <c r="I646" i="22"/>
  <c r="G42" i="45"/>
  <c r="G43" i="45"/>
  <c r="I453" i="22"/>
  <c r="I641" i="22"/>
  <c r="I511" i="22"/>
  <c r="I496" i="22"/>
  <c r="I20" i="43"/>
  <c r="I187" i="43"/>
  <c r="I15" i="43"/>
  <c r="I95" i="43"/>
  <c r="I36" i="43"/>
  <c r="I93" i="43"/>
  <c r="I52" i="43"/>
  <c r="I78" i="43"/>
  <c r="I167" i="43"/>
  <c r="I207" i="43"/>
  <c r="I86" i="43"/>
  <c r="I192" i="43"/>
  <c r="I190" i="43"/>
  <c r="I194" i="43"/>
  <c r="I118" i="43"/>
  <c r="I179" i="43"/>
  <c r="I136" i="43"/>
  <c r="I135" i="43"/>
  <c r="I133" i="43"/>
  <c r="I132" i="43"/>
  <c r="I131" i="43"/>
  <c r="I130" i="43"/>
  <c r="I129" i="43"/>
  <c r="I134" i="43"/>
  <c r="I199" i="43"/>
  <c r="I57" i="43"/>
  <c r="I380" i="22"/>
  <c r="I375" i="22"/>
  <c r="I810" i="22"/>
  <c r="I33" i="43"/>
  <c r="K107" i="31"/>
  <c r="I170" i="22"/>
  <c r="I784" i="22"/>
  <c r="I652" i="22"/>
  <c r="I767" i="22"/>
  <c r="I783" i="22"/>
  <c r="I50" i="22"/>
  <c r="I632" i="22"/>
  <c r="I53" i="22"/>
  <c r="I59" i="43"/>
  <c r="I209" i="43"/>
  <c r="I56" i="43"/>
  <c r="I508" i="22"/>
  <c r="I730" i="22"/>
  <c r="I165" i="22"/>
  <c r="I415" i="22"/>
  <c r="I147" i="43"/>
  <c r="I313" i="22"/>
  <c r="I487" i="22"/>
  <c r="I120" i="43"/>
  <c r="I764" i="22"/>
  <c r="I183" i="43"/>
  <c r="I645" i="22"/>
  <c r="I636" i="22"/>
  <c r="I721" i="22"/>
  <c r="I154" i="22"/>
  <c r="I41" i="22"/>
  <c r="I74" i="43"/>
  <c r="I152" i="43"/>
  <c r="I100" i="43"/>
  <c r="G22" i="45"/>
  <c r="G12" i="45"/>
  <c r="I161" i="22"/>
  <c r="I758" i="22"/>
  <c r="G51" i="45"/>
  <c r="H30" i="31"/>
  <c r="G30" i="31"/>
  <c r="F30" i="31"/>
  <c r="F27" i="31"/>
  <c r="F26" i="31"/>
  <c r="F25" i="31"/>
  <c r="N32" i="31"/>
  <c r="N31" i="31"/>
  <c r="N30" i="31"/>
  <c r="N29" i="31"/>
  <c r="N28" i="31"/>
  <c r="N27" i="31"/>
  <c r="N26" i="31"/>
  <c r="N25" i="31"/>
  <c r="M32" i="31"/>
  <c r="M31" i="31"/>
  <c r="M30" i="31"/>
  <c r="M29" i="31"/>
  <c r="M28" i="31"/>
  <c r="M27" i="31"/>
  <c r="M26" i="31"/>
  <c r="M25" i="31"/>
  <c r="L32" i="31"/>
  <c r="L31" i="31"/>
  <c r="L30" i="31"/>
  <c r="L29" i="31"/>
  <c r="L28" i="31"/>
  <c r="L27" i="31"/>
  <c r="L26" i="31"/>
  <c r="L25" i="31"/>
  <c r="K32" i="31"/>
  <c r="K31" i="31"/>
  <c r="K30" i="31"/>
  <c r="K29" i="31"/>
  <c r="K28" i="31"/>
  <c r="K27" i="31"/>
  <c r="K26" i="31"/>
  <c r="K25" i="31"/>
  <c r="J32" i="31"/>
  <c r="J31" i="31"/>
  <c r="J30" i="31"/>
  <c r="J29" i="31"/>
  <c r="J28" i="31"/>
  <c r="J27" i="31"/>
  <c r="J26" i="31"/>
  <c r="J25" i="31"/>
  <c r="D32" i="31"/>
  <c r="D31" i="31"/>
  <c r="D30" i="31"/>
  <c r="D29" i="31"/>
  <c r="D28" i="31"/>
  <c r="D27" i="31"/>
  <c r="D26" i="31"/>
  <c r="D25" i="31"/>
  <c r="C32" i="31"/>
  <c r="C31" i="31"/>
  <c r="C30" i="31"/>
  <c r="C29" i="31"/>
  <c r="C28" i="31"/>
  <c r="C27" i="31"/>
  <c r="C25" i="31"/>
  <c r="C26" i="31"/>
  <c r="N24" i="31"/>
  <c r="M24" i="31"/>
  <c r="L24" i="31"/>
  <c r="K24" i="31"/>
  <c r="J24" i="31"/>
  <c r="D24" i="31"/>
  <c r="I737" i="22"/>
  <c r="I738" i="22"/>
  <c r="I739" i="22"/>
  <c r="I657" i="22"/>
  <c r="I656" i="22"/>
  <c r="I518" i="22"/>
  <c r="I70" i="22"/>
  <c r="I69" i="22"/>
  <c r="I210" i="43"/>
  <c r="I198" i="43"/>
  <c r="I208" i="43"/>
  <c r="I206" i="43"/>
  <c r="I205" i="43"/>
  <c r="I204" i="43"/>
  <c r="I203" i="43"/>
  <c r="I202" i="43"/>
  <c r="I112" i="43"/>
  <c r="I161" i="43"/>
  <c r="I196" i="43"/>
  <c r="I195" i="43"/>
  <c r="I101" i="43"/>
  <c r="I193" i="43"/>
  <c r="I191" i="43"/>
  <c r="I189" i="43"/>
  <c r="I146" i="43"/>
  <c r="I188" i="43"/>
  <c r="I184" i="43"/>
  <c r="I181" i="43"/>
  <c r="I175" i="43"/>
  <c r="I180" i="43"/>
  <c r="I177" i="43"/>
  <c r="I176" i="43"/>
  <c r="I174" i="43"/>
  <c r="I171" i="43"/>
  <c r="I169" i="43"/>
  <c r="I168" i="43"/>
  <c r="I166" i="43"/>
  <c r="I165" i="43"/>
  <c r="I164" i="43"/>
  <c r="I163" i="43"/>
  <c r="I40" i="43"/>
  <c r="I158" i="43"/>
  <c r="I157" i="43"/>
  <c r="I156" i="43"/>
  <c r="I155" i="43"/>
  <c r="I87" i="43"/>
  <c r="I201" i="43"/>
  <c r="I172" i="43"/>
  <c r="I64" i="43"/>
  <c r="I63" i="43"/>
  <c r="I153" i="43"/>
  <c r="I111" i="43"/>
  <c r="I150" i="43"/>
  <c r="I149" i="43"/>
  <c r="I148" i="43"/>
  <c r="I145" i="43"/>
  <c r="I144" i="43"/>
  <c r="I143" i="43"/>
  <c r="I142" i="43"/>
  <c r="I141" i="43"/>
  <c r="I139" i="43"/>
  <c r="I137" i="43"/>
  <c r="I128" i="43"/>
  <c r="I127" i="43"/>
  <c r="I126" i="43"/>
  <c r="I125" i="43"/>
  <c r="I67" i="43"/>
  <c r="I123" i="43"/>
  <c r="I7" i="43"/>
  <c r="I178" i="43"/>
  <c r="I119" i="43"/>
  <c r="I117" i="43"/>
  <c r="I114" i="43"/>
  <c r="I106" i="43"/>
  <c r="I61" i="43"/>
  <c r="I110" i="43"/>
  <c r="I107" i="43"/>
  <c r="I108" i="43"/>
  <c r="I109" i="43"/>
  <c r="I159" i="43"/>
  <c r="I104" i="43"/>
  <c r="I99" i="43"/>
  <c r="I98" i="43"/>
  <c r="I103" i="43"/>
  <c r="I97" i="43"/>
  <c r="I82" i="43"/>
  <c r="I91" i="43"/>
  <c r="I90" i="43"/>
  <c r="I96" i="43"/>
  <c r="I89" i="43"/>
  <c r="I84" i="43"/>
  <c r="I83" i="43"/>
  <c r="I88" i="43"/>
  <c r="I85" i="43"/>
  <c r="I113" i="43"/>
  <c r="I81" i="43"/>
  <c r="I80" i="43"/>
  <c r="I79" i="43"/>
  <c r="I77" i="43"/>
  <c r="I76" i="43"/>
  <c r="I73" i="43"/>
  <c r="I72" i="43"/>
  <c r="I71" i="43"/>
  <c r="I70" i="43"/>
  <c r="I60" i="43"/>
  <c r="I65" i="43"/>
  <c r="I69" i="43"/>
  <c r="I68" i="43"/>
  <c r="I124" i="43"/>
  <c r="I62" i="43"/>
  <c r="I122" i="43"/>
  <c r="I200" i="43"/>
  <c r="I39" i="43"/>
  <c r="I54" i="43"/>
  <c r="I58" i="43"/>
  <c r="I55" i="43"/>
  <c r="I53" i="43"/>
  <c r="I50" i="43"/>
  <c r="I51" i="43"/>
  <c r="I44" i="43"/>
  <c r="I49" i="43"/>
  <c r="I48" i="43"/>
  <c r="I47" i="43"/>
  <c r="I45" i="43"/>
  <c r="I43" i="43"/>
  <c r="I42" i="43"/>
  <c r="I46" i="43"/>
  <c r="I38" i="43"/>
  <c r="I37" i="43"/>
  <c r="I35" i="43"/>
  <c r="I34" i="43"/>
  <c r="I211" i="43"/>
  <c r="I29" i="43"/>
  <c r="I32" i="43"/>
  <c r="I28" i="43"/>
  <c r="I31" i="43"/>
  <c r="I27" i="43"/>
  <c r="I30" i="43"/>
  <c r="I22" i="43"/>
  <c r="I21" i="43"/>
  <c r="I26" i="43"/>
  <c r="I25" i="43"/>
  <c r="I24" i="43"/>
  <c r="I19" i="43"/>
  <c r="I17" i="43"/>
  <c r="I16" i="43"/>
  <c r="I23" i="43"/>
  <c r="I14" i="43"/>
  <c r="I12" i="43"/>
  <c r="I121" i="43"/>
  <c r="I185" i="43"/>
  <c r="I13" i="43"/>
  <c r="I162" i="43"/>
  <c r="I186" i="43"/>
  <c r="I66" i="43"/>
  <c r="I11" i="43"/>
  <c r="I10" i="43"/>
  <c r="I9" i="43"/>
  <c r="I8" i="43"/>
  <c r="I6" i="43"/>
  <c r="I170" i="43"/>
  <c r="I151" i="43"/>
  <c r="I5" i="43"/>
  <c r="G128" i="31"/>
  <c r="P129" i="31"/>
  <c r="I583" i="22"/>
  <c r="H32" i="31"/>
  <c r="H28" i="31"/>
  <c r="G26" i="31"/>
  <c r="F32" i="31"/>
  <c r="F28" i="31"/>
  <c r="H25" i="31"/>
  <c r="F29" i="31"/>
  <c r="H31" i="31"/>
  <c r="H27" i="31"/>
  <c r="G29" i="31"/>
  <c r="G25" i="31"/>
  <c r="F31" i="31"/>
  <c r="H24" i="31"/>
  <c r="H29" i="31"/>
  <c r="G32" i="31"/>
  <c r="H26" i="31"/>
  <c r="G28" i="31"/>
  <c r="G31" i="31"/>
  <c r="G24" i="31"/>
  <c r="G27" i="31"/>
  <c r="F24" i="31"/>
  <c r="G58" i="45"/>
  <c r="I517" i="22"/>
  <c r="I516" i="22"/>
  <c r="I515" i="22"/>
  <c r="I510" i="22"/>
  <c r="I509" i="22"/>
  <c r="I507" i="22"/>
  <c r="I506" i="22"/>
  <c r="I505" i="22"/>
  <c r="I504" i="22"/>
  <c r="I503" i="22"/>
  <c r="I502" i="22"/>
  <c r="I501" i="22"/>
  <c r="I500" i="22"/>
  <c r="I498" i="22"/>
  <c r="I497" i="22"/>
  <c r="I495" i="22"/>
  <c r="I494" i="22"/>
  <c r="I493" i="22"/>
  <c r="I492" i="22"/>
  <c r="I491" i="22"/>
  <c r="I490" i="22"/>
  <c r="I489" i="22"/>
  <c r="I488" i="22"/>
  <c r="I486" i="22"/>
  <c r="I485" i="22"/>
  <c r="I484" i="22"/>
  <c r="I735" i="22"/>
  <c r="I779" i="22"/>
  <c r="I807" i="22"/>
  <c r="I809" i="22"/>
  <c r="I606" i="22"/>
  <c r="I167" i="22"/>
  <c r="I811" i="22"/>
  <c r="I655" i="22"/>
  <c r="G26" i="45"/>
  <c r="I320" i="22"/>
  <c r="I644" i="22"/>
  <c r="I803" i="22"/>
  <c r="M117" i="31"/>
  <c r="I736" i="22"/>
  <c r="N16" i="31"/>
  <c r="M16" i="31"/>
  <c r="L16" i="31"/>
  <c r="K16" i="31"/>
  <c r="J16" i="31"/>
  <c r="I16" i="31"/>
  <c r="D16" i="31"/>
  <c r="C16" i="31"/>
  <c r="H7" i="31"/>
  <c r="G7" i="31"/>
  <c r="D8" i="31"/>
  <c r="D7" i="31"/>
  <c r="C8" i="31"/>
  <c r="C7" i="31"/>
  <c r="G53" i="45"/>
  <c r="G61" i="45"/>
  <c r="G52" i="45"/>
  <c r="G69" i="45"/>
  <c r="G68" i="45"/>
  <c r="G59" i="45"/>
  <c r="G66" i="45"/>
  <c r="G67" i="45"/>
  <c r="G65" i="45"/>
  <c r="G57" i="45"/>
  <c r="G64" i="45"/>
  <c r="G56" i="45"/>
  <c r="G55" i="45"/>
  <c r="G63" i="45"/>
  <c r="G54" i="45"/>
  <c r="G62" i="45"/>
  <c r="G41" i="45"/>
  <c r="G50" i="45"/>
  <c r="G49" i="45"/>
  <c r="G44" i="45"/>
  <c r="G40" i="45"/>
  <c r="G39" i="45"/>
  <c r="G38" i="45"/>
  <c r="G37" i="45"/>
  <c r="G73" i="45"/>
  <c r="G70" i="45"/>
  <c r="G72" i="45"/>
  <c r="G101" i="45"/>
  <c r="G100" i="45"/>
  <c r="G36" i="45"/>
  <c r="G35" i="45"/>
  <c r="G34" i="45"/>
  <c r="G33" i="45"/>
  <c r="G32" i="45"/>
  <c r="G30" i="45"/>
  <c r="G31" i="45"/>
  <c r="G29" i="45"/>
  <c r="G28" i="45"/>
  <c r="G23" i="45"/>
  <c r="G25" i="45"/>
  <c r="G21" i="45"/>
  <c r="G24" i="45"/>
  <c r="G20" i="45"/>
  <c r="G14" i="45"/>
  <c r="G19" i="45"/>
  <c r="G16" i="45"/>
  <c r="G13" i="45"/>
  <c r="G11" i="45"/>
  <c r="G10" i="45"/>
  <c r="G9" i="45"/>
  <c r="G8" i="45"/>
  <c r="G7" i="45"/>
  <c r="G6" i="45"/>
  <c r="G5" i="45"/>
  <c r="G4" i="45"/>
  <c r="G36" i="47"/>
  <c r="G35" i="47"/>
  <c r="G39" i="47"/>
  <c r="G34" i="47"/>
  <c r="G33" i="47"/>
  <c r="G32" i="47"/>
  <c r="G31" i="47"/>
  <c r="G30" i="47"/>
  <c r="G29" i="47"/>
  <c r="G28" i="47"/>
  <c r="G25" i="47"/>
  <c r="G21" i="47"/>
  <c r="G20" i="47"/>
  <c r="G19" i="47"/>
  <c r="G18" i="47"/>
  <c r="G17" i="47"/>
  <c r="G16" i="47"/>
  <c r="G14" i="47"/>
  <c r="G13" i="47"/>
  <c r="G12" i="47"/>
  <c r="G11" i="47"/>
  <c r="G10" i="47"/>
  <c r="G9" i="47"/>
  <c r="G8" i="47"/>
  <c r="G27" i="47"/>
  <c r="G26" i="47"/>
  <c r="G24" i="47"/>
  <c r="G23" i="47"/>
  <c r="G22" i="47"/>
  <c r="G7" i="47"/>
  <c r="G6" i="47"/>
  <c r="G5" i="47"/>
  <c r="G4" i="47"/>
  <c r="G17" i="44"/>
  <c r="G3" i="44"/>
  <c r="G14" i="44"/>
  <c r="G15" i="44"/>
  <c r="G13" i="44"/>
  <c r="G12" i="44"/>
  <c r="G11" i="44"/>
  <c r="G10" i="44"/>
  <c r="G9" i="44"/>
  <c r="G5" i="44"/>
  <c r="G4" i="44"/>
  <c r="I281" i="22"/>
  <c r="I734" i="22"/>
  <c r="I386" i="22"/>
  <c r="I446" i="22"/>
  <c r="I365" i="22"/>
  <c r="I52" i="22"/>
  <c r="I5" i="22"/>
  <c r="I800" i="22"/>
  <c r="I799" i="22"/>
  <c r="I312" i="22"/>
  <c r="I298" i="22"/>
  <c r="I164" i="22"/>
  <c r="I638" i="22"/>
  <c r="I639" i="22"/>
  <c r="I637" i="22"/>
  <c r="I640" i="22"/>
  <c r="I385" i="22"/>
  <c r="I155" i="22"/>
  <c r="I153" i="22"/>
  <c r="I635" i="22"/>
  <c r="I422" i="22"/>
  <c r="I798" i="22"/>
  <c r="I51" i="22"/>
  <c r="F861" i="22"/>
  <c r="I781" i="22"/>
  <c r="I439" i="22"/>
  <c r="H16" i="31"/>
  <c r="G16" i="31"/>
  <c r="N8" i="31"/>
  <c r="J7" i="31"/>
  <c r="J9" i="31"/>
  <c r="J11" i="31"/>
  <c r="J13" i="31"/>
  <c r="J15" i="31"/>
  <c r="L9" i="31"/>
  <c r="L11" i="31"/>
  <c r="L13" i="31"/>
  <c r="L15" i="31"/>
  <c r="M9" i="31"/>
  <c r="M11" i="31"/>
  <c r="M13" i="31"/>
  <c r="M15" i="31"/>
  <c r="N10" i="31"/>
  <c r="N12" i="31"/>
  <c r="N14" i="31"/>
  <c r="I8" i="31"/>
  <c r="I10" i="31"/>
  <c r="I12" i="31"/>
  <c r="I14" i="31"/>
  <c r="G8" i="31"/>
  <c r="G10" i="31"/>
  <c r="G12" i="31"/>
  <c r="G14" i="31"/>
  <c r="H8" i="31"/>
  <c r="H10" i="31"/>
  <c r="H12" i="31"/>
  <c r="H14" i="31"/>
  <c r="J8" i="31"/>
  <c r="J10" i="31"/>
  <c r="J12" i="31"/>
  <c r="J14" i="31"/>
  <c r="L8" i="31"/>
  <c r="L10" i="31"/>
  <c r="L12" i="31"/>
  <c r="L14" i="31"/>
  <c r="M8" i="31"/>
  <c r="M10" i="31"/>
  <c r="M12" i="31"/>
  <c r="M14" i="31"/>
  <c r="N9" i="31"/>
  <c r="N11" i="31"/>
  <c r="N13" i="31"/>
  <c r="N15" i="31"/>
  <c r="I9" i="31"/>
  <c r="I11" i="31"/>
  <c r="I13" i="31"/>
  <c r="I15" i="31"/>
  <c r="G9" i="31"/>
  <c r="G11" i="31"/>
  <c r="G13" i="31"/>
  <c r="G15" i="31"/>
  <c r="H9" i="31"/>
  <c r="H11" i="31"/>
  <c r="H13" i="31"/>
  <c r="H15" i="31"/>
  <c r="I654" i="22"/>
  <c r="I653" i="22"/>
  <c r="I651" i="22"/>
  <c r="I389" i="22"/>
  <c r="I321" i="22"/>
  <c r="I319" i="22"/>
  <c r="I317" i="22"/>
  <c r="I318" i="22"/>
  <c r="I465" i="22"/>
  <c r="I464" i="22"/>
  <c r="I463" i="22"/>
  <c r="I461" i="22"/>
  <c r="I460" i="22"/>
  <c r="I802" i="22"/>
  <c r="I642" i="22"/>
  <c r="I808" i="22"/>
  <c r="I801" i="22"/>
  <c r="I806" i="22"/>
  <c r="I805" i="22"/>
  <c r="I804" i="22"/>
  <c r="I797" i="22"/>
  <c r="I796" i="22"/>
  <c r="I795" i="22"/>
  <c r="I794" i="22"/>
  <c r="I633" i="22"/>
  <c r="I793" i="22"/>
  <c r="I791" i="22"/>
  <c r="I790" i="22"/>
  <c r="I789" i="22"/>
  <c r="I788" i="22"/>
  <c r="I787" i="22"/>
  <c r="I782" i="22"/>
  <c r="I384" i="22"/>
  <c r="I780" i="22"/>
  <c r="I778" i="22"/>
  <c r="I777" i="22"/>
  <c r="I776" i="22"/>
  <c r="I775" i="22"/>
  <c r="I774" i="22"/>
  <c r="I766" i="22"/>
  <c r="I773" i="22"/>
  <c r="I772" i="22"/>
  <c r="I771" i="22"/>
  <c r="I723" i="22"/>
  <c r="I765" i="22"/>
  <c r="I770" i="22"/>
  <c r="I769" i="22"/>
  <c r="I768" i="22"/>
  <c r="I763" i="22"/>
  <c r="I762" i="22"/>
  <c r="I761" i="22"/>
  <c r="I760" i="22"/>
  <c r="I759" i="22"/>
  <c r="I757" i="22"/>
  <c r="I649" i="22"/>
  <c r="I647" i="22"/>
  <c r="I643" i="22"/>
  <c r="I177" i="22"/>
  <c r="I12" i="22"/>
  <c r="I732" i="22"/>
  <c r="I731" i="22"/>
  <c r="I729" i="22"/>
  <c r="I728" i="22"/>
  <c r="I726" i="22"/>
  <c r="I724" i="22"/>
  <c r="I722" i="22"/>
  <c r="I720" i="22"/>
  <c r="I719" i="22"/>
  <c r="I718" i="22"/>
  <c r="I717" i="22"/>
  <c r="I716" i="22"/>
  <c r="I715" i="22"/>
  <c r="I714" i="22"/>
  <c r="I713" i="22"/>
  <c r="I712" i="22"/>
  <c r="I711" i="22"/>
  <c r="I710" i="22"/>
  <c r="I709" i="22"/>
  <c r="I708" i="22"/>
  <c r="I707" i="22"/>
  <c r="I706" i="22"/>
  <c r="I705" i="22"/>
  <c r="I704" i="22"/>
  <c r="I703" i="22"/>
  <c r="I702" i="22"/>
  <c r="I701" i="22"/>
  <c r="I700" i="22"/>
  <c r="I699" i="22"/>
  <c r="I698" i="22"/>
  <c r="I697" i="22"/>
  <c r="I696" i="22"/>
  <c r="I695" i="22"/>
  <c r="I694" i="22"/>
  <c r="I693" i="22"/>
  <c r="I692" i="22"/>
  <c r="I691" i="22"/>
  <c r="I690" i="22"/>
  <c r="I689" i="22"/>
  <c r="I688" i="22"/>
  <c r="I687" i="22"/>
  <c r="I634" i="22"/>
  <c r="I631" i="22"/>
  <c r="I630" i="22"/>
  <c r="I629" i="22"/>
  <c r="I628" i="22"/>
  <c r="I627" i="22"/>
  <c r="I626" i="22"/>
  <c r="I625" i="22"/>
  <c r="I624" i="22"/>
  <c r="I623" i="22"/>
  <c r="I622" i="22"/>
  <c r="I621" i="22"/>
  <c r="I620" i="22"/>
  <c r="I619" i="22"/>
  <c r="I618" i="22"/>
  <c r="I617" i="22"/>
  <c r="I616" i="22"/>
  <c r="I615" i="22"/>
  <c r="I614" i="22"/>
  <c r="I613" i="22"/>
  <c r="I612" i="22"/>
  <c r="I611" i="22"/>
  <c r="I609" i="22"/>
  <c r="I608" i="22"/>
  <c r="I607" i="22"/>
  <c r="I605" i="22"/>
  <c r="I604" i="22"/>
  <c r="I603" i="22"/>
  <c r="I602" i="22"/>
  <c r="I601" i="22"/>
  <c r="I599" i="22"/>
  <c r="I598" i="22"/>
  <c r="I597" i="22"/>
  <c r="I596" i="22"/>
  <c r="I595" i="22"/>
  <c r="I594" i="22"/>
  <c r="I593" i="22"/>
  <c r="I592" i="22"/>
  <c r="I591" i="22"/>
  <c r="I590" i="22"/>
  <c r="I589" i="22"/>
  <c r="I588" i="22"/>
  <c r="I587" i="22"/>
  <c r="I586" i="22"/>
  <c r="I585" i="22"/>
  <c r="I584" i="22"/>
  <c r="I582" i="22"/>
  <c r="I581" i="22"/>
  <c r="I580" i="22"/>
  <c r="I579" i="22"/>
  <c r="I578" i="22"/>
  <c r="I577" i="22"/>
  <c r="I576" i="22"/>
  <c r="I575" i="22"/>
  <c r="I574" i="22"/>
  <c r="I573" i="22"/>
  <c r="I572" i="22"/>
  <c r="I571" i="22"/>
  <c r="I570" i="22"/>
  <c r="I569" i="22"/>
  <c r="I568" i="22"/>
  <c r="I567" i="22"/>
  <c r="I566" i="22"/>
  <c r="I565" i="22"/>
  <c r="I564" i="22"/>
  <c r="I563" i="22"/>
  <c r="I562" i="22"/>
  <c r="I561" i="22"/>
  <c r="I560" i="22"/>
  <c r="I559" i="22"/>
  <c r="I558" i="22"/>
  <c r="I557" i="22"/>
  <c r="I556" i="22"/>
  <c r="I555" i="22"/>
  <c r="I554" i="22"/>
  <c r="I553" i="22"/>
  <c r="I459" i="22"/>
  <c r="I610" i="22"/>
  <c r="I454" i="22"/>
  <c r="I452" i="22"/>
  <c r="I451" i="22"/>
  <c r="I450" i="22"/>
  <c r="I449" i="22"/>
  <c r="I448" i="22"/>
  <c r="I447" i="22"/>
  <c r="I445" i="22"/>
  <c r="I443" i="22"/>
  <c r="I442" i="22"/>
  <c r="I441" i="22"/>
  <c r="I440" i="22"/>
  <c r="I438" i="22"/>
  <c r="I437" i="22"/>
  <c r="I436" i="22"/>
  <c r="I435" i="22"/>
  <c r="I434" i="22"/>
  <c r="I433" i="22"/>
  <c r="I431" i="22"/>
  <c r="I430" i="22"/>
  <c r="I429" i="22"/>
  <c r="I428" i="22"/>
  <c r="I427" i="22"/>
  <c r="I426" i="22"/>
  <c r="I425" i="22"/>
  <c r="I424" i="22"/>
  <c r="I421" i="22"/>
  <c r="I420" i="22"/>
  <c r="I419" i="22"/>
  <c r="I418" i="22"/>
  <c r="I417" i="22"/>
  <c r="I416" i="22"/>
  <c r="I414" i="22"/>
  <c r="I413" i="22"/>
  <c r="I412" i="22"/>
  <c r="I411" i="22"/>
  <c r="I410" i="22"/>
  <c r="I409" i="22"/>
  <c r="I408" i="22"/>
  <c r="I407" i="22"/>
  <c r="I406" i="22"/>
  <c r="I405" i="22"/>
  <c r="I404" i="22"/>
  <c r="I403" i="22"/>
  <c r="I402" i="22"/>
  <c r="I401" i="22"/>
  <c r="I400" i="22"/>
  <c r="I399" i="22"/>
  <c r="I398" i="22"/>
  <c r="I397" i="22"/>
  <c r="I396" i="22"/>
  <c r="I388" i="22"/>
  <c r="I383" i="22"/>
  <c r="I382" i="22"/>
  <c r="I381" i="22"/>
  <c r="I379" i="22"/>
  <c r="I378" i="22"/>
  <c r="I377" i="22"/>
  <c r="I376" i="22"/>
  <c r="I374" i="22"/>
  <c r="I373" i="22"/>
  <c r="I372" i="22"/>
  <c r="I371" i="22"/>
  <c r="I370" i="22"/>
  <c r="I369" i="22"/>
  <c r="I368" i="22"/>
  <c r="I367" i="22"/>
  <c r="I366" i="22"/>
  <c r="I364" i="22"/>
  <c r="I725" i="22"/>
  <c r="I363" i="22"/>
  <c r="I362" i="22"/>
  <c r="I361" i="22"/>
  <c r="I360" i="22"/>
  <c r="I359" i="22"/>
  <c r="I358" i="22"/>
  <c r="I357" i="22"/>
  <c r="I356" i="22"/>
  <c r="I355" i="22"/>
  <c r="I354" i="22"/>
  <c r="I353" i="22"/>
  <c r="I352" i="22"/>
  <c r="I351" i="22"/>
  <c r="I350" i="22"/>
  <c r="I349" i="22"/>
  <c r="I348" i="22"/>
  <c r="I347" i="22"/>
  <c r="I346" i="22"/>
  <c r="I345" i="22"/>
  <c r="I344" i="22"/>
  <c r="I343" i="22"/>
  <c r="I342" i="22"/>
  <c r="I341" i="22"/>
  <c r="I340" i="22"/>
  <c r="I339" i="22"/>
  <c r="I338" i="22"/>
  <c r="I337" i="22"/>
  <c r="I336" i="22"/>
  <c r="I335" i="22"/>
  <c r="I316" i="22"/>
  <c r="I314" i="22"/>
  <c r="I309" i="22"/>
  <c r="I307" i="22"/>
  <c r="I306" i="22"/>
  <c r="I305" i="22"/>
  <c r="I304" i="22"/>
  <c r="I303" i="22"/>
  <c r="I302" i="22"/>
  <c r="I301" i="22"/>
  <c r="I300" i="22"/>
  <c r="I299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174" i="22"/>
  <c r="I169" i="22"/>
  <c r="I168" i="22"/>
  <c r="I166" i="22"/>
  <c r="I163" i="22"/>
  <c r="I162" i="22"/>
  <c r="I160" i="22"/>
  <c r="I159" i="22"/>
  <c r="I158" i="22"/>
  <c r="I157" i="22"/>
  <c r="I156" i="22"/>
  <c r="I152" i="22"/>
  <c r="I151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59" i="22"/>
  <c r="I58" i="22"/>
  <c r="I57" i="22"/>
  <c r="I56" i="22"/>
  <c r="I49" i="22"/>
  <c r="I48" i="22"/>
  <c r="I47" i="22"/>
  <c r="I46" i="22"/>
  <c r="I45" i="22"/>
  <c r="I40" i="22"/>
  <c r="I39" i="22"/>
  <c r="I38" i="22"/>
  <c r="I44" i="22"/>
  <c r="I43" i="22"/>
  <c r="I37" i="22"/>
  <c r="I36" i="22"/>
  <c r="I42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10" i="22"/>
  <c r="I22" i="22"/>
  <c r="I21" i="22"/>
  <c r="I20" i="22"/>
  <c r="I19" i="22"/>
  <c r="I18" i="22"/>
  <c r="I17" i="22"/>
  <c r="I16" i="22"/>
  <c r="I15" i="22"/>
  <c r="I14" i="22"/>
  <c r="I13" i="22"/>
  <c r="I11" i="22"/>
  <c r="I9" i="22"/>
  <c r="I8" i="22"/>
  <c r="I7" i="22"/>
  <c r="I6" i="22"/>
  <c r="K15" i="31"/>
  <c r="K14" i="31"/>
  <c r="K13" i="31"/>
  <c r="K12" i="31"/>
  <c r="K11" i="31"/>
  <c r="K10" i="31"/>
  <c r="K9" i="31"/>
  <c r="K8" i="31"/>
  <c r="N7" i="31"/>
  <c r="M7" i="31"/>
  <c r="L7" i="31"/>
  <c r="K7" i="31"/>
  <c r="I7" i="31"/>
  <c r="D15" i="31"/>
  <c r="D14" i="31"/>
  <c r="D13" i="31"/>
  <c r="D12" i="31"/>
  <c r="D11" i="31"/>
  <c r="D10" i="31"/>
  <c r="D9" i="31"/>
  <c r="C15" i="31"/>
  <c r="C14" i="31"/>
  <c r="C13" i="31"/>
  <c r="C12" i="31"/>
  <c r="C11" i="31"/>
  <c r="C10" i="31"/>
  <c r="C9" i="31"/>
  <c r="D79" i="31"/>
  <c r="F79" i="31"/>
  <c r="C79" i="31"/>
  <c r="E79" i="31"/>
  <c r="F84" i="31"/>
  <c r="E84" i="31"/>
  <c r="D84" i="31"/>
  <c r="C84" i="31"/>
  <c r="F87" i="31"/>
  <c r="D87" i="31"/>
  <c r="C87" i="31"/>
  <c r="E87" i="31"/>
  <c r="F88" i="31"/>
  <c r="D88" i="31"/>
  <c r="C88" i="31"/>
  <c r="E88" i="31"/>
  <c r="F86" i="31"/>
  <c r="E86" i="31"/>
  <c r="D86" i="31"/>
  <c r="C86" i="31"/>
  <c r="F80" i="31"/>
  <c r="D80" i="31"/>
  <c r="E80" i="31"/>
  <c r="C80" i="31"/>
  <c r="F83" i="31"/>
  <c r="D83" i="31"/>
  <c r="C83" i="31"/>
  <c r="E83" i="31"/>
  <c r="F81" i="31"/>
  <c r="C81" i="31"/>
  <c r="E81" i="31"/>
  <c r="D81" i="31"/>
  <c r="F82" i="31"/>
  <c r="E82" i="31"/>
  <c r="D82" i="31"/>
  <c r="C82" i="31"/>
  <c r="F85" i="31"/>
  <c r="D85" i="31"/>
  <c r="C85" i="31"/>
  <c r="E85" i="31"/>
  <c r="I85" i="31"/>
  <c r="H85" i="31"/>
  <c r="J85" i="31"/>
  <c r="K85" i="31"/>
  <c r="L85" i="31"/>
  <c r="L86" i="31"/>
  <c r="H86" i="31"/>
  <c r="K86" i="31"/>
  <c r="I86" i="31"/>
  <c r="J86" i="31"/>
  <c r="J88" i="31"/>
  <c r="L88" i="31"/>
  <c r="K88" i="31"/>
  <c r="I88" i="31"/>
  <c r="H88" i="31"/>
  <c r="K65" i="31"/>
  <c r="L65" i="31"/>
  <c r="L81" i="31"/>
  <c r="K81" i="31"/>
  <c r="I81" i="31"/>
  <c r="J81" i="31"/>
  <c r="H81" i="31"/>
  <c r="L82" i="31"/>
  <c r="I82" i="31"/>
  <c r="K82" i="31"/>
  <c r="H82" i="31"/>
  <c r="J82" i="31"/>
  <c r="I83" i="31"/>
  <c r="H83" i="31"/>
  <c r="K83" i="31"/>
  <c r="J83" i="31"/>
  <c r="L83" i="31"/>
  <c r="J84" i="31"/>
  <c r="L84" i="31"/>
  <c r="K84" i="31"/>
  <c r="I84" i="31"/>
  <c r="H84" i="31"/>
  <c r="J87" i="31"/>
  <c r="L87" i="31"/>
  <c r="I87" i="31"/>
  <c r="H87" i="31"/>
  <c r="K87" i="31"/>
  <c r="J89" i="31"/>
  <c r="H89" i="31"/>
  <c r="L89" i="31"/>
  <c r="I89" i="31"/>
  <c r="K89" i="31"/>
  <c r="J128" i="31"/>
  <c r="E28" i="31"/>
  <c r="K51" i="31"/>
  <c r="N51" i="31"/>
  <c r="T51" i="31"/>
  <c r="L51" i="31"/>
  <c r="W51" i="31"/>
  <c r="S51" i="31"/>
  <c r="D51" i="31"/>
  <c r="C51" i="31"/>
  <c r="O51" i="31"/>
  <c r="F51" i="31"/>
  <c r="E51" i="31"/>
  <c r="Q51" i="31"/>
  <c r="V51" i="31"/>
  <c r="H51" i="31"/>
  <c r="I51" i="31"/>
  <c r="U51" i="31"/>
  <c r="P51" i="31"/>
  <c r="C61" i="31"/>
  <c r="I61" i="31"/>
  <c r="F61" i="31"/>
  <c r="D61" i="31"/>
  <c r="E61" i="31"/>
  <c r="L61" i="31"/>
  <c r="H61" i="31"/>
  <c r="J61" i="31"/>
  <c r="K61" i="31"/>
  <c r="E30" i="31"/>
  <c r="N42" i="31"/>
  <c r="U44" i="31"/>
  <c r="S45" i="31"/>
  <c r="N48" i="31"/>
  <c r="P50" i="31"/>
  <c r="U49" i="31"/>
  <c r="W48" i="31"/>
  <c r="V47" i="31"/>
  <c r="E32" i="31"/>
  <c r="I45" i="31"/>
  <c r="T46" i="31"/>
  <c r="T43" i="31"/>
  <c r="D44" i="31"/>
  <c r="V43" i="31"/>
  <c r="N43" i="31"/>
  <c r="N46" i="31"/>
  <c r="P49" i="31"/>
  <c r="U43" i="31"/>
  <c r="Q48" i="31"/>
  <c r="Q44" i="31"/>
  <c r="E46" i="31"/>
  <c r="T47" i="31"/>
  <c r="E12" i="31"/>
  <c r="O12" i="31"/>
  <c r="L17" i="31"/>
  <c r="E15" i="31"/>
  <c r="I17" i="31"/>
  <c r="N17" i="31"/>
  <c r="O30" i="31"/>
  <c r="O32" i="31"/>
  <c r="G111" i="31"/>
  <c r="E43" i="31"/>
  <c r="N49" i="31"/>
  <c r="C50" i="31"/>
  <c r="T45" i="31"/>
  <c r="O8" i="31"/>
  <c r="K48" i="31"/>
  <c r="H49" i="31"/>
  <c r="W44" i="31"/>
  <c r="W49" i="31"/>
  <c r="V45" i="31"/>
  <c r="K46" i="31"/>
  <c r="E45" i="31"/>
  <c r="K50" i="31"/>
  <c r="O50" i="31"/>
  <c r="E42" i="31"/>
  <c r="P43" i="31"/>
  <c r="K44" i="31"/>
  <c r="F50" i="31"/>
  <c r="W46" i="31"/>
  <c r="H46" i="31"/>
  <c r="E10" i="31"/>
  <c r="E14" i="31"/>
  <c r="S43" i="31"/>
  <c r="C42" i="31"/>
  <c r="H50" i="31"/>
  <c r="P47" i="31"/>
  <c r="I46" i="31"/>
  <c r="O26" i="31"/>
  <c r="W42" i="31"/>
  <c r="S44" i="31"/>
  <c r="U45" i="31"/>
  <c r="O46" i="31"/>
  <c r="N47" i="31"/>
  <c r="H48" i="31"/>
  <c r="W50" i="31"/>
  <c r="V49" i="31"/>
  <c r="C43" i="31"/>
  <c r="O11" i="31"/>
  <c r="S49" i="31"/>
  <c r="E49" i="31"/>
  <c r="Q50" i="31"/>
  <c r="V42" i="31"/>
  <c r="H43" i="31"/>
  <c r="I49" i="31"/>
  <c r="L42" i="31"/>
  <c r="D49" i="31"/>
  <c r="I47" i="31"/>
  <c r="U47" i="31"/>
  <c r="W45" i="31"/>
  <c r="L43" i="31"/>
  <c r="D45" i="31"/>
  <c r="E13" i="31"/>
  <c r="J17" i="31"/>
  <c r="Q49" i="31"/>
  <c r="T50" i="31"/>
  <c r="T49" i="31"/>
  <c r="P44" i="31"/>
  <c r="H44" i="31"/>
  <c r="U48" i="31"/>
  <c r="L49" i="31"/>
  <c r="F48" i="31"/>
  <c r="P48" i="31"/>
  <c r="P45" i="31"/>
  <c r="O45" i="31"/>
  <c r="H45" i="31"/>
  <c r="C49" i="31"/>
  <c r="S42" i="31"/>
  <c r="U50" i="31"/>
  <c r="Q42" i="31"/>
  <c r="D48" i="31"/>
  <c r="C44" i="31"/>
  <c r="U42" i="31"/>
  <c r="Q43" i="31"/>
  <c r="I43" i="31"/>
  <c r="V50" i="31"/>
  <c r="D43" i="31"/>
  <c r="K42" i="31"/>
  <c r="V44" i="31"/>
  <c r="O42" i="31"/>
  <c r="V46" i="31"/>
  <c r="O15" i="31"/>
  <c r="O14" i="31"/>
  <c r="G17" i="31"/>
  <c r="O13" i="31"/>
  <c r="E7" i="31"/>
  <c r="T42" i="31"/>
  <c r="E50" i="31"/>
  <c r="W43" i="31"/>
  <c r="L44" i="31"/>
  <c r="Q45" i="31"/>
  <c r="F46" i="31"/>
  <c r="W47" i="31"/>
  <c r="C48" i="31"/>
  <c r="O49" i="31"/>
  <c r="O31" i="31"/>
  <c r="O27" i="31"/>
  <c r="O7" i="31"/>
  <c r="D17" i="31"/>
  <c r="E16" i="31"/>
  <c r="I42" i="31"/>
  <c r="F44" i="31"/>
  <c r="K45" i="31"/>
  <c r="C46" i="31"/>
  <c r="L47" i="31"/>
  <c r="S48" i="31"/>
  <c r="K49" i="31"/>
  <c r="E9" i="31"/>
  <c r="O16" i="31"/>
  <c r="K43" i="31"/>
  <c r="F49" i="31"/>
  <c r="F43" i="31"/>
  <c r="L50" i="31"/>
  <c r="S50" i="31"/>
  <c r="V48" i="31"/>
  <c r="D42" i="31"/>
  <c r="I50" i="31"/>
  <c r="P42" i="31"/>
  <c r="T44" i="31"/>
  <c r="N50" i="31"/>
  <c r="O43" i="31"/>
  <c r="E44" i="31"/>
  <c r="I48" i="31"/>
  <c r="N44" i="31"/>
  <c r="D50" i="31"/>
  <c r="F42" i="31"/>
  <c r="L48" i="31"/>
  <c r="O48" i="31"/>
  <c r="T48" i="31"/>
  <c r="E47" i="31"/>
  <c r="Q47" i="31"/>
  <c r="D47" i="31"/>
  <c r="L45" i="31"/>
  <c r="K47" i="31"/>
  <c r="L46" i="31"/>
  <c r="S47" i="31"/>
  <c r="O28" i="31"/>
  <c r="E8" i="31"/>
  <c r="H47" i="31"/>
  <c r="N45" i="31"/>
  <c r="P46" i="31"/>
  <c r="E48" i="31"/>
  <c r="I44" i="31"/>
  <c r="H42" i="31"/>
  <c r="O44" i="31"/>
  <c r="F45" i="31"/>
  <c r="C45" i="31"/>
  <c r="D46" i="31"/>
  <c r="F47" i="31"/>
  <c r="C47" i="31"/>
  <c r="S46" i="31"/>
  <c r="U46" i="31"/>
  <c r="Q46" i="31"/>
  <c r="O47" i="31"/>
  <c r="C17" i="31"/>
  <c r="E11" i="31"/>
  <c r="M17" i="31"/>
  <c r="K17" i="31"/>
  <c r="O9" i="31"/>
  <c r="T16" i="31"/>
  <c r="T14" i="31"/>
  <c r="O10" i="31"/>
  <c r="T13" i="31"/>
  <c r="H17" i="31"/>
  <c r="T8" i="31"/>
  <c r="T12" i="31"/>
  <c r="T10" i="31"/>
  <c r="T11" i="31"/>
  <c r="I30" i="31"/>
  <c r="E29" i="31"/>
  <c r="I24" i="31"/>
  <c r="I29" i="31"/>
  <c r="E24" i="31"/>
  <c r="K33" i="31"/>
  <c r="F33" i="31"/>
  <c r="L33" i="31"/>
  <c r="E25" i="31"/>
  <c r="E26" i="31"/>
  <c r="L64" i="31"/>
  <c r="O29" i="31"/>
  <c r="C66" i="31"/>
  <c r="I28" i="31"/>
  <c r="M33" i="31"/>
  <c r="T15" i="31"/>
  <c r="E27" i="31"/>
  <c r="H64" i="31"/>
  <c r="D67" i="31"/>
  <c r="H69" i="31"/>
  <c r="I26" i="31"/>
  <c r="I25" i="31"/>
  <c r="C69" i="31"/>
  <c r="J33" i="31"/>
  <c r="F64" i="31"/>
  <c r="D68" i="31"/>
  <c r="I69" i="31"/>
  <c r="L66" i="31"/>
  <c r="E62" i="31"/>
  <c r="I63" i="31"/>
  <c r="J65" i="31"/>
  <c r="H67" i="31"/>
  <c r="K67" i="31"/>
  <c r="E67" i="31"/>
  <c r="H33" i="31"/>
  <c r="I27" i="31"/>
  <c r="I32" i="31"/>
  <c r="O24" i="31"/>
  <c r="N33" i="31"/>
  <c r="T9" i="31"/>
  <c r="C65" i="31"/>
  <c r="F69" i="31"/>
  <c r="I31" i="31"/>
  <c r="H63" i="31"/>
  <c r="H66" i="31"/>
  <c r="C67" i="31"/>
  <c r="G33" i="31"/>
  <c r="C68" i="31"/>
  <c r="K69" i="31"/>
  <c r="D66" i="31"/>
  <c r="E68" i="31"/>
  <c r="D33" i="31"/>
  <c r="F66" i="31"/>
  <c r="E31" i="31"/>
  <c r="D69" i="31"/>
  <c r="J63" i="31"/>
  <c r="L62" i="31"/>
  <c r="F63" i="31"/>
  <c r="K66" i="31"/>
  <c r="C33" i="31"/>
  <c r="D63" i="31"/>
  <c r="O25" i="31"/>
  <c r="D62" i="31"/>
  <c r="I62" i="31"/>
  <c r="H62" i="31"/>
  <c r="J62" i="31"/>
  <c r="C62" i="31"/>
  <c r="F62" i="31"/>
  <c r="K62" i="31"/>
  <c r="E63" i="31"/>
  <c r="C63" i="31"/>
  <c r="L63" i="31"/>
  <c r="K63" i="31"/>
  <c r="E64" i="31"/>
  <c r="J64" i="31"/>
  <c r="I64" i="31"/>
  <c r="C64" i="31"/>
  <c r="D64" i="31"/>
  <c r="H65" i="31"/>
  <c r="F65" i="31"/>
  <c r="E65" i="31"/>
  <c r="D65" i="31"/>
  <c r="I67" i="31"/>
  <c r="J67" i="31"/>
  <c r="F67" i="31"/>
  <c r="L67" i="31"/>
  <c r="K68" i="31"/>
  <c r="L68" i="31"/>
  <c r="H68" i="31"/>
  <c r="F68" i="31"/>
  <c r="J68" i="31"/>
  <c r="I68" i="31"/>
  <c r="L69" i="31"/>
  <c r="E69" i="31"/>
  <c r="J69" i="31"/>
  <c r="K64" i="31"/>
  <c r="I65" i="31"/>
  <c r="I66" i="31"/>
  <c r="E66" i="31"/>
  <c r="J66" i="31"/>
  <c r="G84" i="31"/>
  <c r="G82" i="31"/>
  <c r="G80" i="31"/>
  <c r="N80" i="31"/>
  <c r="G86" i="31"/>
  <c r="E90" i="31"/>
  <c r="G85" i="31"/>
  <c r="G83" i="31"/>
  <c r="G88" i="31"/>
  <c r="G87" i="31"/>
  <c r="G79" i="31"/>
  <c r="C90" i="31"/>
  <c r="G81" i="31"/>
  <c r="F90" i="31"/>
  <c r="D90" i="31"/>
  <c r="M88" i="31"/>
  <c r="M87" i="31"/>
  <c r="M84" i="31"/>
  <c r="M83" i="31"/>
  <c r="I90" i="31"/>
  <c r="K90" i="31"/>
  <c r="M86" i="31"/>
  <c r="M82" i="31"/>
  <c r="N82" i="31"/>
  <c r="M81" i="31"/>
  <c r="H90" i="31"/>
  <c r="L90" i="31"/>
  <c r="M85" i="31"/>
  <c r="N85" i="31"/>
  <c r="J90" i="31"/>
  <c r="M89" i="31"/>
  <c r="G61" i="31"/>
  <c r="R25" i="31"/>
  <c r="R28" i="31"/>
  <c r="M61" i="31"/>
  <c r="R51" i="31"/>
  <c r="R30" i="31"/>
  <c r="M50" i="31"/>
  <c r="F35" i="31"/>
  <c r="R44" i="31"/>
  <c r="G46" i="31"/>
  <c r="S35" i="31"/>
  <c r="R27" i="31"/>
  <c r="R24" i="31"/>
  <c r="R43" i="31"/>
  <c r="X42" i="31"/>
  <c r="X51" i="31"/>
  <c r="R45" i="31"/>
  <c r="G50" i="31"/>
  <c r="X43" i="31"/>
  <c r="P52" i="31"/>
  <c r="M43" i="31"/>
  <c r="T52" i="31"/>
  <c r="X47" i="31"/>
  <c r="R42" i="31"/>
  <c r="R49" i="31"/>
  <c r="G49" i="31"/>
  <c r="N52" i="31"/>
  <c r="G51" i="31"/>
  <c r="M44" i="31"/>
  <c r="R48" i="31"/>
  <c r="X50" i="31"/>
  <c r="X49" i="31"/>
  <c r="G42" i="31"/>
  <c r="R29" i="31"/>
  <c r="U52" i="31"/>
  <c r="H35" i="31"/>
  <c r="M46" i="31"/>
  <c r="H52" i="31"/>
  <c r="R31" i="31"/>
  <c r="G44" i="31"/>
  <c r="G43" i="31"/>
  <c r="M51" i="31"/>
  <c r="R50" i="31"/>
  <c r="X45" i="31"/>
  <c r="M49" i="31"/>
  <c r="M47" i="31"/>
  <c r="E17" i="31"/>
  <c r="E52" i="31"/>
  <c r="V52" i="31"/>
  <c r="G35" i="31"/>
  <c r="X44" i="31"/>
  <c r="M42" i="31"/>
  <c r="R47" i="31"/>
  <c r="F52" i="31"/>
  <c r="K52" i="31"/>
  <c r="L52" i="31"/>
  <c r="M45" i="31"/>
  <c r="Q35" i="31"/>
  <c r="Q52" i="31"/>
  <c r="X46" i="31"/>
  <c r="G45" i="31"/>
  <c r="X48" i="31"/>
  <c r="R26" i="31"/>
  <c r="D52" i="31"/>
  <c r="O17" i="31"/>
  <c r="U31" i="31"/>
  <c r="M48" i="31"/>
  <c r="S52" i="31"/>
  <c r="I52" i="31"/>
  <c r="C52" i="31"/>
  <c r="W52" i="31"/>
  <c r="G47" i="31"/>
  <c r="R46" i="31"/>
  <c r="G48" i="31"/>
  <c r="O52" i="31"/>
  <c r="P31" i="31"/>
  <c r="T18" i="31"/>
  <c r="G69" i="31"/>
  <c r="M66" i="31"/>
  <c r="L70" i="31"/>
  <c r="M69" i="31"/>
  <c r="G62" i="31"/>
  <c r="G68" i="31"/>
  <c r="G65" i="31"/>
  <c r="I33" i="31"/>
  <c r="M63" i="31"/>
  <c r="G67" i="31"/>
  <c r="E33" i="31"/>
  <c r="C70" i="31"/>
  <c r="G64" i="31"/>
  <c r="G110" i="31"/>
  <c r="M129" i="31"/>
  <c r="E70" i="31"/>
  <c r="G66" i="31"/>
  <c r="M64" i="31"/>
  <c r="I70" i="31"/>
  <c r="O33" i="31"/>
  <c r="U32" i="31"/>
  <c r="M67" i="31"/>
  <c r="G63" i="31"/>
  <c r="D70" i="31"/>
  <c r="J70" i="31"/>
  <c r="M68" i="31"/>
  <c r="K70" i="31"/>
  <c r="H70" i="31"/>
  <c r="M62" i="31"/>
  <c r="M65" i="31"/>
  <c r="F70" i="31"/>
  <c r="N84" i="31"/>
  <c r="P55" i="31"/>
  <c r="S55" i="31"/>
  <c r="Q55" i="31"/>
  <c r="U55" i="31"/>
  <c r="N55" i="31"/>
  <c r="O55" i="31"/>
  <c r="W55" i="31"/>
  <c r="T55" i="31"/>
  <c r="V55" i="31"/>
  <c r="N87" i="31"/>
  <c r="N83" i="31"/>
  <c r="N86" i="31"/>
  <c r="N81" i="31"/>
  <c r="N88" i="31"/>
  <c r="N79" i="31"/>
  <c r="G90" i="31"/>
  <c r="N63" i="31"/>
  <c r="N89" i="31"/>
  <c r="M90" i="31"/>
  <c r="N68" i="31"/>
  <c r="N62" i="31"/>
  <c r="N61" i="31"/>
  <c r="Y45" i="31"/>
  <c r="Y42" i="31"/>
  <c r="Y50" i="31"/>
  <c r="Y43" i="31"/>
  <c r="Y49" i="31"/>
  <c r="Y44" i="31"/>
  <c r="Y51" i="31"/>
  <c r="R52" i="31"/>
  <c r="M52" i="31"/>
  <c r="Y47" i="31"/>
  <c r="U33" i="31"/>
  <c r="G98" i="31"/>
  <c r="G112" i="31"/>
  <c r="G130" i="31"/>
  <c r="X52" i="31"/>
  <c r="F54" i="31"/>
  <c r="Y48" i="31"/>
  <c r="G52" i="31"/>
  <c r="Y46" i="31"/>
  <c r="N69" i="31"/>
  <c r="I112" i="31"/>
  <c r="N64" i="31"/>
  <c r="N67" i="31"/>
  <c r="G70" i="31"/>
  <c r="N65" i="31"/>
  <c r="N66" i="31"/>
  <c r="M70" i="31"/>
  <c r="N90" i="31"/>
  <c r="Y52" i="31"/>
  <c r="N70" i="31"/>
</calcChain>
</file>

<file path=xl/sharedStrings.xml><?xml version="1.0" encoding="utf-8"?>
<sst xmlns="http://schemas.openxmlformats.org/spreadsheetml/2006/main" count="17140" uniqueCount="5464">
  <si>
    <t>19 Des 1969</t>
  </si>
  <si>
    <t>31 Des 1973</t>
  </si>
  <si>
    <t>2 Mart 1972</t>
  </si>
  <si>
    <t>5 Okt 1971</t>
  </si>
  <si>
    <t>15 Feb 1978</t>
  </si>
  <si>
    <t>09 Sep 1972</t>
  </si>
  <si>
    <t>26 Des 1977</t>
  </si>
  <si>
    <t>2 Agust 1976</t>
  </si>
  <si>
    <t>5 Apr 1976</t>
  </si>
  <si>
    <t>21 Jul 1979</t>
  </si>
  <si>
    <t>11 Sept 1976</t>
  </si>
  <si>
    <t>21 Des 1982</t>
  </si>
  <si>
    <t>23 Jan 1974</t>
  </si>
  <si>
    <t>5 Agust 1978</t>
  </si>
  <si>
    <t>10 Jan 1976</t>
  </si>
  <si>
    <t>Fikih Siyasah</t>
  </si>
  <si>
    <t>13 Sep 1972</t>
  </si>
  <si>
    <t>15 Mei 1962</t>
  </si>
  <si>
    <t>3 Sep 1980</t>
  </si>
  <si>
    <t xml:space="preserve">Istiqamah, S.H., M.H. </t>
  </si>
  <si>
    <t>Hukum Acara</t>
  </si>
  <si>
    <t>Dr. Salahuddin, M. Ag.</t>
  </si>
  <si>
    <t>Fisika Dasar</t>
  </si>
  <si>
    <t>Persamaan Differensial</t>
  </si>
  <si>
    <t>Juhanis, S.Sos., M.M.</t>
  </si>
  <si>
    <t>Ahkam Jayadi, S.H., M.H.</t>
  </si>
  <si>
    <t>T. M. T.</t>
  </si>
  <si>
    <t>Ilmu Falaq</t>
  </si>
  <si>
    <t>Eman Sulaiman, S.H., M.H.</t>
  </si>
  <si>
    <t>25 Des 1958</t>
  </si>
  <si>
    <t>Lassang, S.Sos.</t>
  </si>
  <si>
    <t>Abdul Majid, S.Pd.I.</t>
  </si>
  <si>
    <t>Dra. Susmihara, M.Pd.</t>
  </si>
  <si>
    <t>29 Jan 1975</t>
  </si>
  <si>
    <t>15 Mart 1974</t>
  </si>
  <si>
    <t>Syamsuddin</t>
  </si>
  <si>
    <t>20 Jul 1969</t>
  </si>
  <si>
    <t>Kabag Akademik</t>
  </si>
  <si>
    <t>11 Jan 1962</t>
  </si>
  <si>
    <t>Dr. Nur Taufiq, M.Ag.</t>
  </si>
  <si>
    <t>19 Jun 1978</t>
  </si>
  <si>
    <t>14 Feb 1974</t>
  </si>
  <si>
    <t>25 Mei 1973</t>
  </si>
  <si>
    <t>21 Apr 1972</t>
  </si>
  <si>
    <t>27 Apr 1978</t>
  </si>
  <si>
    <t>11 Jun 1972</t>
  </si>
  <si>
    <t>4 Des 1972</t>
  </si>
  <si>
    <t>Dr. Muhammad Amri, Lc., M.Ag.</t>
  </si>
  <si>
    <t>Ilmu Al-Qur'an</t>
  </si>
  <si>
    <t>Dr. Firdaus, S. Ag, M. Ag</t>
  </si>
  <si>
    <t>15 Mar 1967</t>
  </si>
  <si>
    <t>22 Jul 1972</t>
  </si>
  <si>
    <t>29 Sep 1970</t>
  </si>
  <si>
    <t>Keperawatan Medical Bedah</t>
  </si>
  <si>
    <t>Pengembangan SDM</t>
  </si>
  <si>
    <t>Dr. A. Darussalam, M.Ag.</t>
  </si>
  <si>
    <t>Dr. Abdullah, S. Ag., M.Ag.</t>
  </si>
  <si>
    <t>04 May 1967</t>
  </si>
  <si>
    <t>08 Jan 1963</t>
  </si>
  <si>
    <t>Drs. Saiful Jihad, M. Ag</t>
  </si>
  <si>
    <t>Dra. Besse Marjani Alwi, M. Ag</t>
  </si>
  <si>
    <t>Dra. Hamnang</t>
  </si>
  <si>
    <t>Kimia Lingkungan</t>
  </si>
  <si>
    <t>Ilmu Kesehatan Anak</t>
  </si>
  <si>
    <t>Dokumentasi Kebidanan</t>
  </si>
  <si>
    <t>Manajemen Keperawatan</t>
  </si>
  <si>
    <t>Prof. Dr. H. Azhar Arsyad, M.A.</t>
  </si>
  <si>
    <t>11 Sep 1970</t>
  </si>
  <si>
    <t>PNS</t>
  </si>
  <si>
    <t>5 Jul 1970</t>
  </si>
  <si>
    <t>29 Sep 1971</t>
  </si>
  <si>
    <t>07 Mar 1967</t>
  </si>
  <si>
    <t>Kabag Umum</t>
  </si>
  <si>
    <t>26 Jul 1964</t>
  </si>
  <si>
    <t>Studio Perancangan Arsitektur</t>
  </si>
  <si>
    <t>Perencanaan Wilayah &amp; Kota</t>
  </si>
  <si>
    <t>Bahan Pakan &amp; Formula Ransum</t>
  </si>
  <si>
    <t>Nutrisi Ruminansia</t>
  </si>
  <si>
    <t>Ekonomi Manajemen</t>
  </si>
  <si>
    <t>Abdul Kahar</t>
  </si>
  <si>
    <t>02 Sep 1973</t>
  </si>
  <si>
    <t>Kabag Perencanaan</t>
  </si>
  <si>
    <t>Bahasa &amp; Sastra Arab</t>
  </si>
  <si>
    <t>Sejarah Pend. Islam</t>
  </si>
  <si>
    <t>Ilmu Jiwa Pendidikan</t>
  </si>
  <si>
    <t>Psikologi Pendidikan</t>
  </si>
  <si>
    <t>Pengembangan Sistem Evaluasi</t>
  </si>
  <si>
    <t>Perencanaan Pengajaran</t>
  </si>
  <si>
    <t>Ilmu Jiwa Agama</t>
  </si>
  <si>
    <t>Pengembangan Kurikulum</t>
  </si>
  <si>
    <t>Akhlak Tasawuf</t>
  </si>
  <si>
    <t>Bimbingan &amp; Penyuluhan</t>
  </si>
  <si>
    <t>Filsafat Pend. Islam</t>
  </si>
  <si>
    <t>Filsafat Pendidikan</t>
  </si>
  <si>
    <t>Administrasi Pendidikan</t>
  </si>
  <si>
    <t>Peren. Sist.Pend. Ag. Islam</t>
  </si>
  <si>
    <t>Sejarah Peradaban Islam</t>
  </si>
  <si>
    <t>15 Agust 1969</t>
  </si>
  <si>
    <t>Filsafat Umum</t>
  </si>
  <si>
    <t>Sosiologi Agama</t>
  </si>
  <si>
    <t>Antropologi</t>
  </si>
  <si>
    <t>Filsafat Agama</t>
  </si>
  <si>
    <t>Filsafat Ilmu</t>
  </si>
  <si>
    <t>Drs. Abu Bakar, M.Si.</t>
  </si>
  <si>
    <t>Aliran Modern dlm Islam</t>
  </si>
  <si>
    <t>01-10-2008</t>
  </si>
  <si>
    <t>01-10-2006</t>
  </si>
  <si>
    <t>01-10-2002</t>
  </si>
  <si>
    <t>01-04-2008</t>
  </si>
  <si>
    <t>01-04-2006</t>
  </si>
  <si>
    <t>01-10-2005</t>
  </si>
  <si>
    <t>01-10-2007</t>
  </si>
  <si>
    <t>01-04-2007</t>
  </si>
  <si>
    <t>01-04-2005</t>
  </si>
  <si>
    <t>01-10-2004</t>
  </si>
  <si>
    <t>01-04-2001</t>
  </si>
  <si>
    <t>01-10-2003</t>
  </si>
  <si>
    <t>01-04-2002</t>
  </si>
  <si>
    <t>01-10-2000</t>
  </si>
  <si>
    <t>01-04-2004</t>
  </si>
  <si>
    <t>01-03-1996</t>
  </si>
  <si>
    <t>Dra. Nurhaeri</t>
  </si>
  <si>
    <t>30 Juni 1967</t>
  </si>
  <si>
    <t>Hinduisme</t>
  </si>
  <si>
    <t>Sejarah Kebudy. Islam</t>
  </si>
  <si>
    <t>Filsafat Aliran</t>
  </si>
  <si>
    <t>Pend. Agama Islam</t>
  </si>
  <si>
    <t>Pengantar Studi Islam</t>
  </si>
  <si>
    <t>Peng.Kurikulum Pend.Isl.</t>
  </si>
  <si>
    <t>Aqidah Filsafat</t>
  </si>
  <si>
    <t>Sej. Peradaban Islam</t>
  </si>
  <si>
    <t>Manajemen Pend.</t>
  </si>
  <si>
    <t>Media Pendidikan</t>
  </si>
  <si>
    <t>01 Jul 1976</t>
  </si>
  <si>
    <t>25 Sept 1965</t>
  </si>
  <si>
    <t>8 Agust 1973</t>
  </si>
  <si>
    <t>2 Mart 1973</t>
  </si>
  <si>
    <t>Muhammadiah</t>
  </si>
  <si>
    <t>Drs. Muh. Arif</t>
  </si>
  <si>
    <t>Wahidah Abdullah, S.Ag., M.Ag.</t>
  </si>
  <si>
    <t>Lembaga Keuangan Islam</t>
  </si>
  <si>
    <t>Hukum Adat</t>
  </si>
  <si>
    <t>Membahas Kitab</t>
  </si>
  <si>
    <t>Hasniah, S.Sos.</t>
  </si>
  <si>
    <t>Sri Sulasteri, S.Si., M.Si.</t>
  </si>
  <si>
    <t>Jamilah, S.Si., M.Si.</t>
  </si>
  <si>
    <t>Nursalam, S.Pd., M.Si.</t>
  </si>
  <si>
    <t>Dasar2 Pendidikan</t>
  </si>
  <si>
    <t>Kartini K, S.Ag., M.Pd.</t>
  </si>
  <si>
    <t>T a f s i r</t>
  </si>
  <si>
    <t>T a u h i d</t>
  </si>
  <si>
    <t>Bimbingan Penyuluhan</t>
  </si>
  <si>
    <t>Sej. Kebud. Islam Klasik</t>
  </si>
  <si>
    <t>F i q h i</t>
  </si>
  <si>
    <t>N a h w u</t>
  </si>
  <si>
    <t>Sej. Islam Asia Tenggara</t>
  </si>
  <si>
    <t>Ilmu Hukum</t>
  </si>
  <si>
    <t>Adm. Pendidikan</t>
  </si>
  <si>
    <t>Tauhid / Ilmu Kalam</t>
  </si>
  <si>
    <t>21 Agust 1968</t>
  </si>
  <si>
    <t>Dr. Sirajuddin, S.E., M.Si.</t>
  </si>
  <si>
    <t>Prof. Dr. Achmad, M. Ag.</t>
  </si>
  <si>
    <t>Dra. Kasmawati, M.M.</t>
  </si>
  <si>
    <t>Syamsuri, S.S, M.Ag.</t>
  </si>
  <si>
    <t>15 Jul 1970</t>
  </si>
  <si>
    <t>Dra. A. Nirwana, M.Th.I</t>
  </si>
  <si>
    <t>Dra. Hj. Maryam, M.Th.I.</t>
  </si>
  <si>
    <t>Nurmiati, S.E., M.M.</t>
  </si>
  <si>
    <t>Mutmainah Asmawaty, S. Ag., M.Si.</t>
  </si>
  <si>
    <t>Harianto, S. Sos., M.M.</t>
  </si>
  <si>
    <t>050064096</t>
  </si>
  <si>
    <t>Drs. Rusdi Room, M.Pd</t>
  </si>
  <si>
    <t>Drs. Mirsam</t>
  </si>
  <si>
    <t>7 Agust 1966</t>
  </si>
  <si>
    <t>14 Jan 1970</t>
  </si>
  <si>
    <t>13 Okt 1970</t>
  </si>
  <si>
    <t>29 Jul 1967</t>
  </si>
  <si>
    <t>Baharuddin, S.Ag., M.Hum</t>
  </si>
  <si>
    <t>Ramadan, S.Sos.</t>
  </si>
  <si>
    <t>Dr. H. Barsihannor, M.Ag.</t>
  </si>
  <si>
    <t>Drs. Muh. Jamal Jamil, M.Ag</t>
  </si>
  <si>
    <t>Muqaranah Al-Madzahib Fil-Ushul</t>
  </si>
  <si>
    <t>Metodologi Penelitian</t>
  </si>
  <si>
    <t>Dra. Hj. Hartini, M.Hi.</t>
  </si>
  <si>
    <t>St. Hasmiah Mustamin, S.Ag., M.Pd.</t>
  </si>
  <si>
    <t>Epistemologi Islam</t>
  </si>
  <si>
    <t>Linguistik</t>
  </si>
  <si>
    <t>Tafsir Hadis</t>
  </si>
  <si>
    <t>5 Mei 1975</t>
  </si>
  <si>
    <t>13 Mei 1973</t>
  </si>
  <si>
    <t>NO</t>
  </si>
  <si>
    <t>JABATAN</t>
  </si>
  <si>
    <t>Lektor Kepala</t>
  </si>
  <si>
    <t>Zainuddin</t>
  </si>
  <si>
    <t>20 Mei 1968</t>
  </si>
  <si>
    <t>3 Des 1977</t>
  </si>
  <si>
    <t>Dr. Nurman Said, M.A.</t>
  </si>
  <si>
    <t>27 Jul 1970</t>
  </si>
  <si>
    <t>08 Mart 1977</t>
  </si>
  <si>
    <t>Manajemen Kewirausahaan</t>
  </si>
  <si>
    <t>Faisal, S. Kom., M.Kom.</t>
  </si>
  <si>
    <t>Aplikasi Komputer</t>
  </si>
  <si>
    <t>Darmia, S.Sos.I</t>
  </si>
  <si>
    <t>Manajemen Pendidikan</t>
  </si>
  <si>
    <t>Psikologi Manajemen</t>
  </si>
  <si>
    <t>Psikologi Perkembangan</t>
  </si>
  <si>
    <t>Kimia Dasar</t>
  </si>
  <si>
    <t>Biologi Dasar</t>
  </si>
  <si>
    <t>01 Apr 1974</t>
  </si>
  <si>
    <t>Filsafat Kontemporer</t>
  </si>
  <si>
    <t>Kimia</t>
  </si>
  <si>
    <t>Mustikasari, S.Kom., M.Kom.</t>
  </si>
  <si>
    <t>14 Jan 1980</t>
  </si>
  <si>
    <t>Bahasa Arab / Hadis</t>
  </si>
  <si>
    <t>Hukum Acara Peradilan</t>
  </si>
  <si>
    <t>Politik Islam</t>
  </si>
  <si>
    <t>8 Sep 1964</t>
  </si>
  <si>
    <t>Dr. Hj. Amrah Muhammad Kasim, M.A.</t>
  </si>
  <si>
    <t>Prof. Dr. H. Samiang Katu, M.Ag.</t>
  </si>
  <si>
    <t>Andi Muhammad Ali Amiruddin, S.Ag, M.A.</t>
  </si>
  <si>
    <t>Sej. Kebudayaan Islam</t>
  </si>
  <si>
    <t>Sitti Husaebah Pattah, S.Ag. S.S., M.Hum.</t>
  </si>
  <si>
    <t>3 Feb 1971</t>
  </si>
  <si>
    <t>Ilmu Kalam</t>
  </si>
  <si>
    <t>Guru Besar</t>
  </si>
  <si>
    <t>12 Feb 1954</t>
  </si>
  <si>
    <t>Sejarah Islam</t>
  </si>
  <si>
    <t>Ilmu Tasawuf</t>
  </si>
  <si>
    <t>12 Nov 1959</t>
  </si>
  <si>
    <t>Nahwu Sharaf</t>
  </si>
  <si>
    <t>Lektor</t>
  </si>
  <si>
    <t>12 Nov 1954</t>
  </si>
  <si>
    <t>Tahun 1958</t>
  </si>
  <si>
    <t>Tahun 1960</t>
  </si>
  <si>
    <t>Fiqhi</t>
  </si>
  <si>
    <t>Muthalaah</t>
  </si>
  <si>
    <t>Tahun 1957</t>
  </si>
  <si>
    <t>22 Nov 1961</t>
  </si>
  <si>
    <t>Tarikh Adab</t>
  </si>
  <si>
    <t>Bahasa Arab</t>
  </si>
  <si>
    <t>Bahasa Inggris</t>
  </si>
  <si>
    <t>01 Jan 1960</t>
  </si>
  <si>
    <t>09 Nov 1967</t>
  </si>
  <si>
    <t>18 Sept 1967</t>
  </si>
  <si>
    <t>14 Sept 1968</t>
  </si>
  <si>
    <t>Insya (Bhs. Arab)</t>
  </si>
  <si>
    <t>14 Jul 1967</t>
  </si>
  <si>
    <t>21 Jan 1961</t>
  </si>
  <si>
    <t>03 Okt 1963</t>
  </si>
  <si>
    <t>25 Agust 1966</t>
  </si>
  <si>
    <t xml:space="preserve"> 09 Des 1958</t>
  </si>
  <si>
    <t>10 Agust 1964</t>
  </si>
  <si>
    <t>Drs. Firdaus, M. Ag</t>
  </si>
  <si>
    <t>28 Agust 1970</t>
  </si>
  <si>
    <t>Maharatul Lughah/Muthalaah</t>
  </si>
  <si>
    <t>10 Des 1969</t>
  </si>
  <si>
    <t>05 Jan 1969</t>
  </si>
  <si>
    <t>04 Agust 1959</t>
  </si>
  <si>
    <t>Asisten Ahli</t>
  </si>
  <si>
    <t>15 Jan 1972</t>
  </si>
  <si>
    <t>12 Jul 1961</t>
  </si>
  <si>
    <t>Perk.Pemik.Modern Dlm Isl.</t>
  </si>
  <si>
    <t>12 Okt 1969</t>
  </si>
  <si>
    <t>Filsafat</t>
  </si>
  <si>
    <t>21 Jun 1957</t>
  </si>
  <si>
    <t>16 Apr 1962</t>
  </si>
  <si>
    <t>Sejarah Dunia</t>
  </si>
  <si>
    <t>12 Jun 1969</t>
  </si>
  <si>
    <t>29 Agust 1970</t>
  </si>
  <si>
    <t>3 Agust 1972</t>
  </si>
  <si>
    <t>Sosiologi</t>
  </si>
  <si>
    <t>Drs. Alwan Suban, M.Ag.</t>
  </si>
  <si>
    <t>Tahun 1967</t>
  </si>
  <si>
    <t>04 Agust 1970</t>
  </si>
  <si>
    <t>19 Peb 1976</t>
  </si>
  <si>
    <t>25 Des 1971</t>
  </si>
  <si>
    <t>Kritik Satra</t>
  </si>
  <si>
    <t xml:space="preserve"> 15 Mar 1969</t>
  </si>
  <si>
    <t>Sejarah Indonesia</t>
  </si>
  <si>
    <t xml:space="preserve"> Tahun 1962</t>
  </si>
  <si>
    <t xml:space="preserve"> 12 Peb 1966</t>
  </si>
  <si>
    <t>Bahasa Indonesia</t>
  </si>
  <si>
    <t>06 Jul 1974</t>
  </si>
  <si>
    <t>Tahun 1956</t>
  </si>
  <si>
    <t>Kesehatan Mental</t>
  </si>
  <si>
    <t>Baharuddin Rahman, S.H.</t>
  </si>
  <si>
    <t>Ummu Kalsum, S. Sos.</t>
  </si>
  <si>
    <t>Prof. Dr. H. M. Rusydi Khalid, M.A.</t>
  </si>
  <si>
    <t>Dra. Asni, M.Si.</t>
  </si>
  <si>
    <t>Prof. Dr. H. Ahmad M. Sewang, M.A.</t>
  </si>
  <si>
    <t>Prof. Dr. Muhammadiyah Amin, M.Ag.</t>
  </si>
  <si>
    <t>Drs. Syukri Mathar</t>
  </si>
  <si>
    <t>23 Des 1966</t>
  </si>
  <si>
    <t>Drs. Ibrahim Nasbi, M.Pd.I.</t>
  </si>
  <si>
    <t>Dra. Hj. Salmah Intan, M.Pd.I.</t>
  </si>
  <si>
    <t>Prof. Dr. H. A. Qadir Gassing H.T, M.S.</t>
  </si>
  <si>
    <t>Prof. Dr. H. Bahaking Rama, M.S.</t>
  </si>
  <si>
    <t>Hasnah, S.Sit, M.Kes</t>
  </si>
  <si>
    <t>Drs. Muhammad Yusuf Hidayat, M. Pd.</t>
  </si>
  <si>
    <t>12 Jun 1962</t>
  </si>
  <si>
    <t>Irvan Muliadi, S.Ag., SS., M.A.</t>
  </si>
  <si>
    <t>Filsafat Islam</t>
  </si>
  <si>
    <t>Psikologi Umum</t>
  </si>
  <si>
    <t>Tafsir</t>
  </si>
  <si>
    <t>15 Sep 1954</t>
  </si>
  <si>
    <t>Ilmu Dakwah</t>
  </si>
  <si>
    <t>Ilmu Komunikasi</t>
  </si>
  <si>
    <t>Ulumul Hadist</t>
  </si>
  <si>
    <t>01 Jul 1958</t>
  </si>
  <si>
    <t>Psikologi</t>
  </si>
  <si>
    <t>Tahun 1961</t>
  </si>
  <si>
    <t>Tahun 1964</t>
  </si>
  <si>
    <t>Ulumul Qur'an</t>
  </si>
  <si>
    <t>27 Jun 1961</t>
  </si>
  <si>
    <t>Retorika</t>
  </si>
  <si>
    <t>17 Des 1962</t>
  </si>
  <si>
    <t>Manajemen Dakwah</t>
  </si>
  <si>
    <t>21 Jun 1965</t>
  </si>
  <si>
    <t>30 Nov 1966</t>
  </si>
  <si>
    <t>Ilmu Tauhid</t>
  </si>
  <si>
    <t>14 Jun 1962</t>
  </si>
  <si>
    <t>Sejarah Kebudayaan</t>
  </si>
  <si>
    <t>13 Okt 1964</t>
  </si>
  <si>
    <t>12 Jun 1961</t>
  </si>
  <si>
    <t>15 Apr 1971</t>
  </si>
  <si>
    <t>27Agust 1969</t>
  </si>
  <si>
    <t>11 Agust 1962</t>
  </si>
  <si>
    <t>Sejarah Dakwah</t>
  </si>
  <si>
    <t>28 Mar 1959</t>
  </si>
  <si>
    <t>Ushul Fiqhi</t>
  </si>
  <si>
    <t>23 Agust 1969</t>
  </si>
  <si>
    <t>Ilmu Akhlak</t>
  </si>
  <si>
    <t>16 Jul 1968</t>
  </si>
  <si>
    <t>Tahun 1965</t>
  </si>
  <si>
    <t>21 Okt 1968</t>
  </si>
  <si>
    <t>Psikologi Kom &amp; Tabliqh</t>
  </si>
  <si>
    <t>4 Des 1978</t>
  </si>
  <si>
    <t>9 Okt 1967</t>
  </si>
  <si>
    <t>3 Janu 1967</t>
  </si>
  <si>
    <t>3 Sep 1976</t>
  </si>
  <si>
    <t>5 April 1981</t>
  </si>
  <si>
    <t>12 April 1977</t>
  </si>
  <si>
    <t>20 Apr 1981</t>
  </si>
  <si>
    <t>8 Jan 1978</t>
  </si>
  <si>
    <t>22 Sept 1978</t>
  </si>
  <si>
    <t>10 Jun 1976</t>
  </si>
  <si>
    <t>24 April 1975</t>
  </si>
  <si>
    <t>Tahun 1966</t>
  </si>
  <si>
    <t>30 Sep 1971</t>
  </si>
  <si>
    <t>25 Apr 1972</t>
  </si>
  <si>
    <t>21 Jul 1973</t>
  </si>
  <si>
    <t>Drs. Irwanuddin, M.M.</t>
  </si>
  <si>
    <t>Asniati, S.E., M.M.</t>
  </si>
  <si>
    <t>Drs. Kahar, M.Pd.I.</t>
  </si>
  <si>
    <t>Irwan, S.Si., M.Si.</t>
  </si>
  <si>
    <t>Psikologi Agama</t>
  </si>
  <si>
    <t>28 Agust 1973</t>
  </si>
  <si>
    <t>Metode Penelitian</t>
  </si>
  <si>
    <t>17 Jul 1973</t>
  </si>
  <si>
    <t>Human Relation</t>
  </si>
  <si>
    <t>14 Jun 1968</t>
  </si>
  <si>
    <t>18 Nop 1974</t>
  </si>
  <si>
    <t>9 Des 1962</t>
  </si>
  <si>
    <t>9 Sep 1971</t>
  </si>
  <si>
    <t>8 Des 1970</t>
  </si>
  <si>
    <t>28 Apr 1972</t>
  </si>
  <si>
    <t>Psikologi Dakwah</t>
  </si>
  <si>
    <t>05 Sep 1970</t>
  </si>
  <si>
    <t>2 Des 1967</t>
  </si>
  <si>
    <t>Drs. Zainal Abidin</t>
  </si>
  <si>
    <t>Amir Mahmud, S.Ag.</t>
  </si>
  <si>
    <t>27 Jan 1963</t>
  </si>
  <si>
    <t>Drs. Suarga, M.M.</t>
  </si>
  <si>
    <t>Ilmu Tafsir</t>
  </si>
  <si>
    <t>16 Nov 1954</t>
  </si>
  <si>
    <t>Peradilan Islam</t>
  </si>
  <si>
    <t>11 Agust 1952</t>
  </si>
  <si>
    <t>22 Okt 1958</t>
  </si>
  <si>
    <t>24 Okt 1961</t>
  </si>
  <si>
    <t>Hukum Tata Negara</t>
  </si>
  <si>
    <t>14 Agust 1963</t>
  </si>
  <si>
    <t>16 Okt 1962</t>
  </si>
  <si>
    <t>02 Sep 1958</t>
  </si>
  <si>
    <t>Tahun 1959</t>
  </si>
  <si>
    <t>02 Mei 1960</t>
  </si>
  <si>
    <t>17 April 1979</t>
  </si>
  <si>
    <t>06 Jul 1964</t>
  </si>
  <si>
    <t>Drs. Muhammad Nur Latief, M.Pd.</t>
  </si>
  <si>
    <t>24 Sep 1966</t>
  </si>
  <si>
    <t>17 Agust 1960</t>
  </si>
  <si>
    <t>4 Mei 1951</t>
  </si>
  <si>
    <t>24 Okt 1955</t>
  </si>
  <si>
    <t>03 Jun 1956</t>
  </si>
  <si>
    <t>Tahun 1963</t>
  </si>
  <si>
    <t>04 Apr 1961</t>
  </si>
  <si>
    <t>Hukum Pidana</t>
  </si>
  <si>
    <t>01 Jun 1964</t>
  </si>
  <si>
    <t>17 Apr 1964</t>
  </si>
  <si>
    <t>26 Jun 1963</t>
  </si>
  <si>
    <t>Hukum Perdata</t>
  </si>
  <si>
    <t>27 Okt 1968</t>
  </si>
  <si>
    <t xml:space="preserve">M. Quraisy Mathar, S,Sos., M.Si. </t>
  </si>
  <si>
    <t>01 Jul 1970</t>
  </si>
  <si>
    <t>02 Mar 1965</t>
  </si>
  <si>
    <t>04 Feb 1963</t>
  </si>
  <si>
    <t>27 Jun 1957</t>
  </si>
  <si>
    <t>06 Jun 1969</t>
  </si>
  <si>
    <t>24 Nov 1966</t>
  </si>
  <si>
    <t>Manajemen &amp; Org. Perpustakaan</t>
  </si>
  <si>
    <t>Dr. Muhammad Sabri, M.Ag.</t>
  </si>
  <si>
    <t>Filsafat Hukum Islam</t>
  </si>
  <si>
    <t>Dr. Muammar Muhammad Bakry,Lc, M.Ag</t>
  </si>
  <si>
    <t>15 Jul 1978</t>
  </si>
  <si>
    <t>Ridwan Idris, S.Ag., M.Pd.</t>
  </si>
  <si>
    <t>Muhammad Amir, S.Ag., M.Ag.</t>
  </si>
  <si>
    <t>Saidin Mansyur, S.S., M.Hum.</t>
  </si>
  <si>
    <t>07 Apr 1966</t>
  </si>
  <si>
    <t>25 Okt 1958</t>
  </si>
  <si>
    <t>27 Sep 1961</t>
  </si>
  <si>
    <t>20 Jan 1968</t>
  </si>
  <si>
    <t>11 Jun 1967</t>
  </si>
  <si>
    <t>20 Okt 1968</t>
  </si>
  <si>
    <t>Hadis Ahkam</t>
  </si>
  <si>
    <t>Islamic studies</t>
  </si>
  <si>
    <t>18 Okt 1970</t>
  </si>
  <si>
    <t>12 Jul 1971</t>
  </si>
  <si>
    <t>Sosiologi Politik</t>
  </si>
  <si>
    <t>27 Peb 1971</t>
  </si>
  <si>
    <t>Manajemen Keuangan</t>
  </si>
  <si>
    <t>Drs. Mustadir H</t>
  </si>
  <si>
    <t>9 Jul 1962</t>
  </si>
  <si>
    <t>04 Okt 1969</t>
  </si>
  <si>
    <t>30 Jul 1976</t>
  </si>
  <si>
    <t>Kabag Kemahasiswaan &amp; Alumni</t>
  </si>
  <si>
    <t>Ilmu Fiqhi</t>
  </si>
  <si>
    <t>Jamaluddin Jahid Haneng, S.T.M.Si.</t>
  </si>
  <si>
    <t>Fachriangsyah, S.Pd.I.</t>
  </si>
  <si>
    <t>Muhlis</t>
  </si>
  <si>
    <t>01-04-2009</t>
  </si>
  <si>
    <t>Dr. Hj.Nurnaningsih N, M.A.</t>
  </si>
  <si>
    <t>Dr. Abd. Rauf Muhammad Amin, Lc., M.Ag.</t>
  </si>
  <si>
    <t>Kasubbag Adm. Akad &amp; Kemah</t>
  </si>
  <si>
    <t>10 Jul 1973</t>
  </si>
  <si>
    <t>2 Apr 1971</t>
  </si>
  <si>
    <t>18 Mei 1971</t>
  </si>
  <si>
    <t>19 Jul 1972</t>
  </si>
  <si>
    <t>22 Nov 1973</t>
  </si>
  <si>
    <t>Abdul Rahim</t>
  </si>
  <si>
    <t>Roshani</t>
  </si>
  <si>
    <t>25 Apr 1974</t>
  </si>
  <si>
    <t>NAMA</t>
  </si>
  <si>
    <t>03 Mei 1952</t>
  </si>
  <si>
    <t>Ilmu Pendidikan</t>
  </si>
  <si>
    <t>Statistik</t>
  </si>
  <si>
    <t>Ilmu Pend. Islam</t>
  </si>
  <si>
    <t>09 Jul 1952</t>
  </si>
  <si>
    <t>Metodologi Studi Islam</t>
  </si>
  <si>
    <t>Tahun 1954</t>
  </si>
  <si>
    <t>16 Agust 1954</t>
  </si>
  <si>
    <t>04 May 1958</t>
  </si>
  <si>
    <t>15 Agust 1956</t>
  </si>
  <si>
    <t>Tahun 1955</t>
  </si>
  <si>
    <t>Tahun 1962</t>
  </si>
  <si>
    <t>30 Nop 1965</t>
  </si>
  <si>
    <t>07 Jul 1962</t>
  </si>
  <si>
    <t>10 Nov 1964</t>
  </si>
  <si>
    <t xml:space="preserve">Manajemen </t>
  </si>
  <si>
    <t>17 Jan 1957</t>
  </si>
  <si>
    <t>20 Nov 1963</t>
  </si>
  <si>
    <t>03 Agust 1963</t>
  </si>
  <si>
    <t>28 Sep 1966</t>
  </si>
  <si>
    <t>25 Des 1966</t>
  </si>
  <si>
    <t>03 Nov 1960</t>
  </si>
  <si>
    <t>13 Sep 1968</t>
  </si>
  <si>
    <t>Suriyani, S.Ag., M.Pd.</t>
  </si>
  <si>
    <t>3 Juli 1971</t>
  </si>
  <si>
    <t>21 Mei 1977</t>
  </si>
  <si>
    <t>4 Mei 1975</t>
  </si>
  <si>
    <t>10 Jan 1966</t>
  </si>
  <si>
    <t>7 Mart 1969</t>
  </si>
  <si>
    <t>29 Des 1980</t>
  </si>
  <si>
    <t>20 Jan 1973</t>
  </si>
  <si>
    <t>St. Warsidah, S.Ag.</t>
  </si>
  <si>
    <t>22 Des 1970</t>
  </si>
  <si>
    <t>Syamsuddin, S.Ag., M.Pd.I.</t>
  </si>
  <si>
    <t>16 Mei 1974</t>
  </si>
  <si>
    <t>18 Agust 1973</t>
  </si>
  <si>
    <t>6 Nov 1981</t>
  </si>
  <si>
    <t>14 Jul 1969</t>
  </si>
  <si>
    <t>3 Jun 1972</t>
  </si>
  <si>
    <t>1 Agust 1977</t>
  </si>
  <si>
    <t>Nurmuthaharah, S.Ag.</t>
  </si>
  <si>
    <t>5 Sept 1974</t>
  </si>
  <si>
    <t>St. Nurjannah, S.H., M.H.</t>
  </si>
  <si>
    <t>22 Agust 1976</t>
  </si>
  <si>
    <t>4 Jan 1964</t>
  </si>
  <si>
    <t>Tahun 1969</t>
  </si>
  <si>
    <t>05 Mart 1970</t>
  </si>
  <si>
    <t>29 April 1977</t>
  </si>
  <si>
    <t>24 Peb 1974</t>
  </si>
  <si>
    <t>07 Jan 1962</t>
  </si>
  <si>
    <t>15 Des 1966</t>
  </si>
  <si>
    <t>19 Jun 1970</t>
  </si>
  <si>
    <t>31 Des 1963</t>
  </si>
  <si>
    <t>Dr. Andi Sukri Syamsuri, S.Pd, M.Hum.</t>
  </si>
  <si>
    <t>28 Des 1968</t>
  </si>
  <si>
    <t>14 Nov 1969</t>
  </si>
  <si>
    <t>24 May 1968</t>
  </si>
  <si>
    <t>10 Apr 1969</t>
  </si>
  <si>
    <t>28 Mar 1968</t>
  </si>
  <si>
    <t>31 Agust 1971</t>
  </si>
  <si>
    <t>Drs. Iftitah, M.A.</t>
  </si>
  <si>
    <t>Filsafat Islam Modern</t>
  </si>
  <si>
    <t>09 Apr 1969</t>
  </si>
  <si>
    <t>15 Nov 1964</t>
  </si>
  <si>
    <t>23 Sep 1967</t>
  </si>
  <si>
    <t>050040463</t>
  </si>
  <si>
    <t>08 Sep 1966</t>
  </si>
  <si>
    <t>29 May 1961</t>
  </si>
  <si>
    <t>8 Des 1972</t>
  </si>
  <si>
    <t>Tahun 1971</t>
  </si>
  <si>
    <t>4 Jul 1972</t>
  </si>
  <si>
    <t>12 Apr 1971</t>
  </si>
  <si>
    <t>31 Des 1966</t>
  </si>
  <si>
    <t>12 Sep 1974</t>
  </si>
  <si>
    <t>25 Jul 1964</t>
  </si>
  <si>
    <t>02 Feb 1963</t>
  </si>
  <si>
    <t>12 Des 1973</t>
  </si>
  <si>
    <t>Evaluasi Pengajaran</t>
  </si>
  <si>
    <t>Peng. Kurikulum Bhs. Arab</t>
  </si>
  <si>
    <t>Perenc. Sist. Pengajran Bhs. Arab</t>
  </si>
  <si>
    <t>20 Okt 1953</t>
  </si>
  <si>
    <t>12 Jul 1965</t>
  </si>
  <si>
    <t>15 sep 1950</t>
  </si>
  <si>
    <t>05 May 1960</t>
  </si>
  <si>
    <t>Kabag TU</t>
  </si>
  <si>
    <t>23 Feb 1965</t>
  </si>
  <si>
    <t>Dr. H.Abd. Rahman Hi Abdul Qayum, M.Ag.</t>
  </si>
  <si>
    <t>13 Okt 1971</t>
  </si>
  <si>
    <t>Sitti Aisyah, S.Ag., M.Ag.</t>
  </si>
  <si>
    <t>14 Okt 1968</t>
  </si>
  <si>
    <t>09 Mei 1966</t>
  </si>
  <si>
    <t>Dirasah Islamiah</t>
  </si>
  <si>
    <t>01 Okt 1959</t>
  </si>
  <si>
    <t>04 Jul 1959</t>
  </si>
  <si>
    <t>06 Mar 1959</t>
  </si>
  <si>
    <t>05 Des 1969</t>
  </si>
  <si>
    <t>15 Agust 1964</t>
  </si>
  <si>
    <t>12 Jun 1976</t>
  </si>
  <si>
    <t>29 Mart 1983</t>
  </si>
  <si>
    <t>Penata Tk.I (III/d)</t>
  </si>
  <si>
    <t>Analisis Problem Sosial</t>
  </si>
  <si>
    <t>01 Jan 1979</t>
  </si>
  <si>
    <t>5 Sept 1973</t>
  </si>
  <si>
    <t>25 Feb 1971</t>
  </si>
  <si>
    <t>17 Jul 1956</t>
  </si>
  <si>
    <t>23 Mei 1972</t>
  </si>
  <si>
    <t>Prof. Dr. H. Musafir, M. Si.</t>
  </si>
  <si>
    <t>10 Nov 1968</t>
  </si>
  <si>
    <t>08 Feb 1964</t>
  </si>
  <si>
    <t>03 Agust 1957</t>
  </si>
  <si>
    <t>28 Jun 1958</t>
  </si>
  <si>
    <t>17 Agust 1959</t>
  </si>
  <si>
    <t>27 Des 1967</t>
  </si>
  <si>
    <t>02 Jun 1959</t>
  </si>
  <si>
    <t>09 Des 1962</t>
  </si>
  <si>
    <t>21 Nov 1969</t>
  </si>
  <si>
    <t>29 Apr 1966</t>
  </si>
  <si>
    <t>Tahun 1972</t>
  </si>
  <si>
    <t>19 Peb 1973</t>
  </si>
  <si>
    <t>28 Okt 1962</t>
  </si>
  <si>
    <t>22 Jul 1968</t>
  </si>
  <si>
    <t>7 Jul 1981</t>
  </si>
  <si>
    <t>3 Feb 1972</t>
  </si>
  <si>
    <t>10 Mar 1983</t>
  </si>
  <si>
    <t>27 Sept 1981</t>
  </si>
  <si>
    <t>Khaerani Kiramang, S.Pt., M.P.</t>
  </si>
  <si>
    <t>14 Des 1976</t>
  </si>
  <si>
    <t>20 Okt 1974</t>
  </si>
  <si>
    <t>1 Jul 1980</t>
  </si>
  <si>
    <t>21 Jun 1981</t>
  </si>
  <si>
    <t>4 Jan 1975</t>
  </si>
  <si>
    <t>13 Nov 1975</t>
  </si>
  <si>
    <t>Prof. Dr. H. Abd. Rahim, M.A.</t>
  </si>
  <si>
    <t>27 Jul 1972</t>
  </si>
  <si>
    <t>Dra. Marwati, M.Ag.</t>
  </si>
  <si>
    <t>Drs. Baharuddin S</t>
  </si>
  <si>
    <t>Dra. Surayah, M.Pd.</t>
  </si>
  <si>
    <t>Keselamatan &amp; Kesehatan Kerja</t>
  </si>
  <si>
    <t>Ginekologi</t>
  </si>
  <si>
    <t>Asuhan Kebidanan IV</t>
  </si>
  <si>
    <t>Proses Keperawatan &amp; Kebt. Dasar Manusia</t>
  </si>
  <si>
    <t>Syarfaini, S.K.M., M.Kes.</t>
  </si>
  <si>
    <t>Statistika</t>
  </si>
  <si>
    <t>Taufik Arfan, S.T, M.T.</t>
  </si>
  <si>
    <t>Irma Rahayu, S.T., M.T.</t>
  </si>
  <si>
    <t>Burhanuddin, S.T., M.T.</t>
  </si>
  <si>
    <t>Muhammad Anshar, S.T., M.Si.</t>
  </si>
  <si>
    <t>Drs. Thamrin Logawali, M.H.</t>
  </si>
  <si>
    <t>Hasbiullah, S.E., M.Si.</t>
  </si>
  <si>
    <t>Biologi</t>
  </si>
  <si>
    <t>Prof. Dr. H. Nihaya M, M.Hum.</t>
  </si>
  <si>
    <t>Mikrobiologi Lingkungan</t>
  </si>
  <si>
    <t>Logika Informatika</t>
  </si>
  <si>
    <t>Nassar, S.Ag.</t>
  </si>
  <si>
    <t>Prof. Dr. Muh. Irfan I, M. Ag.</t>
  </si>
  <si>
    <t>Pembina (IV/a)</t>
  </si>
  <si>
    <t>Dra. Syarifah Fauziah, M.Th.I.</t>
  </si>
  <si>
    <t>Drs. Samhi Mu'wan Djamal, M.Ag.</t>
  </si>
  <si>
    <t>Drs. Muh. Idris, M. Pd.</t>
  </si>
  <si>
    <t>Dra. Hj. Muzdalifah Sahib, M. Hum.</t>
  </si>
  <si>
    <t>Andi Hakkar Jaya, S. Ag., M.Pd.</t>
  </si>
  <si>
    <t>Drs. Hadi Daeng Mapuna, M.Ag.</t>
  </si>
  <si>
    <t>Drs. Syam'un, M.Pd.</t>
  </si>
  <si>
    <t>Nurhaerat, S. Kom.</t>
  </si>
  <si>
    <t>Drs. Mukammiluddin, M.Ag.</t>
  </si>
  <si>
    <t>Anwar Abd. Rahman, S.Ag., M.Pd</t>
  </si>
  <si>
    <t>Prof. Dr. H. M.  Sattu Alang, M. A.</t>
  </si>
  <si>
    <t>Dra. Hj. Suharti, M. Pd.</t>
  </si>
  <si>
    <t>Drs. Muh. Anwar, M.Hum</t>
  </si>
  <si>
    <t>Dra. St. Nasriah, M. Sos.I</t>
  </si>
  <si>
    <t>Drs. Muhammad Kurdi, M.HI</t>
  </si>
  <si>
    <t>Drs. H. Syamsul Bahri, M.SI</t>
  </si>
  <si>
    <t>Drs. Alamsyah, M.Hum</t>
  </si>
  <si>
    <t>Prof. Dr. Moh. Natsir Mahmud, M.A.</t>
  </si>
  <si>
    <t>20 Agust 1971</t>
  </si>
  <si>
    <t>07 Sep 1961</t>
  </si>
  <si>
    <t>Dra. Hamsiah Djafar, M.Hum.</t>
  </si>
  <si>
    <t>Dra. Akilah Mahmud, M.Pd.</t>
  </si>
  <si>
    <t>Drs. Abduh W, M.TH.I.</t>
  </si>
  <si>
    <t>Subehan Khalik, S. Ag, M. Ag.</t>
  </si>
  <si>
    <t>Irfan, S. Ag, M. Ag.</t>
  </si>
  <si>
    <t>A. Intan Cahyani, S. Ag, M. Ag.</t>
  </si>
  <si>
    <t>T.M.T.</t>
  </si>
  <si>
    <t>Fiqhi / Ushul Fiqhi</t>
  </si>
  <si>
    <t>28 Feb 1968</t>
  </si>
  <si>
    <t>Sistem Informasi</t>
  </si>
  <si>
    <t>24 Jan 1971</t>
  </si>
  <si>
    <t>06 Jan 1966</t>
  </si>
  <si>
    <t>12 Agust 1980</t>
  </si>
  <si>
    <t>17 Apr 1973</t>
  </si>
  <si>
    <t>Dra. Haminah</t>
  </si>
  <si>
    <t>5 Mei 1967</t>
  </si>
  <si>
    <t>Sukmawati B, S.Ag.</t>
  </si>
  <si>
    <t>22 Agust 1975</t>
  </si>
  <si>
    <t>Hamzah</t>
  </si>
  <si>
    <t>16 Mar 1976</t>
  </si>
  <si>
    <t>Ilmu Luqhah</t>
  </si>
  <si>
    <t>Ushul Fiqhi / Fiqhi</t>
  </si>
  <si>
    <t>Fiqhi Muqaranah</t>
  </si>
  <si>
    <t>Ilmu Ekonomi</t>
  </si>
  <si>
    <t>Sosiologi Dakwah</t>
  </si>
  <si>
    <t>Ulumul Hadis</t>
  </si>
  <si>
    <t>H a d i  s</t>
  </si>
  <si>
    <t xml:space="preserve">Filsafat Hukum </t>
  </si>
  <si>
    <t>Fiqhi Jinayah</t>
  </si>
  <si>
    <t>Matematika</t>
  </si>
  <si>
    <t>Geometri Analitik</t>
  </si>
  <si>
    <t>Hadis</t>
  </si>
  <si>
    <t>Sosiologi Pedesaan &amp; Perkotaan</t>
  </si>
  <si>
    <t xml:space="preserve">H a d i s </t>
  </si>
  <si>
    <t>Hj. Nur Asiah, S.Ag., M.Ag.</t>
  </si>
  <si>
    <t>Sophia, S.Ag., M.Pd.</t>
  </si>
  <si>
    <t>Struktur &amp; Konstruksi Bangunan</t>
  </si>
  <si>
    <t>Mikrobiologi</t>
  </si>
  <si>
    <t>Fisika Modern</t>
  </si>
  <si>
    <t>Perencanaan Pemukiman</t>
  </si>
  <si>
    <t>21 Sept 1976</t>
  </si>
  <si>
    <t>Kimia Farmasi Analisis</t>
  </si>
  <si>
    <t>Ahmad Badwi, S.Ag., M.Ag.</t>
  </si>
  <si>
    <t>Capi, S. Sos</t>
  </si>
  <si>
    <t>Ilmu Pendidikan Islam</t>
  </si>
  <si>
    <t>11 Agust 1971</t>
  </si>
  <si>
    <t>01 Sept 1968</t>
  </si>
  <si>
    <t>Drs. Saharuddin</t>
  </si>
  <si>
    <t>18 Sept 1972</t>
  </si>
  <si>
    <t>tahun 1963</t>
  </si>
  <si>
    <t>Khaerul Muttaqien</t>
  </si>
  <si>
    <t>21 Mar 1969</t>
  </si>
  <si>
    <t>H. Sahabuddin</t>
  </si>
  <si>
    <t>Cados</t>
  </si>
  <si>
    <t>Drs. H. M. Gazali Suyuti, M.Hi.</t>
  </si>
  <si>
    <t>17 Jun 1964</t>
  </si>
  <si>
    <t>26 Mei 1966</t>
  </si>
  <si>
    <t>04 Mar 1969</t>
  </si>
  <si>
    <t>27 may 1967</t>
  </si>
  <si>
    <t>Mudjahida, S.E.</t>
  </si>
  <si>
    <t>9 Mart 1967</t>
  </si>
  <si>
    <t>Hasanuddin H</t>
  </si>
  <si>
    <t>27 Okt 1973</t>
  </si>
  <si>
    <t>Dr. Muljono Damopolii, M. Ag.</t>
  </si>
  <si>
    <t>Dra. Ummu Kalsum, M. Pd.I.</t>
  </si>
  <si>
    <t>Metode Pengajaran Agama Islam</t>
  </si>
  <si>
    <t>Muh. Anwar, HM, S.Ag., M.Pd.I.</t>
  </si>
  <si>
    <t>Prof. Dr. H. Arifuddin, M. Ag.</t>
  </si>
  <si>
    <t>Burhan M</t>
  </si>
  <si>
    <t>1 Mart 1970</t>
  </si>
  <si>
    <t>25 Jan 1977</t>
  </si>
  <si>
    <t xml:space="preserve">Muhammad Saleh, S.Ag., M.Pd.I. </t>
  </si>
  <si>
    <t>24 Apr 1972</t>
  </si>
  <si>
    <t>12 Des 1976</t>
  </si>
  <si>
    <t>16 Jan 1973</t>
  </si>
  <si>
    <t>Erlina, S.H., M.H.</t>
  </si>
  <si>
    <t>Prof. Dr. H. Ambo Asse, M. Ag.</t>
  </si>
  <si>
    <t>JK</t>
  </si>
  <si>
    <t>L</t>
  </si>
  <si>
    <t>S.1</t>
  </si>
  <si>
    <t>S.2</t>
  </si>
  <si>
    <t>SMA</t>
  </si>
  <si>
    <t>P</t>
  </si>
  <si>
    <t>Usia</t>
  </si>
  <si>
    <t>8 agt 1980</t>
  </si>
  <si>
    <t>3/19/1983</t>
  </si>
  <si>
    <t>3 Feb 1983</t>
  </si>
  <si>
    <t>5 Jan 1974</t>
  </si>
  <si>
    <t>6 Oct 1976</t>
  </si>
  <si>
    <t>24 Dec 1974</t>
  </si>
  <si>
    <t>8 Feb 1978</t>
  </si>
  <si>
    <t>6 Nov 1978</t>
  </si>
  <si>
    <t>19 jan 1973</t>
  </si>
  <si>
    <t>S.3</t>
  </si>
  <si>
    <t>10 Sept 1962</t>
  </si>
  <si>
    <t>26 Juni 1971</t>
  </si>
  <si>
    <t>26 Agt 1968</t>
  </si>
  <si>
    <t>20 Okt 1971</t>
  </si>
  <si>
    <t>7 Jan 1975</t>
  </si>
  <si>
    <t>8 Apr 1956</t>
  </si>
  <si>
    <t>NIP BARU</t>
  </si>
  <si>
    <t>27 Nov 1973</t>
  </si>
  <si>
    <t>17 Agt 1955</t>
  </si>
  <si>
    <t>5 Mar 1973</t>
  </si>
  <si>
    <t>8 Juli 1977</t>
  </si>
  <si>
    <t>Nama</t>
  </si>
  <si>
    <t>Jabatan</t>
  </si>
  <si>
    <t>Penata (III/c)</t>
  </si>
  <si>
    <t>Rahmaniah, S.Si., M.Si.</t>
  </si>
  <si>
    <t>Mudzhira Nur Amrullah, S.Sos., M.Si.</t>
  </si>
  <si>
    <t>Teknologi Sediaan Farmasi</t>
  </si>
  <si>
    <t>Gisi Kesmas</t>
  </si>
  <si>
    <t>Keperawatan Anak</t>
  </si>
  <si>
    <t>Farmakologi</t>
  </si>
  <si>
    <t>Dasar-Dasar Gizi</t>
  </si>
  <si>
    <t>Mekanika Teknik</t>
  </si>
  <si>
    <t>Teknologi Informasi &amp; Komunikasi'</t>
  </si>
  <si>
    <t>Rekayasa Perangkat Lunak</t>
  </si>
  <si>
    <t>01-10-2009</t>
  </si>
  <si>
    <t>Pembina  Tk.I (IV/b)</t>
  </si>
  <si>
    <t>Muhammad Dahlan, S.Kom</t>
  </si>
  <si>
    <t>Rahmat Iznaeni, S.T.</t>
  </si>
  <si>
    <t>20 Des 1984</t>
  </si>
  <si>
    <t>Pembina Tk.I (IV/b)</t>
  </si>
  <si>
    <t>25 Maret 1981</t>
  </si>
  <si>
    <t>Ketr. Dasar Praktek Klinis</t>
  </si>
  <si>
    <t>Hasbi Ibrahim, S.KM., M.Kes.</t>
  </si>
  <si>
    <t>Nurdiyanah, S.KM., M.Ph.</t>
  </si>
  <si>
    <t>25 Mei 1979</t>
  </si>
  <si>
    <t>17 Juli 1974</t>
  </si>
  <si>
    <t>28 Nov 1981</t>
  </si>
  <si>
    <t>16 Nov 1983</t>
  </si>
  <si>
    <t>05 Sep 1984</t>
  </si>
  <si>
    <t>08 Juli 1971</t>
  </si>
  <si>
    <t>Marwati, S.T., M.T.</t>
  </si>
  <si>
    <t>Nursyam AS, ST., M.Si.</t>
  </si>
  <si>
    <t>01 Feb 1976</t>
  </si>
  <si>
    <t>25 Juli 1972</t>
  </si>
  <si>
    <t>13 02 1980</t>
  </si>
  <si>
    <t>16 Feb 1968</t>
  </si>
  <si>
    <t>12 Juli  1959</t>
  </si>
  <si>
    <t>Zakiyah Azis, S.Sos.</t>
  </si>
  <si>
    <t>Prof. Dr. Mardan, M.Ag.</t>
  </si>
  <si>
    <t>Syahruni Junaid, S.S.,M.Pd.</t>
  </si>
  <si>
    <t>15 Apr 1981</t>
  </si>
  <si>
    <t>Prof. Dr. Abustani Ilyas, M.Ag.</t>
  </si>
  <si>
    <t>Dr. Firdaus, M.Ag.</t>
  </si>
  <si>
    <t>Hamriani, S.Sos., M.si.</t>
  </si>
  <si>
    <t>27 Mei 1982</t>
  </si>
  <si>
    <t>11 Mar 1970</t>
  </si>
  <si>
    <t>Komunikasi Lintas Budaya</t>
  </si>
  <si>
    <t>20 Feb 1976</t>
  </si>
  <si>
    <t>Prof. Dr. Sabri Samin, M. Ag.</t>
  </si>
  <si>
    <t>Prof. Dr. Usman, M. Ag.</t>
  </si>
  <si>
    <t>Rahman Syamsuddin, S.H.,M.H.</t>
  </si>
  <si>
    <t>7 Des 1982</t>
  </si>
  <si>
    <t>21 Apr 1975</t>
  </si>
  <si>
    <t>5 Okt 1977</t>
  </si>
  <si>
    <t>Pengantar Ilmu Ekonomi</t>
  </si>
  <si>
    <t>08 Mar 1974</t>
  </si>
  <si>
    <t>Dra. Sitti Jauhari</t>
  </si>
  <si>
    <t>5 Feb 1967</t>
  </si>
  <si>
    <t>02 Mei 1956</t>
  </si>
  <si>
    <t>31 Des 1955</t>
  </si>
  <si>
    <t>31 Des 1956</t>
  </si>
  <si>
    <t>29 Okt 1968</t>
  </si>
  <si>
    <t>23 Nov 1961</t>
  </si>
  <si>
    <t>31 Des 1960</t>
  </si>
  <si>
    <t>17 Mei 1971</t>
  </si>
  <si>
    <t>25 Sep 1961</t>
  </si>
  <si>
    <t>24 Mar 1965</t>
  </si>
  <si>
    <t>15 Feb 1959</t>
  </si>
  <si>
    <t>27 Juli 1969</t>
  </si>
  <si>
    <t>03 Juli 1973</t>
  </si>
  <si>
    <t>31 Des 1968</t>
  </si>
  <si>
    <t>18 Apr 1959</t>
  </si>
  <si>
    <t>14 Juni 1965</t>
  </si>
  <si>
    <t>26 Okt 1969</t>
  </si>
  <si>
    <t>12 Mar 1970</t>
  </si>
  <si>
    <t>18 Des1969</t>
  </si>
  <si>
    <t>18 Mar 1971</t>
  </si>
  <si>
    <t>16 Juni 1971</t>
  </si>
  <si>
    <t>10 Mar 1974</t>
  </si>
  <si>
    <t>31 Des 1974</t>
  </si>
  <si>
    <t>11 Okt 1978</t>
  </si>
  <si>
    <t>02 Mei 1976</t>
  </si>
  <si>
    <t>06 Apr 1974</t>
  </si>
  <si>
    <t>05 Feb 1970</t>
  </si>
  <si>
    <t>10 Jan1975</t>
  </si>
  <si>
    <t>09 Jan1978</t>
  </si>
  <si>
    <t>27Agt 1971</t>
  </si>
  <si>
    <t>31 Des1967</t>
  </si>
  <si>
    <t>09 Mei1974</t>
  </si>
  <si>
    <t>DATA PEJABAT STRUKTURAL PADA UIN ALAUDDIN MAKASSAR</t>
  </si>
  <si>
    <t>NIP LAMA</t>
  </si>
  <si>
    <t>GOLONGAN</t>
  </si>
  <si>
    <t>SK JABATAN</t>
  </si>
  <si>
    <t>TMT JABATAN</t>
  </si>
  <si>
    <t>Kabag TU Fak. Syariah &amp; Hukum</t>
  </si>
  <si>
    <t>Kabag TU Fak. Sains &amp; Teknologi</t>
  </si>
  <si>
    <t>04 Apr 1981</t>
  </si>
  <si>
    <t>Dr. H. Zainuddin, M.Ag.</t>
  </si>
  <si>
    <t>10 Nov 1961</t>
  </si>
  <si>
    <t>24 Mar 1963</t>
  </si>
  <si>
    <t>Dr. A. Suarda, S.Pt., M.Si.</t>
  </si>
  <si>
    <t>Dr. Amar Ahmad, S. Ag., M.Si.</t>
  </si>
  <si>
    <t>Dra. Henni Sukmawati, M.Pd.</t>
  </si>
  <si>
    <t>01-04-2010</t>
  </si>
  <si>
    <t>25 sep1972</t>
  </si>
  <si>
    <t>Hasniati, S.Ag., M.Ag.</t>
  </si>
  <si>
    <t>15 apr 1975</t>
  </si>
  <si>
    <t>Bachtiar</t>
  </si>
  <si>
    <t>Basri</t>
  </si>
  <si>
    <t>Ibrahim</t>
  </si>
  <si>
    <t>Abdul Hamid</t>
  </si>
  <si>
    <t>21 juli 1972</t>
  </si>
  <si>
    <t>10 April 1975</t>
  </si>
  <si>
    <t>15 Sep 1980</t>
  </si>
  <si>
    <t>26 Sep 1969</t>
  </si>
  <si>
    <t>2 Jan 1979</t>
  </si>
  <si>
    <t>2 Mei 1980</t>
  </si>
  <si>
    <t>Asniar, S.Ag.</t>
  </si>
  <si>
    <t>4 Maret 1970</t>
  </si>
  <si>
    <t>27 Juli 1974</t>
  </si>
  <si>
    <t>28 Des 1976</t>
  </si>
  <si>
    <t>Kusa, S.Ag</t>
  </si>
  <si>
    <t>H. Sampeang, S.Ag.</t>
  </si>
  <si>
    <t>23 Jan 1971</t>
  </si>
  <si>
    <t>17 april 1985</t>
  </si>
  <si>
    <t>St. Rosdiana, S.Sos.I</t>
  </si>
  <si>
    <t>Tahun1969</t>
  </si>
  <si>
    <t>9 Juni 1976</t>
  </si>
  <si>
    <t>St. Nurwati M</t>
  </si>
  <si>
    <t>22 Feb 1968</t>
  </si>
  <si>
    <t>Fatriana Djafar</t>
  </si>
  <si>
    <t>16 Feb 1982</t>
  </si>
  <si>
    <t>Jumrah, S.Ag.</t>
  </si>
  <si>
    <t>24 Agus 1973</t>
  </si>
  <si>
    <t>22 Jan1968</t>
  </si>
  <si>
    <t>Farmasetika Dasar</t>
  </si>
  <si>
    <t>15 Okt 1979</t>
  </si>
  <si>
    <t>Ekonomi Pertanian</t>
  </si>
  <si>
    <t>Ilmu Kimia</t>
  </si>
  <si>
    <t>Muhammad Ihsan Pawelloi, S.Ag.</t>
  </si>
  <si>
    <t>Suriyani, S.E</t>
  </si>
  <si>
    <t>9 Mar 1976</t>
  </si>
  <si>
    <t>01-10-2010</t>
  </si>
  <si>
    <t>16 Des 1975</t>
  </si>
  <si>
    <t>Ali Akbar</t>
  </si>
  <si>
    <t>17 Mei 1974</t>
  </si>
  <si>
    <t>Dr. H. Andi Aderus, Lc., M.A.</t>
  </si>
  <si>
    <t>Filologi</t>
  </si>
  <si>
    <t>16 Juli 1972</t>
  </si>
  <si>
    <t>Jamaluddin M, S.E., M.Si.</t>
  </si>
  <si>
    <t>Ilmu Akuntansi</t>
  </si>
  <si>
    <t>Kewirausahaan</t>
  </si>
  <si>
    <t>Andi Wawo, S.E., M.Acc</t>
  </si>
  <si>
    <t>Amiruddin, S.Ag, M.Hi.</t>
  </si>
  <si>
    <t>01-05-1999</t>
  </si>
  <si>
    <t>Ilmu Hukum (Hkm Agraria &amp; Hk.Perjanjian</t>
  </si>
  <si>
    <t>Fiqhi Mawaris</t>
  </si>
  <si>
    <t>Fiqhi Jinayah / Hukum Isl.</t>
  </si>
  <si>
    <t>Fiqhi Muamalah</t>
  </si>
  <si>
    <t>Fiqhi Munakahat</t>
  </si>
  <si>
    <t>5 Juni 1965</t>
  </si>
  <si>
    <t xml:space="preserve"> 7 Feb 1972</t>
  </si>
  <si>
    <t>15 Agt 1972</t>
  </si>
  <si>
    <t>Ummu Kalsum, S.Sos.</t>
  </si>
  <si>
    <t>27 Juni 1974</t>
  </si>
  <si>
    <t>Nurhayati Wahid</t>
  </si>
  <si>
    <t>8 Jan 1962</t>
  </si>
  <si>
    <t>Sumardi Iqbal</t>
  </si>
  <si>
    <t>Hasni, S.KM</t>
  </si>
  <si>
    <t>Saharuddin H</t>
  </si>
  <si>
    <t>12 Des 1979</t>
  </si>
  <si>
    <t>4 Juli 1975</t>
  </si>
  <si>
    <t>Asriadi</t>
  </si>
  <si>
    <t>SD</t>
  </si>
  <si>
    <t>2 Mei 1979</t>
  </si>
  <si>
    <t>Muniar, S.H.</t>
  </si>
  <si>
    <t>28 Okt 1969</t>
  </si>
  <si>
    <t>25 Mei 1975</t>
  </si>
  <si>
    <t>Arif Rahman Hakim, S.Ag.</t>
  </si>
  <si>
    <t>Rusli</t>
  </si>
  <si>
    <t>12 Juli 1970</t>
  </si>
  <si>
    <t>21 Juli 1968</t>
  </si>
  <si>
    <t>20 Feb 1981</t>
  </si>
  <si>
    <t>Abu Bakar Sulaiman, S.Ag.</t>
  </si>
  <si>
    <t>Maryam Asri, S.Ag.</t>
  </si>
  <si>
    <t>Sulfani, S.Ag.</t>
  </si>
  <si>
    <t>14 Maret 1974</t>
  </si>
  <si>
    <t>27 Sep 1978</t>
  </si>
  <si>
    <t>31 Des 1972</t>
  </si>
  <si>
    <t>Prof.Dr. Darussalam, M. Ag.</t>
  </si>
  <si>
    <t>Dr. Hamzah, M. Ag.</t>
  </si>
  <si>
    <t>Ekonomi Islam</t>
  </si>
  <si>
    <t>Abd. Djabbar</t>
  </si>
  <si>
    <t>22 Jan 1969</t>
  </si>
  <si>
    <t>10 April 1967</t>
  </si>
  <si>
    <t>Prof.Dr.H. Sabaruddin Garancang, M.A.</t>
  </si>
  <si>
    <t>Prof. Dr. Muhammad Ramli, M. Si.</t>
  </si>
  <si>
    <t>1 Nov 1986</t>
  </si>
  <si>
    <t>30 Nov 1981</t>
  </si>
  <si>
    <t>Emmi Bujawati. SKM., M.Kes</t>
  </si>
  <si>
    <t>16 Des 1980</t>
  </si>
  <si>
    <t>23 Jan1986</t>
  </si>
  <si>
    <t>17 Jan 1976</t>
  </si>
  <si>
    <t>11 Sep 1984</t>
  </si>
  <si>
    <t>16 Mei 1981</t>
  </si>
  <si>
    <t>26 Mar 1984</t>
  </si>
  <si>
    <t>07 Juli 1983</t>
  </si>
  <si>
    <t>Nurmiah Muin, S. IP, M.M.</t>
  </si>
  <si>
    <t>Dra. Nuraeni, S, M.M.</t>
  </si>
  <si>
    <t>Muhammad Rusmin, SKM, MARS</t>
  </si>
  <si>
    <t>Sriany Ersina, ST., MT.</t>
  </si>
  <si>
    <t>24 Nov 1981</t>
  </si>
  <si>
    <t>Henny Haerany G, ST., MT.</t>
  </si>
  <si>
    <t>24 Mei 1978</t>
  </si>
  <si>
    <t>A. Idham AP, ST., M.Si.</t>
  </si>
  <si>
    <t>Risma Handayani, S.IP., M.Si.</t>
  </si>
  <si>
    <t>07 Okt 1976</t>
  </si>
  <si>
    <t>20 Juni 1981</t>
  </si>
  <si>
    <t>Wahidah Alwi, S.Si., M.Si.</t>
  </si>
  <si>
    <t>01 Feb 1979</t>
  </si>
  <si>
    <t>Muhammad Nur Hidayat, S.Pt., M.P.</t>
  </si>
  <si>
    <t>09 Sep 1975</t>
  </si>
  <si>
    <t>Astati, S.Pt., M.Si.</t>
  </si>
  <si>
    <t>21 Agt 1976</t>
  </si>
  <si>
    <t>Wahyuni Abidin, S.Pd ., M.Pd.</t>
  </si>
  <si>
    <t>14 Mar 1984</t>
  </si>
  <si>
    <t>Try Azisah Nurman, S.Pd., M.Pd.</t>
  </si>
  <si>
    <t>24 Mei 1983</t>
  </si>
  <si>
    <t>Asriyani Ilyas, S.Si., M.Si.</t>
  </si>
  <si>
    <t>30 Mar 1983</t>
  </si>
  <si>
    <t>17 Apr 1976</t>
  </si>
  <si>
    <t>Muh.Said L, S.Si., M.Pd.</t>
  </si>
  <si>
    <t>4 Sep 1983</t>
  </si>
  <si>
    <t>Hernawati , S.Pd., M. Pfis.</t>
  </si>
  <si>
    <t>Ihsan, S.Pd., M.Si.</t>
  </si>
  <si>
    <t>12 mar 1983</t>
  </si>
  <si>
    <t>12 Se p 1981</t>
  </si>
  <si>
    <t>10 Nov 1982</t>
  </si>
  <si>
    <t>11 Juni 1983</t>
  </si>
  <si>
    <t>Nur Afif, ST., M.T.</t>
  </si>
  <si>
    <t>24 Okt 1981</t>
  </si>
  <si>
    <t>Imam Budi Santoso, S.H.</t>
  </si>
  <si>
    <t>23 Juni 1980</t>
  </si>
  <si>
    <t>18 Agt 1975</t>
  </si>
  <si>
    <t>19 Juni 1978</t>
  </si>
  <si>
    <t>28 Feb1972</t>
  </si>
  <si>
    <t>Eka Suhartini, SE., M.M.</t>
  </si>
  <si>
    <t>07 Apr 1984</t>
  </si>
  <si>
    <t>22 Nov 1983</t>
  </si>
  <si>
    <t>Memen Suwandi, SE, M.Si.</t>
  </si>
  <si>
    <t>Ismah Tita Ruslin, S.IP., M.Si.</t>
  </si>
  <si>
    <t>28 Apr 1978</t>
  </si>
  <si>
    <t>03  Juni 1960</t>
  </si>
  <si>
    <t>Irviani Anwar Ibrahim, SKM, M.Kes</t>
  </si>
  <si>
    <t>16 April 1977</t>
  </si>
  <si>
    <t>Dr.Muhammad Wahyuddin Abdullah,S.E., M.Si.</t>
  </si>
  <si>
    <t>Dr. Muhammad Yusuf, S.Ag., M.Pd.I.</t>
  </si>
  <si>
    <t>Dr. Munawir K, S.Ag., M.Ag.</t>
  </si>
  <si>
    <t>Dr. Indo Santalia, M.Ag.</t>
  </si>
  <si>
    <t>07 Okt 1977</t>
  </si>
  <si>
    <t>Public Relations</t>
  </si>
  <si>
    <t>Dasar-Dasar Promosi Kesehatan</t>
  </si>
  <si>
    <t>English for Specific pupose</t>
  </si>
  <si>
    <t>Manajemen Kesehatan &amp; Keselamatan Kerja</t>
  </si>
  <si>
    <t>Fisiologi</t>
  </si>
  <si>
    <t>Biokimia</t>
  </si>
  <si>
    <t>Manaj. Usaha Ternak Potong</t>
  </si>
  <si>
    <t>10 April 1978</t>
  </si>
  <si>
    <t>Sistem Politik Indonesia</t>
  </si>
  <si>
    <t>Akuntansi Biaya</t>
  </si>
  <si>
    <t>Akuntansi Keuangan</t>
  </si>
  <si>
    <t>Kesehatan Reproduksi</t>
  </si>
  <si>
    <t>Akramunnas, S.E.M.M.</t>
  </si>
  <si>
    <t>Ilan Asrian, S.E., M.A.</t>
  </si>
  <si>
    <t>Ma'mur Jaya, S.T., M.T</t>
  </si>
  <si>
    <t>Ernawati, S.Sos, M.M</t>
  </si>
  <si>
    <t>Katalogisasi</t>
  </si>
  <si>
    <t>Drs. Thamrin Tayeb, M.Si.</t>
  </si>
  <si>
    <t>Ashabul Kahpi., S.Ag., M.H.</t>
  </si>
  <si>
    <t>20 Juni 1972</t>
  </si>
  <si>
    <t>19 Juli 1978</t>
  </si>
  <si>
    <t>17 Maret 1981</t>
  </si>
  <si>
    <t>28 Jan 1976</t>
  </si>
  <si>
    <t>19 Nov 1968</t>
  </si>
  <si>
    <t>12 Nov 1968</t>
  </si>
  <si>
    <t>Dra. Asny Salam, M.M.</t>
  </si>
  <si>
    <t>Prof.Dr. H. Syarifuddin Ondeng, M. Ag.</t>
  </si>
  <si>
    <t>Kabag TU Fak. Tarbiyah &amp; Keguruan</t>
  </si>
  <si>
    <t>Kabag. TU Fak. Dakwah &amp; Komunikasi</t>
  </si>
  <si>
    <t>Kabag TU Fak. Ushuluddin &amp; Filsafat</t>
  </si>
  <si>
    <t>Kepala Subbag Pelaksana Anggaran &amp; Perbendaharaan</t>
  </si>
  <si>
    <t>29 Des 1978</t>
  </si>
  <si>
    <t>5 April 1972</t>
  </si>
  <si>
    <t>30 Mei 1980</t>
  </si>
  <si>
    <t>16 Mei 1982</t>
  </si>
  <si>
    <t>Ramli, S. Ag.</t>
  </si>
  <si>
    <t>30 Okt 1968</t>
  </si>
  <si>
    <t>Drs. Muh. Wayong, M. Ed. M., Ph.D</t>
  </si>
  <si>
    <t>Dr. Mardyawati Yunus, M.Ag.</t>
  </si>
  <si>
    <t>2 Juli 1974</t>
  </si>
  <si>
    <t>Auditing</t>
  </si>
  <si>
    <t>01 Jan 1970</t>
  </si>
  <si>
    <t>Zulfahmi, M. Ag, Ph.D</t>
  </si>
  <si>
    <t>D3</t>
  </si>
  <si>
    <t>cados</t>
  </si>
  <si>
    <t>Dr. Munir, M. Ag.</t>
  </si>
  <si>
    <t>01-01-2011</t>
  </si>
  <si>
    <t>20 Mei 1975</t>
  </si>
  <si>
    <t>18 Juni 1984</t>
  </si>
  <si>
    <t>24 Mei 1988</t>
  </si>
  <si>
    <t>2 April1986</t>
  </si>
  <si>
    <t>Nur Khalis Sampe, S.Kom</t>
  </si>
  <si>
    <t>22 Feb 1986</t>
  </si>
  <si>
    <t>Hj. Muthmainnah, S.T., M.T.</t>
  </si>
  <si>
    <t>Faisal, S.T., M.T.</t>
  </si>
  <si>
    <t>07 Nov 1981</t>
  </si>
  <si>
    <t>28 Agst 1974</t>
  </si>
  <si>
    <t>21Juli 1972</t>
  </si>
  <si>
    <t>23 Juni 1981</t>
  </si>
  <si>
    <t>09 Apr 1987</t>
  </si>
  <si>
    <t>28 Feb 1985</t>
  </si>
  <si>
    <t>Muhammad Hidayat, SE</t>
  </si>
  <si>
    <t>25 Maret 1982</t>
  </si>
  <si>
    <t>14 Juli 1985</t>
  </si>
  <si>
    <t>Muhtar, ST</t>
  </si>
  <si>
    <t>Yudi Hari Purwanto, S.T.</t>
  </si>
  <si>
    <t>Andi Nurrahma, S.Si.</t>
  </si>
  <si>
    <t>Fitria Azis, S.Si.,S.Pd.</t>
  </si>
  <si>
    <t>Ahmad Yani, S.Si.</t>
  </si>
  <si>
    <t>Kurniati, S.Si.</t>
  </si>
  <si>
    <t>24 nov 1985</t>
  </si>
  <si>
    <t>23 Juli 1981</t>
  </si>
  <si>
    <t>31 Mei 1984</t>
  </si>
  <si>
    <t>22 April 1988</t>
  </si>
  <si>
    <t>26 Mei 1980</t>
  </si>
  <si>
    <t>28 Mei 1977</t>
  </si>
  <si>
    <t>18 sep 1985</t>
  </si>
  <si>
    <t>10 Agst 1983</t>
  </si>
  <si>
    <t>Edi Asmar Nurhasanah, S.Kom</t>
  </si>
  <si>
    <t>08 Nov 1986</t>
  </si>
  <si>
    <t>02 Juli 1984</t>
  </si>
  <si>
    <t>Meidy Hadi Susanto, S.Kom</t>
  </si>
  <si>
    <t>15 Mei 1982</t>
  </si>
  <si>
    <t>Nasirah Asri, S.Kom</t>
  </si>
  <si>
    <t>Sukmawaty Rasyid, S.E.</t>
  </si>
  <si>
    <t>02 Nov 1987</t>
  </si>
  <si>
    <t>Muchlisah, S.Psi, M.A.</t>
  </si>
  <si>
    <t>Umi Kusyairy, S.Psi, M.A.</t>
  </si>
  <si>
    <t>19 Nov 1985</t>
  </si>
  <si>
    <t>16 Agst 1985</t>
  </si>
  <si>
    <t>01-10-2011</t>
  </si>
  <si>
    <t>Nur Aliyah Zainal, S.Ip, M.A.</t>
  </si>
  <si>
    <t>9 Feb 1977</t>
  </si>
  <si>
    <t>28 Mei 1978</t>
  </si>
  <si>
    <t>28/10/1956</t>
  </si>
  <si>
    <t>01-04-2011</t>
  </si>
  <si>
    <t>Thamrin, S.Sos</t>
  </si>
  <si>
    <t>01-04-201</t>
  </si>
  <si>
    <t>Keperawatan Maternitas</t>
  </si>
  <si>
    <t>Dr. Marilang ,SH., M.Hum.</t>
  </si>
  <si>
    <t>Dr. Muh. Sain, M.Pd.</t>
  </si>
  <si>
    <t>Dr. Hj. Rahmi D, M. Ag.</t>
  </si>
  <si>
    <t>15 Okt 1975</t>
  </si>
  <si>
    <t>1 Mei 1973</t>
  </si>
  <si>
    <t>Ilham, S.Ag., M.Pd.</t>
  </si>
  <si>
    <t>9 Nop 1982</t>
  </si>
  <si>
    <t>Total</t>
  </si>
  <si>
    <t>Haeria, S.Si.M. Si.</t>
  </si>
  <si>
    <t>Drs. Mansur Suma, M.Pd.</t>
  </si>
  <si>
    <t>3 Nop 1973</t>
  </si>
  <si>
    <t>Jumlah</t>
  </si>
  <si>
    <t>Tk. Pddk</t>
  </si>
  <si>
    <t>11 Agut 1980</t>
  </si>
  <si>
    <t>Patahna, S.Kom</t>
  </si>
  <si>
    <t>Jufriadi, S.E., M.Ak</t>
  </si>
  <si>
    <t>A.Gustang, S.E, M.Si</t>
  </si>
  <si>
    <t>Hildawati Almah, S.Ag., S.S.M.A.</t>
  </si>
  <si>
    <t>Dr.Abdillah Mustari, S. Ag, M. Ag.</t>
  </si>
  <si>
    <t>Dr. Abdul Wahab, S.E.,M.Si.</t>
  </si>
  <si>
    <t>Dr. Mardia, S.Ag., M.Pd.I.</t>
  </si>
  <si>
    <t>Dr. Nurhidayat Muhammad Said, S.Ag.M.Ag</t>
  </si>
  <si>
    <t>12 maret 1975</t>
  </si>
  <si>
    <t>Sosiologi politik</t>
  </si>
  <si>
    <t>177/Un.06.2/Kp.07.6/2011</t>
  </si>
  <si>
    <t>26 Agustus 2011</t>
  </si>
  <si>
    <t>Ermawati, S.Pd., M.Si.</t>
  </si>
  <si>
    <t>17 Juli 1983</t>
  </si>
  <si>
    <t>Perencanaan transportasi</t>
  </si>
  <si>
    <t>Studi kelayakan &amp; Evaluasi Proyek</t>
  </si>
  <si>
    <t>Metode Komputasi Fisika</t>
  </si>
  <si>
    <t>Aljabar</t>
  </si>
  <si>
    <t>Elektronika</t>
  </si>
  <si>
    <t>Tata Guna Lahan</t>
  </si>
  <si>
    <t>Optika</t>
  </si>
  <si>
    <t>Sistem Web</t>
  </si>
  <si>
    <t>Kimia Fisika</t>
  </si>
  <si>
    <t>Kimia Organik</t>
  </si>
  <si>
    <t>Bioteknologi</t>
  </si>
  <si>
    <t>Perumahan dan Pemukiman</t>
  </si>
  <si>
    <t>Keperawatan Gerontik</t>
  </si>
  <si>
    <t>Manajemen Data</t>
  </si>
  <si>
    <t>Farmakognosi</t>
  </si>
  <si>
    <t>Teknologi Sediaan Farmasi Lanjutan (steril)</t>
  </si>
  <si>
    <t>Epidemologi Penyakit Tidak menular</t>
  </si>
  <si>
    <t>Gizi dalam kesehatan reproduksi</t>
  </si>
  <si>
    <t>Keperawatan Jiwa</t>
  </si>
  <si>
    <t>Pengantar Akuntansi II</t>
  </si>
  <si>
    <t>Manajemen SDM</t>
  </si>
  <si>
    <t>Hukum Administrasi Negara</t>
  </si>
  <si>
    <t>Politik Internasional</t>
  </si>
  <si>
    <t>Pancasila &amp; Kewarganegaraan</t>
  </si>
  <si>
    <t>3 juni 1976</t>
  </si>
  <si>
    <t>dr. Rini Fitriani, S.Ked., M.Kes</t>
  </si>
  <si>
    <t>Syamsir, S.Sos., M.AP.</t>
  </si>
  <si>
    <t>Darmawati Samma, SE</t>
  </si>
  <si>
    <t>Jumriah Syam, S.Pt., M.Si.</t>
  </si>
  <si>
    <t>3 Des 1987</t>
  </si>
  <si>
    <t>No.</t>
  </si>
  <si>
    <t>Jenis Kelamin</t>
  </si>
  <si>
    <t>Biro Administrasi Umum</t>
  </si>
  <si>
    <t>DPK</t>
  </si>
  <si>
    <t>12 Januari 1973</t>
  </si>
  <si>
    <t>Unit Kerja</t>
  </si>
  <si>
    <t>16 April 1974</t>
  </si>
  <si>
    <t>15 April 1959</t>
  </si>
  <si>
    <t>A. Tenaga Kependidikan</t>
  </si>
  <si>
    <t>Jumlah Pegawai Berdasarkan</t>
  </si>
  <si>
    <t>Tingkat Pendidikan</t>
  </si>
  <si>
    <t>Fakultas Sains &amp; Teknologi</t>
  </si>
  <si>
    <t>Fakultas Dakwah &amp; Komunikasi</t>
  </si>
  <si>
    <t>B. Tenaga Pendidik</t>
  </si>
  <si>
    <t>Jabatan Fungsional</t>
  </si>
  <si>
    <t>Aisyah Abd. Rahman, S. Ag., M.M</t>
  </si>
  <si>
    <t>Andi Imran Azas, S.Sos.</t>
  </si>
  <si>
    <t>6 Sep 1975</t>
  </si>
  <si>
    <t>26 Mei 1970</t>
  </si>
  <si>
    <t>01-04-2012</t>
  </si>
  <si>
    <t>Iswadi, S.Pd., M.Si</t>
  </si>
  <si>
    <t>Aisyah, S.Si., M.Si</t>
  </si>
  <si>
    <t>Isriany Ismail, S.Si., Apt., M.Si.</t>
  </si>
  <si>
    <t>Asdarina, S.Ag</t>
  </si>
  <si>
    <t>Fakultas Ushuluddin &amp; Filsafat</t>
  </si>
  <si>
    <t>Arti Manikam, S.T., M.T.</t>
  </si>
  <si>
    <t>Yogya, 25-02-1978</t>
  </si>
  <si>
    <t>St. Aisyah Rahman, ST., M.T</t>
  </si>
  <si>
    <t>18 Nov 1965</t>
  </si>
  <si>
    <t>Perbandingan Agama</t>
  </si>
  <si>
    <t>Biologi Reproduksi</t>
  </si>
  <si>
    <t>Promosi Kesehatan</t>
  </si>
  <si>
    <t>Dr. Misbahuddin, S. Ag, M. Ag.</t>
  </si>
  <si>
    <t>Dr. H. Usman, S. Ag, M. Pd.</t>
  </si>
  <si>
    <t>Dr. Abdul Halim Talli, S. Ag.,M.Ag.</t>
  </si>
  <si>
    <t>Perpajakan</t>
  </si>
  <si>
    <t>Sistem Informasi akuntansi</t>
  </si>
  <si>
    <t>Psikologi Bimbingan &amp; Konseling</t>
  </si>
  <si>
    <t>Teori Perubahan Sosial dan pembangunan</t>
  </si>
  <si>
    <t>20 Des 1956</t>
  </si>
  <si>
    <t>Hj. Faridha Yenny Nonci, Apt., M.Si.</t>
  </si>
  <si>
    <t>Surveilans Kesmas</t>
  </si>
  <si>
    <t>Fisika Bangunan</t>
  </si>
  <si>
    <t>Dasar-Dasar Organisasi Informasi</t>
  </si>
  <si>
    <t>Pengadaan &amp; Pengembangan Koleksi</t>
  </si>
  <si>
    <t>Dr. Syarifuddin Jurdi, S.Sos. M.Si.</t>
  </si>
  <si>
    <t>Tenaga Administrasi menurut golongan</t>
  </si>
  <si>
    <t>Golongan I</t>
  </si>
  <si>
    <t>Golongan II</t>
  </si>
  <si>
    <t>Golongan III</t>
  </si>
  <si>
    <t>Tenaga Dosen  menurut golongan</t>
  </si>
  <si>
    <t>Jumlah Pegawai Berdasarkan Golongan</t>
  </si>
  <si>
    <t>Golongan IV</t>
  </si>
  <si>
    <t>Jml</t>
  </si>
  <si>
    <t>Sistem Operasi Komputer</t>
  </si>
  <si>
    <t>Muh. Saleh, SKM., M.Kes</t>
  </si>
  <si>
    <t>31 Des 1971</t>
  </si>
  <si>
    <t>Dr. Muhammad Shuhufi, S. Ag., M.Ag.</t>
  </si>
  <si>
    <t>Genetika</t>
  </si>
  <si>
    <t>Dr. Hj. Musdalifa, M.Pd.I.</t>
  </si>
  <si>
    <t>Dr. Muh. Anshar S.Pt., M.Si.</t>
  </si>
  <si>
    <t>22 Des 1979</t>
  </si>
  <si>
    <t>05 Okt 1963</t>
  </si>
  <si>
    <t>Dr. Misykat Malik Ibrahim, M.Si.</t>
  </si>
  <si>
    <t>Dr. Muh. Jamil, M. Pd.</t>
  </si>
  <si>
    <t>Dr. Jumadi, S.H., M.H.</t>
  </si>
  <si>
    <t>Dr. Ilyas, M. Pd., M.Si.</t>
  </si>
  <si>
    <t>Media Pengajaran</t>
  </si>
  <si>
    <t>Dra. Hj. Nuraeni  Gani, M.M</t>
  </si>
  <si>
    <t>Dr. Kurniati, S.Ag., M.Hi.</t>
  </si>
  <si>
    <t>Drs. Colle S, M.Pd.I.</t>
  </si>
  <si>
    <t>Dra. Juita, M.Ag.</t>
  </si>
  <si>
    <t>Khaerul Yazied Mursalim, A.Md.</t>
  </si>
  <si>
    <t>Dr. H. Kamaluddin, M.Si.</t>
  </si>
  <si>
    <t>Antropologi Komunikasi</t>
  </si>
  <si>
    <t>12 sept 1972</t>
  </si>
  <si>
    <t>01-10-2012</t>
  </si>
  <si>
    <t>Drs. H. Azhar A, M.A.</t>
  </si>
  <si>
    <t>Rahmat, SE</t>
  </si>
  <si>
    <t>03 Mar 1974</t>
  </si>
  <si>
    <t>10 jan 1982</t>
  </si>
  <si>
    <t>25 Nov 1971</t>
  </si>
  <si>
    <t>JML</t>
  </si>
  <si>
    <t>Dr. Hj. Mardiana, M. Hum.</t>
  </si>
  <si>
    <t>Dr. Syahraeni, M. Ag.</t>
  </si>
  <si>
    <t>Agusdin, S.Sos.</t>
  </si>
  <si>
    <t>29 sept 1964</t>
  </si>
  <si>
    <t>Dr.Irwan Misbach, S.E., M.Si.</t>
  </si>
  <si>
    <t>Dr. Darsul Puyu, M.Ag.</t>
  </si>
  <si>
    <t>Dr. Amiruddin K,  M.E.I</t>
  </si>
  <si>
    <t>Non PNS</t>
  </si>
  <si>
    <t>06 Juli 1980</t>
  </si>
  <si>
    <t>Abdul Kadir, SE</t>
  </si>
  <si>
    <t>Dr. Awaluddin, SE., M.SI</t>
  </si>
  <si>
    <t>UMI Makassar</t>
  </si>
  <si>
    <t>STAI DDI Maros</t>
  </si>
  <si>
    <t>STAI DDI Makassar</t>
  </si>
  <si>
    <t>STAI Al.Gazali Bulukumba</t>
  </si>
  <si>
    <t>STAI Yapis Takalar</t>
  </si>
  <si>
    <t>UIT</t>
  </si>
  <si>
    <t>UNM</t>
  </si>
  <si>
    <t>STAI As'adiyah Sengkang</t>
  </si>
  <si>
    <t>UNHAS Mks</t>
  </si>
  <si>
    <t>STAI DDI Pinrang</t>
  </si>
  <si>
    <t>STAI DDI Pangkajene</t>
  </si>
  <si>
    <t>Politeknik Neg. UP</t>
  </si>
  <si>
    <t>01-04-2013</t>
  </si>
  <si>
    <t>Evaluasi Pendidikan</t>
  </si>
  <si>
    <t>Perencanaan Sist.PAI</t>
  </si>
  <si>
    <t>Perbandingan sistem politik</t>
  </si>
  <si>
    <t>STAI Al-Amanah Jeneponto</t>
  </si>
  <si>
    <t>Manajemen Pendidikan Islam</t>
  </si>
  <si>
    <t>Sistem Temu Balik Informasi</t>
  </si>
  <si>
    <t>Klasifikasi</t>
  </si>
  <si>
    <t>Jurnalistik Media Cetak</t>
  </si>
  <si>
    <t>Manajemen</t>
  </si>
  <si>
    <t>Mardhiah , S.Ag., M.Pd.</t>
  </si>
  <si>
    <t>Dr. Sitti Mania, S.Ag., M.Pd.</t>
  </si>
  <si>
    <t>Dr. Nur Hidayah, S.Kep., Ns. M.Kes.</t>
  </si>
  <si>
    <t>Hukum/Peradilan Islam</t>
  </si>
  <si>
    <t>Metodologi Studi  Islam/MSI</t>
  </si>
  <si>
    <t>Fighi Jinayah/Hukum Pidana Islam</t>
  </si>
  <si>
    <t>Fiqhi Siyasah/Politik Islam</t>
  </si>
  <si>
    <t>Manajemen &amp; Perbankan  Syariah</t>
  </si>
  <si>
    <t>Manajemen Ekonomi</t>
  </si>
  <si>
    <t>Pengantar Ekonomi Makro</t>
  </si>
  <si>
    <t>Hukum Acara Peradilan Agama</t>
  </si>
  <si>
    <t>Ilmu Pendidikan islam</t>
  </si>
  <si>
    <t xml:space="preserve">Sosiologi </t>
  </si>
  <si>
    <t>Dr. H. Jumatang Rate,  M.Ag.</t>
  </si>
  <si>
    <t>English for Sastra Inggris</t>
  </si>
  <si>
    <t>Dr. Tasmin, M. Ag.</t>
  </si>
  <si>
    <t>Dr. Syamsuddin Ab., S.Ag., M.Pd.</t>
  </si>
  <si>
    <t>Nursalam Hamzah, S.Si., Apt, M.si.</t>
  </si>
  <si>
    <t>Kabag TU Fakultas Adab &amp; Humaniora</t>
  </si>
  <si>
    <t>Drs. H. Syafruddin, M.A.</t>
  </si>
  <si>
    <t>dr. Dewi Setiawati, S. Ked., Sp.Og., M.Kes</t>
  </si>
  <si>
    <t>Surya Ningsi, S.Si., Apt., M.Kes</t>
  </si>
  <si>
    <t>Rafiqah, S.Si., M.Pd</t>
  </si>
  <si>
    <t>01 Mei 1957</t>
  </si>
  <si>
    <t>198006122009012008</t>
  </si>
  <si>
    <t>Nurul Muchlisah, ST</t>
  </si>
  <si>
    <t>p</t>
  </si>
  <si>
    <t>12 Juni 1980</t>
  </si>
  <si>
    <t>Keperawatan Komunitas</t>
  </si>
  <si>
    <t>Dr. Tasbih, M.Ag.</t>
  </si>
  <si>
    <t>08 Mei 1970</t>
  </si>
  <si>
    <t>Hadist</t>
  </si>
  <si>
    <t>15 Mei 1977</t>
  </si>
  <si>
    <t xml:space="preserve">Kepala Biro Administrasi Umum, Perencanaan dan Keuangan </t>
  </si>
  <si>
    <t>Kabag Kerjasama &amp; Kelembagaan</t>
  </si>
  <si>
    <t>Kasubbag TU Lembaga Penelitian dan Pengabdian Kepada Masyarakat</t>
  </si>
  <si>
    <t>Kasubbag Penyusunan evaluasi, pelaporan program dan anggaran</t>
  </si>
  <si>
    <t>Kasubbag Layanan Akademik</t>
  </si>
  <si>
    <t>Kabag Organisasi, Kepegawaian, dan perundang-undangan</t>
  </si>
  <si>
    <t>197807152005011004</t>
  </si>
  <si>
    <t>150340198</t>
  </si>
  <si>
    <t>Kabag Tata Usaha</t>
  </si>
  <si>
    <t>Kasubbag Rumah Tangga</t>
  </si>
  <si>
    <t>Kasubbag Tata usaha</t>
  </si>
  <si>
    <t>Kasubbag Organisasi dan perundang-undangan</t>
  </si>
  <si>
    <t>Kasubbag kepegawaian</t>
  </si>
  <si>
    <t>Kasubbag Humas, Dokumentasi, dan Publikasi</t>
  </si>
  <si>
    <t>Kasubbag Data &amp; Informasi</t>
  </si>
  <si>
    <t>Kasubbag  Pengelolaan Informasi Akademik</t>
  </si>
  <si>
    <t>Kasubbag Administrasi Akademik</t>
  </si>
  <si>
    <t>197004012000031003</t>
  </si>
  <si>
    <t>Kasubbag Adm. Kerjasama dan Pengembangan Lembaga</t>
  </si>
  <si>
    <t xml:space="preserve">Kasubbag Bina PTAIS </t>
  </si>
  <si>
    <t>Kasubbag TU Lembaga Peningkatan Penjaminan Mutu **)</t>
  </si>
  <si>
    <t>Kabag Keuangan &amp; Akuntansi</t>
  </si>
  <si>
    <t>Kasubbag Adm. Umum &amp; Keuangan</t>
  </si>
  <si>
    <t>Kasubbag Perencanaan, Akuntansi &amp; Keuangan</t>
  </si>
  <si>
    <t>Kasubbag  Akademik, kemahasiswaan &amp; Alumni</t>
  </si>
  <si>
    <t>Kasubbag Administrasi Umum</t>
  </si>
  <si>
    <t>Kasubbag Perencanaan, Akuntansi, dan keuangan</t>
  </si>
  <si>
    <t>Kasubbag Adm. Akad, Kemah &amp; Alumni</t>
  </si>
  <si>
    <t>Kasubbag Adm. Akad,Kemah &amp; Alumni</t>
  </si>
  <si>
    <t>Kasubbag Kepegawaian</t>
  </si>
  <si>
    <t>Kasubbag Verifikasi,Akuntansi &amp; Pelaporan Anggaran</t>
  </si>
  <si>
    <t>Kepala Biro Administrasi Akademik, Kemahasiwaan dan Kerjasama</t>
  </si>
  <si>
    <t>Kasubbag Bina PTAIS</t>
  </si>
  <si>
    <t>Dr. Hamiruddin, M. Ag.</t>
  </si>
  <si>
    <t>22 okt 1981</t>
  </si>
  <si>
    <t>Kesehatan Masyarakat</t>
  </si>
  <si>
    <t>01-10-2013</t>
  </si>
  <si>
    <t>197307171999031002</t>
  </si>
  <si>
    <t>Ilmu  Pendidikan Islam</t>
  </si>
  <si>
    <t>197909092011012011</t>
  </si>
  <si>
    <t>196412111991032001</t>
  </si>
  <si>
    <t>196207121995031001</t>
  </si>
  <si>
    <t>197207221992032001</t>
  </si>
  <si>
    <t>196109271992032001</t>
  </si>
  <si>
    <t>196709231997031002</t>
  </si>
  <si>
    <t>196511181994032001</t>
  </si>
  <si>
    <t>196903072003121002</t>
  </si>
  <si>
    <t>196301272000121001</t>
  </si>
  <si>
    <t>196312312000121002</t>
  </si>
  <si>
    <t>196711102003021001</t>
  </si>
  <si>
    <t>197901012005011010</t>
  </si>
  <si>
    <t>196312311986031033</t>
  </si>
  <si>
    <t>197209102000032003</t>
  </si>
  <si>
    <t>197304172006042001</t>
  </si>
  <si>
    <t>196706302006042007</t>
  </si>
  <si>
    <t>196301081991032001</t>
  </si>
  <si>
    <t>197101232007011015</t>
  </si>
  <si>
    <t>196910282009012001</t>
  </si>
  <si>
    <t>197007122009011004</t>
  </si>
  <si>
    <t>197705152005012008</t>
  </si>
  <si>
    <t>197310271994031001</t>
  </si>
  <si>
    <t>197603092009102001</t>
  </si>
  <si>
    <t>197408032005012004</t>
  </si>
  <si>
    <t>197102032006041001</t>
  </si>
  <si>
    <t>197505252007011051</t>
  </si>
  <si>
    <t>197612282007011015</t>
  </si>
  <si>
    <t>197809222009011009</t>
  </si>
  <si>
    <t>197901022009101001</t>
  </si>
  <si>
    <t>197407272009101003</t>
  </si>
  <si>
    <t>198504172009101001</t>
  </si>
  <si>
    <t>198205162009011014</t>
  </si>
  <si>
    <t>196903041994031003</t>
  </si>
  <si>
    <t>197003042007012037</t>
  </si>
  <si>
    <t>197912222010011010</t>
  </si>
  <si>
    <t>196208011988021001</t>
  </si>
  <si>
    <t>197008311993032001</t>
  </si>
  <si>
    <t>196909262007011022</t>
  </si>
  <si>
    <t>196612232006041010</t>
  </si>
  <si>
    <t>197208041994032001</t>
  </si>
  <si>
    <t>196808211991031002</t>
  </si>
  <si>
    <t>196212312000032008</t>
  </si>
  <si>
    <t>196212311989121001</t>
  </si>
  <si>
    <t>198403262009121004</t>
  </si>
  <si>
    <t>197106082000122002</t>
  </si>
  <si>
    <t>197205231995032001</t>
  </si>
  <si>
    <t>197209131999031009</t>
  </si>
  <si>
    <t>198510302009121002</t>
  </si>
  <si>
    <t>30 Okt  1985</t>
  </si>
  <si>
    <t>196912191989032001</t>
  </si>
  <si>
    <t>198104152009012005</t>
  </si>
  <si>
    <t>14 Mei 1979</t>
  </si>
  <si>
    <t>197905142009012007</t>
  </si>
  <si>
    <t>196712021998022002</t>
  </si>
  <si>
    <t>197311292002121003</t>
  </si>
  <si>
    <t>197812042006041002</t>
  </si>
  <si>
    <t>195708031991032002</t>
  </si>
  <si>
    <t>197102252005012001</t>
  </si>
  <si>
    <t>198403082009011011</t>
  </si>
  <si>
    <t>Baharuddin, S.Ag,. M.Hum</t>
  </si>
  <si>
    <t>195810221987031002</t>
  </si>
  <si>
    <t>195612311987031022</t>
  </si>
  <si>
    <t>196308141990031007</t>
  </si>
  <si>
    <t>195411161977031004</t>
  </si>
  <si>
    <t>195208111982031001</t>
  </si>
  <si>
    <t>196210161990031003</t>
  </si>
  <si>
    <t>195809011991021001</t>
  </si>
  <si>
    <t>196910261997031002</t>
  </si>
  <si>
    <t>198006262009022004</t>
  </si>
  <si>
    <t>26 Juni 1980</t>
  </si>
  <si>
    <t>Sitti Riadil Janna, M.A.</t>
  </si>
  <si>
    <t>196207092000031001</t>
  </si>
  <si>
    <t>Dr. Muzakkir, M.Pd.I.</t>
  </si>
  <si>
    <t>197211281994031002</t>
  </si>
  <si>
    <t>196912101994031005</t>
  </si>
  <si>
    <t>Dr. Muhammad Sabir, M. Ag.</t>
  </si>
  <si>
    <t>197902012009122002</t>
  </si>
  <si>
    <t>Istiqamah Maggu, S.E</t>
  </si>
  <si>
    <t>198210102009011018</t>
  </si>
  <si>
    <t>Mustari, SE</t>
  </si>
  <si>
    <t>198601232009122007</t>
  </si>
  <si>
    <t>197406172009012006</t>
  </si>
  <si>
    <t>196205151985031024</t>
  </si>
  <si>
    <t>197609212005022004</t>
  </si>
  <si>
    <t>Kasubbag Administrasi Umum &amp; Keuangan Fak. Dakwah &amp; Komunikasi</t>
  </si>
  <si>
    <t xml:space="preserve">196106121994031001 </t>
  </si>
  <si>
    <t>196802161999032001</t>
  </si>
  <si>
    <t>13 Sep 1982</t>
  </si>
  <si>
    <t>Romi Yuyun Putra, SE</t>
  </si>
  <si>
    <t>31 Agustus 1970</t>
  </si>
  <si>
    <t>198111302009122001</t>
  </si>
  <si>
    <t>197104122000031001</t>
  </si>
  <si>
    <t>197212081998031003</t>
  </si>
  <si>
    <t>197505052001121001</t>
  </si>
  <si>
    <t>195907041989031003</t>
  </si>
  <si>
    <t>195408161983031004</t>
  </si>
  <si>
    <t>195409151987032001</t>
  </si>
  <si>
    <t>Dr. Hasyim Haddade, S.Ag.,M.Ag.</t>
  </si>
  <si>
    <t>196303241994021001</t>
  </si>
  <si>
    <t>195812311987011006</t>
  </si>
  <si>
    <t xml:space="preserve">195904151980112001  </t>
  </si>
  <si>
    <t xml:space="preserve">197101241994032004  </t>
  </si>
  <si>
    <t>197401052008011006</t>
  </si>
  <si>
    <t>196511301989032002</t>
  </si>
  <si>
    <t>196411151997031001</t>
  </si>
  <si>
    <t>Un.06.2/Kp.07.6/666/2013</t>
  </si>
  <si>
    <t>24-Des-2013</t>
  </si>
  <si>
    <t>150229967</t>
  </si>
  <si>
    <t>Kabag. TU Fak. Ekonomi &amp; Bisnis</t>
  </si>
  <si>
    <t>Kasubbag Akademik, Kemahasiswaan dan Alumni Fak. Ekonomi &amp; Bisnis Islam</t>
  </si>
  <si>
    <t>150267545</t>
  </si>
  <si>
    <t>150331568</t>
  </si>
  <si>
    <t>Kasubbag organisasi &amp; Per-UU-an Bag. Ortakep</t>
  </si>
  <si>
    <t>Kabag Organisasi, Kepegawaian, dan Per-Uuan</t>
  </si>
  <si>
    <t>Kasubbag Pelaksanaan Anggaran &amp; Perbendaharaan</t>
  </si>
  <si>
    <t>Fakultas Ekonomi &amp; Bisnis Islam</t>
  </si>
  <si>
    <t>Nurman Najib, S,Ag., M.M</t>
  </si>
  <si>
    <t>+ 1 arsiparis</t>
  </si>
  <si>
    <t>01-10-2014</t>
  </si>
  <si>
    <t>Ulfiani Rahman, S.Ag., M.Si., Ph.D.</t>
  </si>
  <si>
    <t>Dr. Azman, M. Ag.</t>
  </si>
  <si>
    <t>Mustofa Umar, S. Ag, M. Ag.</t>
  </si>
  <si>
    <t>18 Des 1968</t>
  </si>
  <si>
    <t>197501042006042002</t>
  </si>
  <si>
    <t>197311032003121004</t>
  </si>
  <si>
    <t>197304011999032006</t>
  </si>
  <si>
    <t>Dr. Hj. Syamzan Syukur, M.Ag.</t>
  </si>
  <si>
    <t>01 April  1973</t>
  </si>
  <si>
    <t>197504182006042001</t>
  </si>
  <si>
    <t>dr. Nurhira Abdul Kadir, M.Ph.</t>
  </si>
  <si>
    <t>195907121986031002</t>
  </si>
  <si>
    <t>Andi Ariyana Bohang, S.Sos., M.M</t>
  </si>
  <si>
    <t>195112311980031017</t>
  </si>
  <si>
    <t>196901222007101002</t>
  </si>
  <si>
    <t>198209132008042002</t>
  </si>
  <si>
    <t>197107032003122002</t>
  </si>
  <si>
    <t>196811101993031006</t>
  </si>
  <si>
    <t>197812292005011002</t>
  </si>
  <si>
    <t>197504212009011003</t>
  </si>
  <si>
    <t>197202282009121003</t>
  </si>
  <si>
    <t>198404072009122007</t>
  </si>
  <si>
    <t>197505202011012004</t>
  </si>
  <si>
    <t>198406182011011009</t>
  </si>
  <si>
    <t>3 okt 1964</t>
  </si>
  <si>
    <t>198008112009011007</t>
  </si>
  <si>
    <t>198111282009011005</t>
  </si>
  <si>
    <t>197511132006042001</t>
  </si>
  <si>
    <t>198008082008012021</t>
  </si>
  <si>
    <t>01-04-2014</t>
  </si>
  <si>
    <t>198110082010012007</t>
  </si>
  <si>
    <t>08 Okt 1981</t>
  </si>
  <si>
    <t xml:space="preserve">196601061993031003  </t>
  </si>
  <si>
    <t xml:space="preserve">196703091993032002 </t>
  </si>
  <si>
    <t>195911121989031001</t>
  </si>
  <si>
    <t>196912051993031001</t>
  </si>
  <si>
    <t xml:space="preserve">196703151994031013   </t>
  </si>
  <si>
    <t>Bhs.Arab &amp; Manaj.</t>
  </si>
  <si>
    <t>195310201982031001</t>
  </si>
  <si>
    <t>196005051987031004</t>
  </si>
  <si>
    <t>195910011987031004</t>
  </si>
  <si>
    <t>195607171986031003</t>
  </si>
  <si>
    <t>196408151993031003</t>
  </si>
  <si>
    <t>195009151980032001</t>
  </si>
  <si>
    <t>196012311990032004</t>
  </si>
  <si>
    <t>195903061987031002</t>
  </si>
  <si>
    <t>195912311991021005</t>
  </si>
  <si>
    <t>197805282011012004</t>
  </si>
  <si>
    <t>197702092011011003</t>
  </si>
  <si>
    <t>197804282009122002</t>
  </si>
  <si>
    <t>197804102009011013</t>
  </si>
  <si>
    <t>197703082005011004</t>
  </si>
  <si>
    <t>197005262000122001</t>
  </si>
  <si>
    <t>197509062005012005</t>
  </si>
  <si>
    <t>196212311997032003</t>
  </si>
  <si>
    <t>197503122006041001</t>
  </si>
  <si>
    <t>197705212003121002</t>
  </si>
  <si>
    <t>196907291999032001</t>
  </si>
  <si>
    <t>195806281991032001</t>
  </si>
  <si>
    <t>196901051996031002</t>
  </si>
  <si>
    <t>197305132001121001</t>
  </si>
  <si>
    <t>197111251997031001</t>
  </si>
  <si>
    <t>196604291995032003</t>
  </si>
  <si>
    <t>195906021994031001</t>
  </si>
  <si>
    <t>197302192000031003</t>
  </si>
  <si>
    <t>195908171994032001</t>
  </si>
  <si>
    <t>196212311994031021</t>
  </si>
  <si>
    <t>196212091994032001</t>
  </si>
  <si>
    <t>196911211995031001</t>
  </si>
  <si>
    <t>196712271994031004</t>
  </si>
  <si>
    <t>196402081989032002</t>
  </si>
  <si>
    <t>195912311990031015</t>
  </si>
  <si>
    <t>197206201997031004  </t>
  </si>
  <si>
    <t>197112311998032005</t>
  </si>
  <si>
    <t>196906121997032002</t>
  </si>
  <si>
    <t>198407022011012010</t>
  </si>
  <si>
    <t>198211092011011014</t>
  </si>
  <si>
    <t>195908041995032001</t>
  </si>
  <si>
    <t>196107121996031001</t>
  </si>
  <si>
    <t>197204282000032003</t>
  </si>
  <si>
    <t>197401162000032003</t>
  </si>
  <si>
    <t>197212311999032004</t>
  </si>
  <si>
    <t>196808262008011004</t>
  </si>
  <si>
    <t>197710072006042003</t>
  </si>
  <si>
    <t>197301162005011004</t>
  </si>
  <si>
    <t>196810211995031003</t>
  </si>
  <si>
    <t>197410202006041002</t>
  </si>
  <si>
    <t>197209122009011009</t>
  </si>
  <si>
    <t>197806192009122001</t>
  </si>
  <si>
    <t>198205272009012011</t>
  </si>
  <si>
    <t>197003112009012002</t>
  </si>
  <si>
    <t>197304102002121004</t>
  </si>
  <si>
    <t>197005081999031002</t>
  </si>
  <si>
    <t>Sitti Fatimah, ST, M.Si.</t>
  </si>
  <si>
    <t>195605021982031009</t>
  </si>
  <si>
    <t>195412141980032002</t>
  </si>
  <si>
    <t>195412311986031005</t>
  </si>
  <si>
    <t>197105171997031002</t>
  </si>
  <si>
    <t>196012311993032007</t>
  </si>
  <si>
    <t>195512311979031050</t>
  </si>
  <si>
    <t>196810291992031001</t>
  </si>
  <si>
    <t>195612311990021002</t>
  </si>
  <si>
    <t>196112311994031014</t>
  </si>
  <si>
    <t>196112311992032004</t>
  </si>
  <si>
    <t>196109251992031002</t>
  </si>
  <si>
    <t>197307031999031004</t>
  </si>
  <si>
    <t>195610281991031001</t>
  </si>
  <si>
    <t>195904151994031002</t>
  </si>
  <si>
    <t>197412312005011032</t>
  </si>
  <si>
    <t>195612311983031202</t>
  </si>
  <si>
    <t>195612201986031010</t>
  </si>
  <si>
    <t>195712311994031002</t>
  </si>
  <si>
    <t>195705011988031001</t>
  </si>
  <si>
    <t>196907271996032001</t>
  </si>
  <si>
    <t>196503241994032002</t>
  </si>
  <si>
    <t>197104182003121002</t>
  </si>
  <si>
    <t>198704092011012009</t>
  </si>
  <si>
    <t>198106232011012009</t>
  </si>
  <si>
    <t>198502282011012019</t>
  </si>
  <si>
    <t>197001012008012047</t>
  </si>
  <si>
    <t>197408282011012003</t>
  </si>
  <si>
    <t>Dr. Supardin, M.Hi.</t>
  </si>
  <si>
    <t>dr. Andi Tihardimanto Kamaruddin, S.Ked.M.Kes</t>
  </si>
  <si>
    <t>dr. Darmawangsyih, S.Ked, M.Kes</t>
  </si>
  <si>
    <t>dr. Miswani Mukani Syuaib, S.Ked., M.Kes</t>
  </si>
  <si>
    <t>Kalkulus</t>
  </si>
  <si>
    <t>17 sept 1976</t>
  </si>
  <si>
    <t>Rahmawati Latif, S.Sos.,M.Sos.Sc</t>
  </si>
  <si>
    <t>198311162009012006</t>
  </si>
  <si>
    <t>197403142009011005</t>
  </si>
  <si>
    <t>196410031983022001</t>
  </si>
  <si>
    <t>195708171992032002</t>
  </si>
  <si>
    <t>Dra. Atikah Achmad, M.Pd.</t>
  </si>
  <si>
    <t>17 agt 1957</t>
  </si>
  <si>
    <t>Etika Profesi</t>
  </si>
  <si>
    <t>Tauhid</t>
  </si>
  <si>
    <t>Tafsir Hadist</t>
  </si>
  <si>
    <t>Akhlaq Tasawuf</t>
  </si>
  <si>
    <t>Hj. Nahariah, S.Sos, M.M.</t>
  </si>
  <si>
    <t>Mukhriani, S.Si., Apt.,M.Kes.</t>
  </si>
  <si>
    <t>Eny Sutria, S.Kep., Ns., M.Kes</t>
  </si>
  <si>
    <t>Dr. St. Syamsudduha, M.Pd.</t>
  </si>
  <si>
    <t>Dr. M. Yusuf T, S. Ag, M. Ag.</t>
  </si>
  <si>
    <t>Hasanuddin, S.Sos.</t>
  </si>
  <si>
    <t>dr. Andi Sitti Rahma, M.kes</t>
  </si>
  <si>
    <t>Farida Ahmad, S.Pd.</t>
  </si>
  <si>
    <t>27 Agt 1979</t>
  </si>
  <si>
    <t>Prof. Dr. H. Lomba Sultan, M.A.</t>
  </si>
  <si>
    <t>Qira'ah Muasharah</t>
  </si>
  <si>
    <t>Sahara, S.Si., M.Sc., Ph.D</t>
  </si>
  <si>
    <t>Bahan Bangunan</t>
  </si>
  <si>
    <t>10/5/1971</t>
  </si>
  <si>
    <t>196512312000031029</t>
  </si>
  <si>
    <t>197009291993031002</t>
  </si>
  <si>
    <t>196612312002121005</t>
  </si>
  <si>
    <t>197510152005021001</t>
  </si>
  <si>
    <t>198007062008012017</t>
  </si>
  <si>
    <t>197905022009101001</t>
  </si>
  <si>
    <t>197507042009101002</t>
  </si>
  <si>
    <t>198009152009101001</t>
  </si>
  <si>
    <t>197504102009101001</t>
  </si>
  <si>
    <t>197207212009101001</t>
  </si>
  <si>
    <t>196805202006041001</t>
  </si>
  <si>
    <t>198303292005011001</t>
  </si>
  <si>
    <t>197001142001121002</t>
  </si>
  <si>
    <t>196710092003021001</t>
  </si>
  <si>
    <t>196907202000031002</t>
  </si>
  <si>
    <t>197712032006041005</t>
  </si>
  <si>
    <t>196701031997031002</t>
  </si>
  <si>
    <t>198604022011012014</t>
  </si>
  <si>
    <t>197403152000031001</t>
  </si>
  <si>
    <t>198412202009011011</t>
  </si>
  <si>
    <t>198104042009012012</t>
  </si>
  <si>
    <t>197504152009011012</t>
  </si>
  <si>
    <t>198006232009121003</t>
  </si>
  <si>
    <t>197508182009121002</t>
  </si>
  <si>
    <t>198712032011011004</t>
  </si>
  <si>
    <t>196709191994031003</t>
  </si>
  <si>
    <t>196406171989021001</t>
  </si>
  <si>
    <t>197606122005012010</t>
  </si>
  <si>
    <t>197209252007012017</t>
  </si>
  <si>
    <t>197912122009011016</t>
  </si>
  <si>
    <t>198507142011011007</t>
  </si>
  <si>
    <t>197704292003122001</t>
  </si>
  <si>
    <t>197409052003122002</t>
  </si>
  <si>
    <t>197301192000032002</t>
  </si>
  <si>
    <t>198005022009102003</t>
  </si>
  <si>
    <t>198203252009121005</t>
  </si>
  <si>
    <t>196201111993032001</t>
  </si>
  <si>
    <t>196310051998031002</t>
  </si>
  <si>
    <t>197108111998032004</t>
  </si>
  <si>
    <t>196705041987031002</t>
  </si>
  <si>
    <t>197505052005021008</t>
  </si>
  <si>
    <t>197112311998032016</t>
  </si>
  <si>
    <t>198103252009011006</t>
  </si>
  <si>
    <t>198602222011011007</t>
  </si>
  <si>
    <t>197208152007012022</t>
  </si>
  <si>
    <t>198201102011012015</t>
  </si>
  <si>
    <t>198207162009102001</t>
  </si>
  <si>
    <t>198103172008012015</t>
  </si>
  <si>
    <t>197807192008012014</t>
  </si>
  <si>
    <t>197301122008012015</t>
  </si>
  <si>
    <t>198302032008012009</t>
  </si>
  <si>
    <t>197904172008012018</t>
  </si>
  <si>
    <t>197807152006042004</t>
  </si>
  <si>
    <t>197704122006042001</t>
  </si>
  <si>
    <t>197905252009011019</t>
  </si>
  <si>
    <t>198409052009012011</t>
  </si>
  <si>
    <t>198007012006042002</t>
  </si>
  <si>
    <t xml:space="preserve">198106212006042005 </t>
  </si>
  <si>
    <t>197609032006042002</t>
  </si>
  <si>
    <t>196801221998031002</t>
  </si>
  <si>
    <t>197601172009122001</t>
  </si>
  <si>
    <t>198409112009122005</t>
  </si>
  <si>
    <t>198110222009012010</t>
  </si>
  <si>
    <t>198611012009122007</t>
  </si>
  <si>
    <t>198105162009122004</t>
  </si>
  <si>
    <t>196408101994031001</t>
  </si>
  <si>
    <t>196407261985111001</t>
  </si>
  <si>
    <t>196409291986031019</t>
  </si>
  <si>
    <t>196509252002121001</t>
  </si>
  <si>
    <t>196703071993032004</t>
  </si>
  <si>
    <t>197802252009032002</t>
  </si>
  <si>
    <t>196302021982031001</t>
  </si>
  <si>
    <t>198511242011012011</t>
  </si>
  <si>
    <t>198107232011011004</t>
  </si>
  <si>
    <t>198405312011012006</t>
  </si>
  <si>
    <t>198804222011012009</t>
  </si>
  <si>
    <t>198005262011011004</t>
  </si>
  <si>
    <t>197705282011011002</t>
  </si>
  <si>
    <t>198509182011011008</t>
  </si>
  <si>
    <t>198308102011011010</t>
  </si>
  <si>
    <t>197908272009102002</t>
  </si>
  <si>
    <t>195712311992031002</t>
  </si>
  <si>
    <t>195712311993021001</t>
  </si>
  <si>
    <t>196807221998022001</t>
  </si>
  <si>
    <t>197612122005011005</t>
  </si>
  <si>
    <t>197308282006042001</t>
  </si>
  <si>
    <t>197811062006042001</t>
  </si>
  <si>
    <t>197207272000032008</t>
  </si>
  <si>
    <t>197809222006041001</t>
  </si>
  <si>
    <t>197504242006041003</t>
  </si>
  <si>
    <t>197610062008012011</t>
  </si>
  <si>
    <t>197606032002121005</t>
  </si>
  <si>
    <t>197207212011011001</t>
  </si>
  <si>
    <t>198110072011012012</t>
  </si>
  <si>
    <t>198110242009121003</t>
  </si>
  <si>
    <t>198211102009122005</t>
  </si>
  <si>
    <t>198109122009122008</t>
  </si>
  <si>
    <t>198303122009121008</t>
  </si>
  <si>
    <t>198306112009122004</t>
  </si>
  <si>
    <t>197412242008011006</t>
  </si>
  <si>
    <t>197802082008011007</t>
  </si>
  <si>
    <t>197801082006042001</t>
  </si>
  <si>
    <t>198309042009121005</t>
  </si>
  <si>
    <t>197604172009121003</t>
  </si>
  <si>
    <t>198303302009122004</t>
  </si>
  <si>
    <t>198305242009122004</t>
  </si>
  <si>
    <t>198403142009122006</t>
  </si>
  <si>
    <t>197608212009122002</t>
  </si>
  <si>
    <t>197509092009121001</t>
  </si>
  <si>
    <t>198307172009122004</t>
  </si>
  <si>
    <t>198106202009122002</t>
  </si>
  <si>
    <t>197610072009121002</t>
  </si>
  <si>
    <t>197805242009122004</t>
  </si>
  <si>
    <t>198012162009121003</t>
  </si>
  <si>
    <t>197606102006041004</t>
  </si>
  <si>
    <t>197602012009012003</t>
  </si>
  <si>
    <t>197207252009011002</t>
  </si>
  <si>
    <t>198002132009012006</t>
  </si>
  <si>
    <t>197612142006042002</t>
  </si>
  <si>
    <t>197701252005012004</t>
  </si>
  <si>
    <t>198107072006042002</t>
  </si>
  <si>
    <t>198303102006041002</t>
  </si>
  <si>
    <t>198109272006042003</t>
  </si>
  <si>
    <t>198104202006042002</t>
  </si>
  <si>
    <t>196006031992031010</t>
  </si>
  <si>
    <t>196702051994032002</t>
  </si>
  <si>
    <t>196401042003122002</t>
  </si>
  <si>
    <t>197512162009101001</t>
  </si>
  <si>
    <t>197910152009101003</t>
  </si>
  <si>
    <t>197407061994032001</t>
  </si>
  <si>
    <t>198611082011011009</t>
  </si>
  <si>
    <t>196907142003121004</t>
  </si>
  <si>
    <t>197405172007011020</t>
  </si>
  <si>
    <t>197007011994031001</t>
  </si>
  <si>
    <t>196609241991031002</t>
  </si>
  <si>
    <t>196110241987031003</t>
  </si>
  <si>
    <t>195604081985031003</t>
  </si>
  <si>
    <t>196008171992031001</t>
  </si>
  <si>
    <t>196707141992031005</t>
  </si>
  <si>
    <t>196412311992032015</t>
  </si>
  <si>
    <t>196212311993031024</t>
  </si>
  <si>
    <t>196503021994031003</t>
  </si>
  <si>
    <t>196302041994031003</t>
  </si>
  <si>
    <t>195812251982031005</t>
  </si>
  <si>
    <t>196810271994031003</t>
  </si>
  <si>
    <t>196406011993031003</t>
  </si>
  <si>
    <t>197307102000031004</t>
  </si>
  <si>
    <t>197207192000032002</t>
  </si>
  <si>
    <t>196312311993021003</t>
  </si>
  <si>
    <t>197110201997031002</t>
  </si>
  <si>
    <t>197311222000121002</t>
  </si>
  <si>
    <t>196312311995031006</t>
  </si>
  <si>
    <t>196810201997031002</t>
  </si>
  <si>
    <t>196611241994032001</t>
  </si>
  <si>
    <t>196404171993031002</t>
  </si>
  <si>
    <t>196604071994031003</t>
  </si>
  <si>
    <t>197107121997032002</t>
  </si>
  <si>
    <t>196706111996031001</t>
  </si>
  <si>
    <t>196906061994032003</t>
  </si>
  <si>
    <t>195706271991032001</t>
  </si>
  <si>
    <t>196910042000031002</t>
  </si>
  <si>
    <t>197105182000031002</t>
  </si>
  <si>
    <t>197501072003121001</t>
  </si>
  <si>
    <t>197110132000031002</t>
  </si>
  <si>
    <t>197203022005011005</t>
  </si>
  <si>
    <t>197110052005011009</t>
  </si>
  <si>
    <t>196801201995032001</t>
  </si>
  <si>
    <t>196612311998031061</t>
  </si>
  <si>
    <t>197508222006042002</t>
  </si>
  <si>
    <t>198311222009122002</t>
  </si>
  <si>
    <t>197402142008011009</t>
  </si>
  <si>
    <t>197710052009012005</t>
  </si>
  <si>
    <t>197608222003122003</t>
  </si>
  <si>
    <t>196912192005012003</t>
  </si>
  <si>
    <t>197010181997031002</t>
  </si>
  <si>
    <t>198212072009011010</t>
  </si>
  <si>
    <t>197402242003121002</t>
  </si>
  <si>
    <t>197406272006042002</t>
  </si>
  <si>
    <t>197708012003121002</t>
  </si>
  <si>
    <t>196605261994032004</t>
  </si>
  <si>
    <t>196705052006042001</t>
  </si>
  <si>
    <t>197207162007012034</t>
  </si>
  <si>
    <t>197404251994032002</t>
  </si>
  <si>
    <t>196903211992031005</t>
  </si>
  <si>
    <t>196407061991031003</t>
  </si>
  <si>
    <t>197104022000031002</t>
  </si>
  <si>
    <t>195504211985032002</t>
  </si>
  <si>
    <t>196005021991021001</t>
  </si>
  <si>
    <t>196507121997031002</t>
  </si>
  <si>
    <t>196409081999031001</t>
  </si>
  <si>
    <t>197402261999032001</t>
  </si>
  <si>
    <t>197102271999031001</t>
  </si>
  <si>
    <t>197607012002122001</t>
  </si>
  <si>
    <t>197108201997032002</t>
  </si>
  <si>
    <t>197804272008012026</t>
  </si>
  <si>
    <t>197206112008011013</t>
  </si>
  <si>
    <t>197212042008011008</t>
  </si>
  <si>
    <t>196605092005011003</t>
  </si>
  <si>
    <t>197305252008011017</t>
  </si>
  <si>
    <t>196812181998031001</t>
  </si>
  <si>
    <t>195510241987031001</t>
  </si>
  <si>
    <t>196810142006042009</t>
  </si>
  <si>
    <t>197802152005011007</t>
  </si>
  <si>
    <t>196210281997031001</t>
  </si>
  <si>
    <t>196512311994031028</t>
  </si>
  <si>
    <t>197202072007011033</t>
  </si>
  <si>
    <t>197305012009012003</t>
  </si>
  <si>
    <t>196704102009012001</t>
  </si>
  <si>
    <t>196506052009101002</t>
  </si>
  <si>
    <t>197009051994031002</t>
  </si>
  <si>
    <t>198710022011012012</t>
  </si>
  <si>
    <t>197607302006041002</t>
  </si>
  <si>
    <t>195205031979031002</t>
  </si>
  <si>
    <t>195207091981031001</t>
  </si>
  <si>
    <t>195412311981031057</t>
  </si>
  <si>
    <t>195608151987031002</t>
  </si>
  <si>
    <t>195805041987031004</t>
  </si>
  <si>
    <t>196212311988031033</t>
  </si>
  <si>
    <t>196311201992031001</t>
  </si>
  <si>
    <t>197012311996031005</t>
  </si>
  <si>
    <t>196904101995031001</t>
  </si>
  <si>
    <t>195712311991021005</t>
  </si>
  <si>
    <t>196207071991031006</t>
  </si>
  <si>
    <t>195712311994032002</t>
  </si>
  <si>
    <t>196609281993031002</t>
  </si>
  <si>
    <t>196712311993031030</t>
  </si>
  <si>
    <t>195712311985122001</t>
  </si>
  <si>
    <t>196201071994031002</t>
  </si>
  <si>
    <t>196001011992032001</t>
  </si>
  <si>
    <t>195512311987031015</t>
  </si>
  <si>
    <t>196911141994032004</t>
  </si>
  <si>
    <t>197312122000032001</t>
  </si>
  <si>
    <t>196908151999032001</t>
  </si>
  <si>
    <t>195912311990031014</t>
  </si>
  <si>
    <t>195508171991031002</t>
  </si>
  <si>
    <t>196109071992031001</t>
  </si>
  <si>
    <t>196612251994031002</t>
  </si>
  <si>
    <t>196212311994031020</t>
  </si>
  <si>
    <t>196407252000032001</t>
  </si>
  <si>
    <t>197006191994032001</t>
  </si>
  <si>
    <t>196308031993032002</t>
  </si>
  <si>
    <t>196512311990031024</t>
  </si>
  <si>
    <t>197007151999032002</t>
  </si>
  <si>
    <t>196612312000031023</t>
  </si>
  <si>
    <t>197208031998031004</t>
  </si>
  <si>
    <t>196712311993032016</t>
  </si>
  <si>
    <t>196809131994031001</t>
  </si>
  <si>
    <t>197301202003121001</t>
  </si>
  <si>
    <t>197601102005011003</t>
  </si>
  <si>
    <t>196812281993032003</t>
  </si>
  <si>
    <t>196612311993031034</t>
  </si>
  <si>
    <t>196105291994031001</t>
  </si>
  <si>
    <t>196612151994031006</t>
  </si>
  <si>
    <t>196312311994031029</t>
  </si>
  <si>
    <t>196011031994032001</t>
  </si>
  <si>
    <t>196805241994031003</t>
  </si>
  <si>
    <t>196803281996032002</t>
  </si>
  <si>
    <t>197108311997032003</t>
  </si>
  <si>
    <t>196904091997031003</t>
  </si>
  <si>
    <t>198012292003121003</t>
  </si>
  <si>
    <t>195912311990031012</t>
  </si>
  <si>
    <t>197407022005012003</t>
  </si>
  <si>
    <t>197608022005011004</t>
  </si>
  <si>
    <t>197712262003122002</t>
  </si>
  <si>
    <t>197604052005012005</t>
  </si>
  <si>
    <t>197907212005012003</t>
  </si>
  <si>
    <t>198511192011012007</t>
  </si>
  <si>
    <t>198508162011012018</t>
  </si>
  <si>
    <t>196811251997032001</t>
  </si>
  <si>
    <t>197404012005012002</t>
  </si>
  <si>
    <t>197401232005012004</t>
  </si>
  <si>
    <t>197303022002121002</t>
  </si>
  <si>
    <t>197308082002121003</t>
  </si>
  <si>
    <t>197403082009012003</t>
  </si>
  <si>
    <t>198212212005012002</t>
  </si>
  <si>
    <t>197303051998031004</t>
  </si>
  <si>
    <t>197609112005011005</t>
  </si>
  <si>
    <t>197810112005011006</t>
  </si>
  <si>
    <t>197308182003121002</t>
  </si>
  <si>
    <t>197409122000031002</t>
  </si>
  <si>
    <t>197808052005012006</t>
  </si>
  <si>
    <t>197405162003121003</t>
  </si>
  <si>
    <t>197310192002122002</t>
  </si>
  <si>
    <t>197707082003121004</t>
  </si>
  <si>
    <t>197207042000031003</t>
  </si>
  <si>
    <t>196608072001122001</t>
  </si>
  <si>
    <t>196212311994032007</t>
  </si>
  <si>
    <t>197505042003121002</t>
  </si>
  <si>
    <t>196705271994032003</t>
  </si>
  <si>
    <t>197606092009102001</t>
  </si>
  <si>
    <t>196802222007012037</t>
  </si>
  <si>
    <t>196601102003121002</t>
  </si>
  <si>
    <t>196811192000032001</t>
  </si>
  <si>
    <t>197404062003121002</t>
  </si>
  <si>
    <t>196811121994031001</t>
  </si>
  <si>
    <t>197003121997031005</t>
  </si>
  <si>
    <t>197605022005012005</t>
  </si>
  <si>
    <t>197403102005011005</t>
  </si>
  <si>
    <t>195412311990031009</t>
  </si>
  <si>
    <t>196506141994032004</t>
  </si>
  <si>
    <t>196912181997032002</t>
  </si>
  <si>
    <t>197405052006041004</t>
  </si>
  <si>
    <t>197106162005011005</t>
  </si>
  <si>
    <t>197801092005012005</t>
  </si>
  <si>
    <t>195904181992032001</t>
  </si>
  <si>
    <t>196111101993031003</t>
  </si>
  <si>
    <t>197108272005012002</t>
  </si>
  <si>
    <t>197501102005011004</t>
  </si>
  <si>
    <t>196712312005011041</t>
  </si>
  <si>
    <t>197002052003122002</t>
  </si>
  <si>
    <t>196812312000032007</t>
  </si>
  <si>
    <t>197207211992032001</t>
  </si>
  <si>
    <t>196712311994032003</t>
  </si>
  <si>
    <t>196601061993031004</t>
  </si>
  <si>
    <t>196610191995032001</t>
  </si>
  <si>
    <t>196809011999032002</t>
  </si>
  <si>
    <t>197311292002031003</t>
  </si>
  <si>
    <t>08 Mar 1984</t>
  </si>
  <si>
    <t>10 Okt  1982</t>
  </si>
  <si>
    <t>195402121981031009</t>
  </si>
  <si>
    <t>195105041980031004</t>
  </si>
  <si>
    <t>196711091993032001</t>
  </si>
  <si>
    <t>195411121979031002</t>
  </si>
  <si>
    <t>196012311991021012</t>
  </si>
  <si>
    <t>196910121996031003</t>
  </si>
  <si>
    <t>197008041999032002</t>
  </si>
  <si>
    <t>197109291998031002</t>
  </si>
  <si>
    <t>196608251993031002</t>
  </si>
  <si>
    <t>195912091994032001</t>
  </si>
  <si>
    <t>197008281994031003</t>
  </si>
  <si>
    <t>196109221987031007</t>
  </si>
  <si>
    <t>196209101995032001</t>
  </si>
  <si>
    <t>196903152000031001</t>
  </si>
  <si>
    <t>197007051998031008</t>
  </si>
  <si>
    <t>196310031992032002</t>
  </si>
  <si>
    <t>196602122000032003</t>
  </si>
  <si>
    <t>197603162006041001</t>
  </si>
  <si>
    <t>197309052005012003</t>
  </si>
  <si>
    <t>195706211996031001</t>
  </si>
  <si>
    <t>198111062003121003</t>
  </si>
  <si>
    <t>197110051999032002</t>
  </si>
  <si>
    <t>197602191999031003</t>
  </si>
  <si>
    <t>197106262000031004</t>
  </si>
  <si>
    <t>197204242005011001</t>
  </si>
  <si>
    <t>197008291997031002</t>
  </si>
  <si>
    <t>197201151996031001</t>
  </si>
  <si>
    <t>196312311985031156</t>
  </si>
  <si>
    <t>196912312003121015</t>
  </si>
  <si>
    <t>198009032006041002</t>
  </si>
  <si>
    <t>197809272009012009</t>
  </si>
  <si>
    <t>197212312009012012</t>
  </si>
  <si>
    <t>197309021994031003</t>
  </si>
  <si>
    <t>198205152011011009</t>
  </si>
  <si>
    <t>195612311982031037</t>
  </si>
  <si>
    <t>196611301993031003</t>
  </si>
  <si>
    <t>196112311991031013</t>
  </si>
  <si>
    <t>196001011987031007</t>
  </si>
  <si>
    <t>196212171988031003</t>
  </si>
  <si>
    <t>197012082000031001</t>
  </si>
  <si>
    <t>196112311991032007</t>
  </si>
  <si>
    <t>196908271996031004</t>
  </si>
  <si>
    <t>196106271991031002</t>
  </si>
  <si>
    <t>196807161994032004</t>
  </si>
  <si>
    <t>197109092000031003</t>
  </si>
  <si>
    <t>197204251997031002</t>
  </si>
  <si>
    <t>196412311992031046</t>
  </si>
  <si>
    <t>195812311994031007</t>
  </si>
  <si>
    <t>197104151996031002</t>
  </si>
  <si>
    <t>196206141994031002</t>
  </si>
  <si>
    <t>197109301997031002</t>
  </si>
  <si>
    <t>196506211992032002</t>
  </si>
  <si>
    <t>195903281993031001</t>
  </si>
  <si>
    <t>197501291998031002</t>
  </si>
  <si>
    <t>196612311996031008</t>
  </si>
  <si>
    <t>197307211997032002</t>
  </si>
  <si>
    <t>196806141999032001</t>
  </si>
  <si>
    <t>196208111991022001</t>
  </si>
  <si>
    <t>197003052003121003</t>
  </si>
  <si>
    <t>196410131994032002</t>
  </si>
  <si>
    <t>197305101998031002</t>
  </si>
  <si>
    <t>196502231993032001</t>
  </si>
  <si>
    <t>196908231994032004</t>
  </si>
  <si>
    <t>197602202005011002</t>
  </si>
  <si>
    <t>197012222003122002</t>
  </si>
  <si>
    <t>197806192003121004</t>
  </si>
  <si>
    <t>197204052007012039</t>
  </si>
  <si>
    <t>198805242011012009</t>
  </si>
  <si>
    <t>198005302009102001</t>
  </si>
  <si>
    <t>196201082007012008</t>
  </si>
  <si>
    <t>198307072009122004</t>
  </si>
  <si>
    <t>198104052006042003</t>
  </si>
  <si>
    <t>197710082005022003</t>
  </si>
  <si>
    <t>Patimah, S. Kep. Ners, M.Kep.</t>
  </si>
  <si>
    <t>196810302000031001</t>
  </si>
  <si>
    <t xml:space="preserve">196802281997031009 </t>
  </si>
  <si>
    <t>Fikhi</t>
  </si>
  <si>
    <t>Bendahara Pengeluaran Pembantu</t>
  </si>
  <si>
    <t>Pengelola Penyelesaian Hasil Pengawasan</t>
  </si>
  <si>
    <t>Perawat</t>
  </si>
  <si>
    <t>Penyusun Rencana Program &amp; Anggaran</t>
  </si>
  <si>
    <t>Penyusun Bahan Kerumahtanggaan</t>
  </si>
  <si>
    <t>Analisis Kompetensi</t>
  </si>
  <si>
    <t>Analisis Barang &amp; Jasa</t>
  </si>
  <si>
    <t>Pengelola Angkutan Kendaraan</t>
  </si>
  <si>
    <t>Pengemudi</t>
  </si>
  <si>
    <t>Pengelola Bahan Persediaan</t>
  </si>
  <si>
    <t>Petugas Protokol</t>
  </si>
  <si>
    <t>Tehnisi Mesin</t>
  </si>
  <si>
    <t>Penyusun Bahan Siaran &amp; Pemberitaan</t>
  </si>
  <si>
    <t>Pengelola Perjalanan Dinas</t>
  </si>
  <si>
    <t>Pengadministrasi</t>
  </si>
  <si>
    <t>Pengelola Layanan Akademik</t>
  </si>
  <si>
    <t>Pengawas Sarana Kantor</t>
  </si>
  <si>
    <t>Pengembang Kerjasama</t>
  </si>
  <si>
    <t>Penyusun Administrasi Akademik</t>
  </si>
  <si>
    <t>Pengelola Barang Persediaan</t>
  </si>
  <si>
    <t>Penyusun Bahan Kebijakan Publikasi Ilmiah</t>
  </si>
  <si>
    <t>Pengelola Administrasi Alumni</t>
  </si>
  <si>
    <t xml:space="preserve">Penyusun Laporan Keuangan </t>
  </si>
  <si>
    <t>Penyusun Bahan Pembinaan</t>
  </si>
  <si>
    <t>Penyusun Bahan Kerjasama</t>
  </si>
  <si>
    <t>Pengelola Administrasi Kemahasiswaan</t>
  </si>
  <si>
    <t>Pengelola Bahan Akademik &amp; Pengajaran</t>
  </si>
  <si>
    <t>Penyusun program anggaran &amp; Pelaporan</t>
  </si>
  <si>
    <t>Penyaji Bahan</t>
  </si>
  <si>
    <t>Pengelola Informasi Akademik &amp; PDPT</t>
  </si>
  <si>
    <t>Pengelola Administrasi Akademik</t>
  </si>
  <si>
    <t>Penyusun Bahan Laboratorium</t>
  </si>
  <si>
    <t>Penyusun Laporan Keuangan</t>
  </si>
  <si>
    <t>Pengelola Data Alumni</t>
  </si>
  <si>
    <t>Penyusun Rencama Program &amp; Anggaran</t>
  </si>
  <si>
    <t>Dr. Hj. Nuri Emmiyati, M. Pd.</t>
  </si>
  <si>
    <t>Strategi Pembelajaran</t>
  </si>
  <si>
    <t>198008122006041003</t>
  </si>
  <si>
    <t>198007042006042020</t>
  </si>
  <si>
    <t>04 Juli 1980</t>
  </si>
  <si>
    <t xml:space="preserve">198111242009122001  </t>
  </si>
  <si>
    <t>Dr. Muhammad Qaddafi, S.Si., M.Si.</t>
  </si>
  <si>
    <t>Dr.Andi Susilawaty, S.Si., M.Kes.</t>
  </si>
  <si>
    <t>Filsafat Politik</t>
  </si>
  <si>
    <t>Dr. Hamriah S, M.Ag.</t>
  </si>
  <si>
    <t>Dr. Sohrah, M.Ag.</t>
  </si>
  <si>
    <t>Dr. Muhammad Saleh Ridwan, M.Ag.</t>
  </si>
  <si>
    <t>Dr.Alimuddin, S.Ag., M.Ag.</t>
  </si>
  <si>
    <t>Dr. Abdul Wahid Haddade, Lc., M.Hi.</t>
  </si>
  <si>
    <t>Dr. Wahyuddin, M. Hum.</t>
  </si>
  <si>
    <t>Dr. Rosmiaty Azis, M.Pd.I.</t>
  </si>
  <si>
    <t>Dr. Sulaiman Saat, M.Pd.</t>
  </si>
  <si>
    <t>Dr. Umar, S.Ag., M.Pd.</t>
  </si>
  <si>
    <t>St Azisah, M. Ed. St., Ph.D.</t>
  </si>
  <si>
    <t>Ahmad Afif, S.Ag., M.Si.</t>
  </si>
  <si>
    <t>Dr. Marjuni, S.Ag., M.Pd.I.</t>
  </si>
  <si>
    <t>Drs. Syamsul Qamar, M.Th.I</t>
  </si>
  <si>
    <t>Dr. Aan Parhani, M.Ag.</t>
  </si>
  <si>
    <t>Dr. Hj. Gustia Tahir, M.Ag.</t>
  </si>
  <si>
    <t>Dr. Abd. Rahman R, M.Ag.</t>
  </si>
  <si>
    <t>Dr. Miswar, M. Ag.</t>
  </si>
  <si>
    <t>Muhammad Nur Akbar Rasyid, M.Pd.I.M.Ed., Ph.D</t>
  </si>
  <si>
    <t>Dr.Hj. Nurlaelah Abbas, Lc, M.A.</t>
  </si>
  <si>
    <t>Dr. Nur Syamsiah, M.Pd.I.</t>
  </si>
  <si>
    <t>Sjamsiah, S.Si., M.Si., Ph.D.</t>
  </si>
  <si>
    <t>Dr. Syaharuddin, M.SI</t>
  </si>
  <si>
    <t>Drs. H. Abd. Majid Badaruddin, M.Ag.</t>
  </si>
  <si>
    <t>Drs. H. Musram  Mustafa, M.Pd.</t>
  </si>
  <si>
    <t>Dr. Ahmad Mujahid, M. Ag.</t>
  </si>
  <si>
    <t>Dr. H. Abd. Syukur Abubakar, Lc, M. Ag.</t>
  </si>
  <si>
    <t>Baharuddin, S.Pd.I, M.Pd.I</t>
  </si>
  <si>
    <t>13 Maret 1978</t>
  </si>
  <si>
    <t>Dr. La Ode Ismail, M.Th.I.</t>
  </si>
  <si>
    <t>Surahmawati, S.KM., M.Adm.Kes.</t>
  </si>
  <si>
    <t>Prof.  Siti Aisyah, M.A. Ph.D</t>
  </si>
  <si>
    <t>198101272009012006</t>
  </si>
  <si>
    <t>12 Okt 1981</t>
  </si>
  <si>
    <t>Dr.Achmad Musyahid Idrus, S.Ag., M.Ag.</t>
  </si>
  <si>
    <t xml:space="preserve">Nahdiyah, S.S, M.Pd  </t>
  </si>
  <si>
    <t>197803132005011005</t>
  </si>
  <si>
    <t>Dr. Sitti Raodhah, S.K.M., M.Kes.</t>
  </si>
  <si>
    <t>Dr. Sitti Aisyah Chalik, S.Ag., M.Pd.</t>
  </si>
  <si>
    <t xml:space="preserve">Dr. Cut Muthiadin, S.Si., M.Si. </t>
  </si>
  <si>
    <t>Pengelola Pengadaan Barang &amp; Jasa Pertama</t>
  </si>
  <si>
    <t>197509212009011006</t>
  </si>
  <si>
    <t>Hj. Suryani, S.Sos, M.M.</t>
  </si>
  <si>
    <t>A. Yusmiar, S.Ag., M.Pd.I</t>
  </si>
  <si>
    <t xml:space="preserve">196912312007011521 </t>
  </si>
  <si>
    <t>Dr. Hj. Haniah, Lc, M.A.</t>
  </si>
  <si>
    <t>Dra. Musarrafah M, M.M.</t>
  </si>
  <si>
    <t>dr. Rauly Rahmadhani, M.Kes</t>
  </si>
  <si>
    <t>Dr. Patimah, M. Ag.</t>
  </si>
  <si>
    <t>Fisika Lingkungan</t>
  </si>
  <si>
    <t>Kurniah Syukur, S.Ag., M.H.</t>
  </si>
  <si>
    <t>Dr. H. Abd. Muis Said, M.Ed. TESOL</t>
  </si>
  <si>
    <t>195606031987031003</t>
  </si>
  <si>
    <t>Dr. Anggriani Alamsyah, S.Ip., M.Si.</t>
  </si>
  <si>
    <t>Dr. Hj. Rahmatiah.HL, M. Pd.</t>
  </si>
  <si>
    <t>Hasliah Hasan, S.H.,M.H.</t>
  </si>
  <si>
    <t>Harlan, S.Ag., M.Pd.</t>
  </si>
  <si>
    <t>Muhammad Yamin, S.Pd.I., M.Pd.I.</t>
  </si>
  <si>
    <t>Ahmad Efendi, SE, M.M.</t>
  </si>
  <si>
    <t>198410242009122009</t>
  </si>
  <si>
    <t>Andi Ika Prasasti Abrar, M.Si., MPd.</t>
  </si>
  <si>
    <t>21 sep 1975</t>
  </si>
  <si>
    <t>24 Okto 1984</t>
  </si>
  <si>
    <t>Pend. Matematika</t>
  </si>
  <si>
    <t>Qaharuddin Tahir, S.Sos., M.I.Kom</t>
  </si>
  <si>
    <t>Dr. Muhammad Yahya, M. Ag.</t>
  </si>
  <si>
    <t>01-04-2015</t>
  </si>
  <si>
    <t>Sadir, S.Ag., M.Pd.I.</t>
  </si>
  <si>
    <t>Himaya, S.Ag., S.S., MIMS.</t>
  </si>
  <si>
    <t>Huriati, S.Kep., Ns., M.Kes.</t>
  </si>
  <si>
    <t>Prilaku Konsumen</t>
  </si>
  <si>
    <t>Etika Keperawatan</t>
  </si>
  <si>
    <t>Keperawatan HIV/AIDS</t>
  </si>
  <si>
    <t>08-10-1977</t>
  </si>
  <si>
    <t>Organisasi &amp; Manajemen</t>
  </si>
  <si>
    <t>Dr. Mukhlis Mukhtar, M.Ag</t>
  </si>
  <si>
    <t>Prof. Dr. Muslimin, S. Ag, M. Ag.</t>
  </si>
  <si>
    <t xml:space="preserve">Rekapitulasi Jumlah PNS &amp; Non PNS  </t>
  </si>
  <si>
    <t>JUMLAH</t>
  </si>
  <si>
    <t>196210151993031002</t>
  </si>
  <si>
    <t>Dr. Andi Maulana, M.Si.</t>
  </si>
  <si>
    <t>Dr. M. Shabir U, M. Ag.</t>
  </si>
  <si>
    <t>Prof. Dr. Muh. Natsir, M.A.</t>
  </si>
  <si>
    <t>Dr. Surni Kadir, M.Pd.I.</t>
  </si>
  <si>
    <t>Prof. Dr. Muhammad Saleh Tajuddin, M.A.</t>
  </si>
  <si>
    <t>198502012015032004</t>
  </si>
  <si>
    <t>01-03-2015</t>
  </si>
  <si>
    <t>Afrisusnawati Rauf, S,Si, M.Si., Apt.</t>
  </si>
  <si>
    <t>Alifia Putri Febriyanti, S.Farm., M.Farm, Klin,Apt.</t>
  </si>
  <si>
    <t>Asrul Ismail, S.Farm., M.Sc., Apt.</t>
  </si>
  <si>
    <t>dr. Andi Faradilah, M.Kes, Sp.GK</t>
  </si>
  <si>
    <t>Habibi, SKM., M.Kes</t>
  </si>
  <si>
    <t>Karlina Amir Tahir, S.Si., M.Si., Apt.</t>
  </si>
  <si>
    <t>M. Rusdi, S.Si., M.Si., Apt.</t>
  </si>
  <si>
    <t>Nur Syamsi Dhuha, S.Farm., M.Si.</t>
  </si>
  <si>
    <t>Sukfitrianty Syahrir, SKM., M.Kes</t>
  </si>
  <si>
    <t>Abd. Majid Hr. Lagu, SKM., M.Kes</t>
  </si>
  <si>
    <t>Syamsuri Syakri, S.Farm, M.Si., Apt.</t>
  </si>
  <si>
    <t>St. Aisyah, S.S.Pd., M.Kes</t>
  </si>
  <si>
    <t>03 April 1988</t>
  </si>
  <si>
    <t>11 Agustus 1981</t>
  </si>
  <si>
    <t>20 Januari 1986</t>
  </si>
  <si>
    <t>11 Maret 1989</t>
  </si>
  <si>
    <t>14 Maret 1984</t>
  </si>
  <si>
    <t>25 April 1983</t>
  </si>
  <si>
    <t>07 April 1987</t>
  </si>
  <si>
    <t>07 Mei 1983</t>
  </si>
  <si>
    <t>22 Juni 1988</t>
  </si>
  <si>
    <t>02 Januari 1984</t>
  </si>
  <si>
    <t>Eka Sukmawaty, S.Si., M.Si.</t>
  </si>
  <si>
    <t>Fadhil  Surur, ST., M.Si.</t>
  </si>
  <si>
    <t>Farida Yusuf, S.Kom., M.T.</t>
  </si>
  <si>
    <t>Hasyimuddin, S.Si., M.Si.</t>
  </si>
  <si>
    <t>Sri Zelviani, S.Si., M.Sc.</t>
  </si>
  <si>
    <t>Zulkarnain As, ST., M.T.</t>
  </si>
  <si>
    <t>Risnawati Ibnas, S.Si., M.Si.</t>
  </si>
  <si>
    <t>16 Juli 1986</t>
  </si>
  <si>
    <t>06 Maret 1989</t>
  </si>
  <si>
    <t>19 April 1987</t>
  </si>
  <si>
    <t>20 Mei 1987</t>
  </si>
  <si>
    <t>15 Mei 1988</t>
  </si>
  <si>
    <t>14 Sep 1985</t>
  </si>
  <si>
    <t>Ainul Uyuni Taufiq, S.P., S.Pd., M.Pd.</t>
  </si>
  <si>
    <t>Eka Damayanti, S.Psi., M.A.</t>
  </si>
  <si>
    <t>Fitriani Nur, S.Pd.I., M.Pd.</t>
  </si>
  <si>
    <t>Santih Anggereni, S.Si., M.Pd.</t>
  </si>
  <si>
    <t>13 Maret 1985</t>
  </si>
  <si>
    <t>09 April 1983</t>
  </si>
  <si>
    <t>14 Mei 1987</t>
  </si>
  <si>
    <t>Touku Umar, S.Hum., M.IP.</t>
  </si>
  <si>
    <t>Abd.Rais Asmar, S.H., M.H.</t>
  </si>
  <si>
    <t>198503132015032005</t>
  </si>
  <si>
    <t>198304092015032002</t>
  </si>
  <si>
    <t>198411112015032001</t>
  </si>
  <si>
    <t>11 Nop 1984</t>
  </si>
  <si>
    <t>198601202015032002</t>
  </si>
  <si>
    <t>198903112015031005</t>
  </si>
  <si>
    <t>198403142015032002</t>
  </si>
  <si>
    <t>198304252015032002</t>
  </si>
  <si>
    <t>198704072015032003</t>
  </si>
  <si>
    <t>198709102015031005</t>
  </si>
  <si>
    <t>198609182015032005</t>
  </si>
  <si>
    <t>198806222015032004</t>
  </si>
  <si>
    <t>198911252015032007</t>
  </si>
  <si>
    <t>198609172015032006</t>
  </si>
  <si>
    <t>198401022015032002</t>
  </si>
  <si>
    <t>10 Sept 1987</t>
  </si>
  <si>
    <t>18 Sept 1986</t>
  </si>
  <si>
    <t>25 Nop 1989</t>
  </si>
  <si>
    <t>26 Agt 1988</t>
  </si>
  <si>
    <t>17 Sept 1986</t>
  </si>
  <si>
    <t>01 Febr 1985</t>
  </si>
  <si>
    <t xml:space="preserve">DAFTAR NAMA PEGAWAI ADMINISTRASI </t>
  </si>
  <si>
    <t>Pranata Lab. Pend. Ahli Pertama (laboran)</t>
  </si>
  <si>
    <t>NIP</t>
  </si>
  <si>
    <t>Tanggal Lahir</t>
  </si>
  <si>
    <t>Gol</t>
  </si>
  <si>
    <t>Pembina Utama Muda</t>
  </si>
  <si>
    <t>SMP</t>
  </si>
  <si>
    <t>Pangkat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</si>
  <si>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</si>
  <si>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</si>
  <si>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</si>
  <si>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</si>
  <si>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</si>
  <si>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</si>
  <si>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</si>
  <si>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</si>
  <si>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</si>
  <si>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</si>
  <si>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</si>
  <si>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</si>
  <si>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</si>
  <si>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</si>
  <si>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</si>
  <si>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</si>
  <si>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</si>
  <si>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Tahun Sertifikasi</t>
  </si>
  <si>
    <t>Mata Kuliah Binaan</t>
  </si>
  <si>
    <t>Belum</t>
  </si>
  <si>
    <t>belum</t>
  </si>
  <si>
    <t>sudah</t>
  </si>
  <si>
    <t>Fak. Sains &amp; Teknologi</t>
  </si>
  <si>
    <t>Fak. Adab &amp; Humaniora</t>
  </si>
  <si>
    <t>Fak. Dakwah &amp; Komunikasi</t>
  </si>
  <si>
    <t>Fak. Syariah &amp; Hukum</t>
  </si>
  <si>
    <t>Fak. Ekonomi &amp; Bisnis Islam</t>
  </si>
  <si>
    <t>Fak. Ushuluddin &amp; Filsafat</t>
  </si>
  <si>
    <t>Fak. Tarbiyah &amp; Keguruan</t>
  </si>
  <si>
    <t>Pengelola Informasi  Akademik pada Fak.</t>
  </si>
  <si>
    <t>Biro AAKK</t>
  </si>
  <si>
    <t>198607162015032006</t>
  </si>
  <si>
    <t>198704192015032005</t>
  </si>
  <si>
    <t>198805152015032004</t>
  </si>
  <si>
    <t>198509142015031006</t>
  </si>
  <si>
    <t>10 April 1973</t>
  </si>
  <si>
    <t>Pembina Tk.I</t>
  </si>
  <si>
    <t>Pembina</t>
  </si>
  <si>
    <t>Pembina Utama</t>
  </si>
  <si>
    <t>Penata</t>
  </si>
  <si>
    <t>Penata Muda Tk.I</t>
  </si>
  <si>
    <t>Penata Muda</t>
  </si>
  <si>
    <t>Pengatur Tk.I</t>
  </si>
  <si>
    <t>Pengatur</t>
  </si>
  <si>
    <t>Pengatur Muda Tk.I</t>
  </si>
  <si>
    <t>Juru Muda Tk.I</t>
  </si>
  <si>
    <t>Penata Tk.I</t>
  </si>
  <si>
    <t>Pembina utama Muda</t>
  </si>
  <si>
    <t>Pembina Utama Madya</t>
  </si>
  <si>
    <t>198108112015031001</t>
  </si>
  <si>
    <t>Guru besar</t>
  </si>
  <si>
    <t>Pengatur Muda</t>
  </si>
  <si>
    <t>Pembina TK.I</t>
  </si>
  <si>
    <t>No. Urut</t>
  </si>
  <si>
    <t>No</t>
  </si>
  <si>
    <t>No.urut</t>
  </si>
  <si>
    <t>15 Okt1962</t>
  </si>
  <si>
    <t>TOTAL</t>
  </si>
  <si>
    <t>DAFTAR NAMA DOSEN (TENAGA PENDIDIK)</t>
  </si>
  <si>
    <t>26 Sep 1985</t>
  </si>
  <si>
    <t>Sumarlin, SE., M.Ak.</t>
  </si>
  <si>
    <t>19 Mei 1982</t>
  </si>
  <si>
    <t>198509262015031004</t>
  </si>
  <si>
    <t>198205192015031001</t>
  </si>
  <si>
    <t>195902171991031001</t>
  </si>
  <si>
    <t>Ushul Fiqh</t>
  </si>
  <si>
    <t>198206212011012005</t>
  </si>
  <si>
    <t>21 Juni 1982</t>
  </si>
  <si>
    <t>197107242005011006</t>
  </si>
  <si>
    <t>Dr. Amir Hamzah, M.Ag.</t>
  </si>
  <si>
    <t>9 Sep 1979</t>
  </si>
  <si>
    <t>24 Okt 1971</t>
  </si>
  <si>
    <t>Ulumul Quran</t>
  </si>
  <si>
    <t>Dr. Wahyuddin G, M.Ag.</t>
  </si>
  <si>
    <t>Dr. Hamzah, M.Hi.</t>
  </si>
  <si>
    <t>197206032003122002</t>
  </si>
  <si>
    <t>JURNALISTIK</t>
  </si>
  <si>
    <t>BSA</t>
  </si>
  <si>
    <t>SKI</t>
  </si>
  <si>
    <t>BSI</t>
  </si>
  <si>
    <t>ILMU PERPUSTAKAAN</t>
  </si>
  <si>
    <t>ILMU EKONOMI</t>
  </si>
  <si>
    <t>AKUNTANSI</t>
  </si>
  <si>
    <t>Jurusan</t>
  </si>
  <si>
    <t>PBA</t>
  </si>
  <si>
    <t>PAI</t>
  </si>
  <si>
    <t>PBI</t>
  </si>
  <si>
    <t>PEND.BIO</t>
  </si>
  <si>
    <t>PGMI</t>
  </si>
  <si>
    <t>PEND.FIS</t>
  </si>
  <si>
    <t>PEND. MAT</t>
  </si>
  <si>
    <t>ILMU POLITIK</t>
  </si>
  <si>
    <t>ILMU HUKUM</t>
  </si>
  <si>
    <t>FARMASI</t>
  </si>
  <si>
    <t>BIOLOGI</t>
  </si>
  <si>
    <t>KESMAS</t>
  </si>
  <si>
    <t>KEBIDANAN</t>
  </si>
  <si>
    <t>KEPERAWATAN</t>
  </si>
  <si>
    <t>Nip</t>
  </si>
  <si>
    <t xml:space="preserve">Rektor UIN Alauddin Makassar </t>
  </si>
  <si>
    <t>Wakil Rektor Bid. Administrasi Umum, Perencanaan &amp; Keuangan</t>
  </si>
  <si>
    <t>Dekan Fakultas Syariah &amp; Hukum</t>
  </si>
  <si>
    <t>Dekan Fakultas Adab &amp; Humaniora</t>
  </si>
  <si>
    <t>Dekan Fakultas Tarbiyah &amp; Keguruan</t>
  </si>
  <si>
    <t>Dekan Fakultas Ushuluddin &amp; Filsafat</t>
  </si>
  <si>
    <t>Dekan Fakultas Dakwah &amp; Komunikasi</t>
  </si>
  <si>
    <t>Dekan Fakultas Ekonomi &amp; Bisnis Islam</t>
  </si>
  <si>
    <t>Dekan Fakultas Sains &amp; Teknologi</t>
  </si>
  <si>
    <t>Direktur Program Pascasarjana</t>
  </si>
  <si>
    <t>Sekretaris Lembaga Penelitian dan Pengabdian Masyarakat</t>
  </si>
  <si>
    <t>Ketua Lembaga Penjaminan Mutu</t>
  </si>
  <si>
    <t>Wakil Koordinator  Kopertais Wil. VIII</t>
  </si>
  <si>
    <t>Wakil Koordinator   Kopertais Wil. VIII</t>
  </si>
  <si>
    <t>Sekretaris   Kopertais Wil.VIII</t>
  </si>
  <si>
    <t>Kepala Biro Adm. Umum, Perencanaan &amp; Keuangan</t>
  </si>
  <si>
    <t>SISTEM INFORMASI</t>
  </si>
  <si>
    <t>TEKNIK INFORMATIKA</t>
  </si>
  <si>
    <t>PETERNAKAN</t>
  </si>
  <si>
    <t>MATEMATIKA</t>
  </si>
  <si>
    <t>PWK</t>
  </si>
  <si>
    <t>ARSITEKTUR</t>
  </si>
  <si>
    <t>FISIKA</t>
  </si>
  <si>
    <t>KIMIA</t>
  </si>
  <si>
    <t>EKONOMI   ISLAM</t>
  </si>
  <si>
    <t>ILMU KOMUNIKASI</t>
  </si>
  <si>
    <t>Agribisnis Peternakan</t>
  </si>
  <si>
    <t>01-10-2015</t>
  </si>
  <si>
    <t>Dr. H. Andi Abdul Hamzah, Lc., M.Ag.</t>
  </si>
  <si>
    <t>2009 (Otm)</t>
  </si>
  <si>
    <t>2010 (prof)</t>
  </si>
  <si>
    <t>2015 (prof)</t>
  </si>
  <si>
    <t>2014 (prof)</t>
  </si>
  <si>
    <t>2015(prof)</t>
  </si>
  <si>
    <t>2010 (Otm)</t>
  </si>
  <si>
    <t>S2</t>
  </si>
  <si>
    <t>Nurman Najib, S.Ag., M.M.</t>
  </si>
  <si>
    <t>S1</t>
  </si>
  <si>
    <t>PDDK</t>
  </si>
  <si>
    <t>Hj. Suryani, S.Sos., M.M</t>
  </si>
  <si>
    <t>TMT Jabatan</t>
  </si>
  <si>
    <t>01-08-2015</t>
  </si>
  <si>
    <t>Nasir, S.Sos</t>
  </si>
  <si>
    <t>Administrasi Publik</t>
  </si>
  <si>
    <t>Teori Bilangan</t>
  </si>
  <si>
    <t>Farmakologi Molekular</t>
  </si>
  <si>
    <t>Dasar-Dasar Kulinari</t>
  </si>
  <si>
    <t>Pencemaran Lingkungan</t>
  </si>
  <si>
    <t>Pengetahuan Lingkungan</t>
  </si>
  <si>
    <t>Komputasi Matematika</t>
  </si>
  <si>
    <t>Rara</t>
  </si>
  <si>
    <t>Dr. Muhammad Nur Abduh, M.Ag.</t>
  </si>
  <si>
    <t>Dr. Saprin, M.Pd.I</t>
  </si>
  <si>
    <t>Dr. Ir. Muh. Basir S., Paly., M.S.</t>
  </si>
  <si>
    <t>sdh</t>
  </si>
  <si>
    <t>Dr. Hamsir, S.H, M.Hum.</t>
  </si>
  <si>
    <t>Drs. Wahyuddin H, M.A. Ph.D</t>
  </si>
  <si>
    <t>Mustakim Muchlis, SE, M.Si.</t>
  </si>
  <si>
    <t>Prof. Hamdan, M.A., Ph.D.</t>
  </si>
  <si>
    <t>Dr. M. Thahir Maloko, M.Hi.</t>
  </si>
  <si>
    <t>Syahrir Karim, S.Ag., M.Si., Ph.D.</t>
  </si>
  <si>
    <t>Dr. Kamsinah, M.Pd.I.</t>
  </si>
  <si>
    <t>Fakultas</t>
  </si>
  <si>
    <t>Ketua Jurusan Matematika</t>
  </si>
  <si>
    <t>Sekretaris Jurusan Matematika</t>
  </si>
  <si>
    <t>Ketua Jurusan Biologi</t>
  </si>
  <si>
    <t>Sekretaris Jurusan Biologi</t>
  </si>
  <si>
    <t>Ketua Jurusan Kimia</t>
  </si>
  <si>
    <t>Ketua Jurusan Fisika</t>
  </si>
  <si>
    <t>Sekretaris Jurusan Fisika</t>
  </si>
  <si>
    <t>Sekretaris Jurusan Tehnik Informatika</t>
  </si>
  <si>
    <t>Ketua Jurusan Teknik Arsitektur</t>
  </si>
  <si>
    <t>Sekretaris Jurusan Tehnik Arsitektur</t>
  </si>
  <si>
    <t>Sekretaris Jurusan Teknik Perencanaan Wilayah Kota</t>
  </si>
  <si>
    <t>Ketua Jurusan Ilmu Peternakan</t>
  </si>
  <si>
    <t>Sekretaris Jurusan Ilmu Peternakan</t>
  </si>
  <si>
    <t>Sains &amp; Teknologi</t>
  </si>
  <si>
    <t xml:space="preserve">Wakil Dekan Bid. Akademik </t>
  </si>
  <si>
    <t>Fakultas Syariah  &amp; Hukum</t>
  </si>
  <si>
    <t>Wakil Dekan Bid. Adm. Umum, Perencanaan &amp; Keuangan</t>
  </si>
  <si>
    <t>Wakil Dekan Bid.Kemahasiswaan &amp; Kerjasama</t>
  </si>
  <si>
    <t>Fakultas Tarbiyah &amp; Keguruan</t>
  </si>
  <si>
    <t>Fakultas  Adab &amp; Humaniora</t>
  </si>
  <si>
    <t>Kepala Pusat Penelitian &amp; Penerbitan</t>
  </si>
  <si>
    <t>Kepala Pusat Pengabdian pada Masyarakat</t>
  </si>
  <si>
    <t>Kepala Pusat Kajian Islam, Sains &amp; Teknologi</t>
  </si>
  <si>
    <t>Kepala Pusat Studi Gender &amp; Anak</t>
  </si>
  <si>
    <t>Kepala Pusat Peradaban Islam</t>
  </si>
  <si>
    <t>Kepala Pusat Peningkatan Standar Mutu</t>
  </si>
  <si>
    <t>Kepala Pusat Audit dan Pengendalian Mutu</t>
  </si>
  <si>
    <t>Ketua International Office</t>
  </si>
  <si>
    <t>Kepala UPT. Pusat Perpustakaan</t>
  </si>
  <si>
    <t>Kepala UPT. Pusat Pengembangan Bisnis</t>
  </si>
  <si>
    <t>Kepala UPT. Pusat Pengembangan Bahasa</t>
  </si>
  <si>
    <t>Kepala UPT. Pusat Tehnologi Infromasi dan Pangkalan Data</t>
  </si>
  <si>
    <t>No. SK</t>
  </si>
  <si>
    <t>Tanggal SK</t>
  </si>
  <si>
    <t>Drs. Mutakallim, M.Pd.</t>
  </si>
  <si>
    <t>12 Des 1972</t>
  </si>
  <si>
    <t>19660908199403002</t>
  </si>
  <si>
    <t>------&gt; pengurangan 2 karena terangkat pns dan mengundurkan diri</t>
  </si>
  <si>
    <t>Nur Khalisa Latuconsina, S.Ag., M.Pd.</t>
  </si>
  <si>
    <t>198102202009011013</t>
  </si>
  <si>
    <t>Andi Jamaluddin, SE</t>
  </si>
  <si>
    <t>Fatimah Abd. Rahman, S.E, M.M</t>
  </si>
  <si>
    <t xml:space="preserve">196104041993031005 </t>
  </si>
  <si>
    <t>196411101992031005</t>
  </si>
  <si>
    <t>197212311997031019</t>
  </si>
  <si>
    <t>Ketua Jurusan Manajemen</t>
  </si>
  <si>
    <t>Rika Dwi Ayu Parmitasari, SE., M.Comm</t>
  </si>
  <si>
    <t>Sekretaris Jurusan Manajemen</t>
  </si>
  <si>
    <t>Ekonomi &amp; Bisnis Islam</t>
  </si>
  <si>
    <t>Ahmad Efendi, SE., M.M.</t>
  </si>
  <si>
    <t>Hasbiullah, SE., M.Si.</t>
  </si>
  <si>
    <t>Memen Suwandi, SE., M.Si</t>
  </si>
  <si>
    <t>Sekretaris Jurusan Akuntansi</t>
  </si>
  <si>
    <t>Ketua Jurusan Akuntansi</t>
  </si>
  <si>
    <t>Sekretaris Jurusan Ilmu Ekonomi</t>
  </si>
  <si>
    <t>Ketua Jurusan Ilmu Ekonomi</t>
  </si>
  <si>
    <t>No. Sk</t>
  </si>
  <si>
    <t>198001142006042001</t>
  </si>
  <si>
    <t>Dr. M. Shabir U, M.Ag.</t>
  </si>
  <si>
    <t>H. Muh. Rapi, S.Ag., M.Pd.</t>
  </si>
  <si>
    <t>Rafiqah, S.Si., M.Pd.</t>
  </si>
  <si>
    <t>Sekretaris Jurusan PAI</t>
  </si>
  <si>
    <t>Sekretaris Jurusan  Pendidikan Fisika</t>
  </si>
  <si>
    <t>Sekretaris Jurusan Manajemen Pendidikan Islam</t>
  </si>
  <si>
    <t>Sekretaris Jurusan Pendidikan Bahasa Arab</t>
  </si>
  <si>
    <t>Ketua Jurusan PAI</t>
  </si>
  <si>
    <t>Ketua Jurusan Pendidikan Bahasa Arab</t>
  </si>
  <si>
    <t>Ketua Jurusan Manajemen Pendidikan Islam</t>
  </si>
  <si>
    <t>Ketua Jurusan  Pendidikan Fisika</t>
  </si>
  <si>
    <t>197007072001122003</t>
  </si>
  <si>
    <t>Tarbiyah &amp; Keguruan</t>
  </si>
  <si>
    <t>Awaluddin Irwan Perdana, S.Si., M.Si.</t>
  </si>
  <si>
    <t>Muhammad Amzar, S.Ag</t>
  </si>
  <si>
    <t>197003222014111001</t>
  </si>
  <si>
    <t>22 Maret 1970</t>
  </si>
  <si>
    <t>01-11-2014</t>
  </si>
  <si>
    <t>197306172014112003</t>
  </si>
  <si>
    <t>17 Juni 1973</t>
  </si>
  <si>
    <t>Muhammad Anis, S.Ag., M.H</t>
  </si>
  <si>
    <t>197103172014112002</t>
  </si>
  <si>
    <t>196608162014111001</t>
  </si>
  <si>
    <t>17 Maret 1971</t>
  </si>
  <si>
    <t>18 Januari 1982</t>
  </si>
  <si>
    <t>16 Agut 1966</t>
  </si>
  <si>
    <t>196610162014111001</t>
  </si>
  <si>
    <t>196907172014111001</t>
  </si>
  <si>
    <t>16 okt 1966</t>
  </si>
  <si>
    <t>17 juli 1969</t>
  </si>
  <si>
    <t>196707052014112001</t>
  </si>
  <si>
    <t>05 Juli 1967</t>
  </si>
  <si>
    <t>198106102014112001</t>
  </si>
  <si>
    <t>10 Juni 1981</t>
  </si>
  <si>
    <t>198206082014112002</t>
  </si>
  <si>
    <t>08 juni1982</t>
  </si>
  <si>
    <t>197112312014111004</t>
  </si>
  <si>
    <t>23  Nov 1971</t>
  </si>
  <si>
    <t>197208252014111001</t>
  </si>
  <si>
    <t>25 agust 1972</t>
  </si>
  <si>
    <t>197703122014111001</t>
  </si>
  <si>
    <t>12 Mar 1977</t>
  </si>
  <si>
    <t>Murtiadi Awaluddin, S.E., M.Si</t>
  </si>
  <si>
    <t>197612272014111001</t>
  </si>
  <si>
    <t>27 Des 1976</t>
  </si>
  <si>
    <t>197404242014112002</t>
  </si>
  <si>
    <t>24 Apr 1974</t>
  </si>
  <si>
    <t>196812312014111006</t>
  </si>
  <si>
    <t>197809272014111001</t>
  </si>
  <si>
    <t xml:space="preserve"> '9 Agus 1977</t>
  </si>
  <si>
    <t>196508012014111001</t>
  </si>
  <si>
    <t>01 Agus 1965</t>
  </si>
  <si>
    <t>198409202014111001</t>
  </si>
  <si>
    <t>20 Sept 1984</t>
  </si>
  <si>
    <t>198207072014111002</t>
  </si>
  <si>
    <t>07 Juli 1982</t>
  </si>
  <si>
    <t>Adenila Ernawati, S.E.</t>
  </si>
  <si>
    <t>Hasanuddin</t>
  </si>
  <si>
    <t>197802202014112002</t>
  </si>
  <si>
    <t>196807152014111002</t>
  </si>
  <si>
    <t>20 feb 1978</t>
  </si>
  <si>
    <t>15 Agust 1968</t>
  </si>
  <si>
    <t>Dra. Justinah</t>
  </si>
  <si>
    <t>196711022014112004</t>
  </si>
  <si>
    <t>02 Nov 1967</t>
  </si>
  <si>
    <t>Zulfiah</t>
  </si>
  <si>
    <t>197712012014112001</t>
  </si>
  <si>
    <t>01 Des 1977</t>
  </si>
  <si>
    <t>197107222014111001</t>
  </si>
  <si>
    <t>Suparman</t>
  </si>
  <si>
    <t>196912212014111001</t>
  </si>
  <si>
    <t>22 Juli 1971</t>
  </si>
  <si>
    <t>21 Des 1969</t>
  </si>
  <si>
    <t>197108032014112001</t>
  </si>
  <si>
    <t>03 Agus 1971</t>
  </si>
  <si>
    <t>Nasrum</t>
  </si>
  <si>
    <t>Masyita, S.Ag.</t>
  </si>
  <si>
    <t>Asrida, S.Ag.</t>
  </si>
  <si>
    <t>Muh. Basir</t>
  </si>
  <si>
    <t>196806062014111001</t>
  </si>
  <si>
    <t>Karman T</t>
  </si>
  <si>
    <t>196806232014111002</t>
  </si>
  <si>
    <t>197009192014111003</t>
  </si>
  <si>
    <t>197209192014112004</t>
  </si>
  <si>
    <t>197707242014111001</t>
  </si>
  <si>
    <t>197006042014112003</t>
  </si>
  <si>
    <t>19 Sep 1970</t>
  </si>
  <si>
    <t>19 Sept 1972</t>
  </si>
  <si>
    <t>24 Juli 1977</t>
  </si>
  <si>
    <t>06 Juni 1968</t>
  </si>
  <si>
    <t>04 Juni 1970</t>
  </si>
  <si>
    <t>23 Juni 1968</t>
  </si>
  <si>
    <t>197903172003121002</t>
  </si>
  <si>
    <t>17 Mar 1979</t>
  </si>
  <si>
    <t>Syamsuddin Muin</t>
  </si>
  <si>
    <t>Jaberia</t>
  </si>
  <si>
    <t>Rahim</t>
  </si>
  <si>
    <t>18 Juni 1977</t>
  </si>
  <si>
    <t>26 Maret 1969</t>
  </si>
  <si>
    <t>06 April 1985</t>
  </si>
  <si>
    <t>01 Januari 1981</t>
  </si>
  <si>
    <t>31 Desember 1974</t>
  </si>
  <si>
    <t>12 Juni 1972</t>
  </si>
  <si>
    <t>12 Januari 1971</t>
  </si>
  <si>
    <t>05 Juni 1970</t>
  </si>
  <si>
    <t>04 Juni 1969</t>
  </si>
  <si>
    <t>02 Mei 1969</t>
  </si>
  <si>
    <t>08 Januari 1966</t>
  </si>
  <si>
    <t>10 Juni 1974</t>
  </si>
  <si>
    <t>15 April 1970</t>
  </si>
  <si>
    <t>01 Oktober 1983</t>
  </si>
  <si>
    <t>01 Desember 1977</t>
  </si>
  <si>
    <t>19 Juni 1979</t>
  </si>
  <si>
    <t>06 April 1969</t>
  </si>
  <si>
    <t>21 April 1983</t>
  </si>
  <si>
    <t>D2</t>
  </si>
  <si>
    <t>Suarni, S.Pd</t>
  </si>
  <si>
    <t>196812312014112005</t>
  </si>
  <si>
    <t>Dr. Muh. Ilham, M.Ag.</t>
  </si>
  <si>
    <t>Ketua Jurusan Bimbingan dan  Penyuluhan Islam</t>
  </si>
  <si>
    <t>Sekretaris Jurusan Bimbingan dan  Penyuluhan Islam</t>
  </si>
  <si>
    <t>Ketua Jurusan Manajemen Dakwah</t>
  </si>
  <si>
    <t>Ketua Jurusan Ilmu Komunikasi</t>
  </si>
  <si>
    <t>Dakwah &amp; Komunikasi</t>
  </si>
  <si>
    <t>Arsiparis Madya</t>
  </si>
  <si>
    <t>01-03-2010</t>
  </si>
  <si>
    <t>Dr. Muh. Anshar Akil, ST., M.Si.</t>
  </si>
  <si>
    <t>Kepala Perpustakaan Fak. Dakwah &amp; Komunikasi</t>
  </si>
  <si>
    <t>Hasbullah Mathar, S.Hi., M.M</t>
  </si>
  <si>
    <t>Drs. Arifuddin Tike, M.Sos.I.</t>
  </si>
  <si>
    <t>Syamsidar, S.Ag., M.Ag.</t>
  </si>
  <si>
    <t>Drs. H. Syahruddin DN., M.Si.</t>
  </si>
  <si>
    <t>Pengelola Lab Fotografi</t>
  </si>
  <si>
    <t>Pengelola Lab Konseling</t>
  </si>
  <si>
    <t>Pengelola Lab Percertakan dan Penerbitan</t>
  </si>
  <si>
    <t>Sekretaris Jurusan Bahasa  dan Sastra Inggris</t>
  </si>
  <si>
    <t>Ketua Jurusan Bahasa  dan Sastra Inggris</t>
  </si>
  <si>
    <t>Sekretaris Jurusan Ilmu Perpustakaan</t>
  </si>
  <si>
    <t>Ketua Jurusan Ilmu Perpustakaan</t>
  </si>
  <si>
    <t>Ketua Jurusan Bahasa  dan Sastra Arab</t>
  </si>
  <si>
    <t>Ketua Jurusan Sejarah &amp; Kebudayaan Islam</t>
  </si>
  <si>
    <t>Sekretaris Jurusan Sejarah Kebudayaan Islam</t>
  </si>
  <si>
    <t>Adab &amp; Humaniora</t>
  </si>
  <si>
    <t>Pascasarjana</t>
  </si>
  <si>
    <t>Ilmu kesehatan</t>
  </si>
  <si>
    <t>Adab &amp; humaniora</t>
  </si>
  <si>
    <t>Ilmu Kesehatan</t>
  </si>
  <si>
    <t>Penyusun Bahan Kebijakan Penelitian</t>
  </si>
  <si>
    <t>Penyusun Bahan Kebijakan Pengabdian Masyarakat</t>
  </si>
  <si>
    <t>Dr. Patimah, M.Ag.</t>
  </si>
  <si>
    <t>Dr. Achmad Musyahid, M.Ag.</t>
  </si>
  <si>
    <t>Dr. Kuniati, M.Hi.</t>
  </si>
  <si>
    <t>Rahman Syamsuddin, S.H., M.H.</t>
  </si>
  <si>
    <t>Syariah &amp; Hukum</t>
  </si>
  <si>
    <t>Abdul Munim Thariq, S.T., M.T.</t>
  </si>
  <si>
    <t>Wahyuni, S.Sos., M.Si.</t>
  </si>
  <si>
    <t>197010131999032001</t>
  </si>
  <si>
    <t>Dr. H. Aan Parhani, Lc., M.Ag.</t>
  </si>
  <si>
    <t>Syahrir Karim, S.Ag. M.Si., Ph.D.</t>
  </si>
  <si>
    <t>197305132001012001</t>
  </si>
  <si>
    <t>Ketua Jurusan (Ketua Prodi) Ilmu Al-Quran &amp; Tafsir</t>
  </si>
  <si>
    <t>Ketua Jurusan (Ketua Prodi) Ilmu Hadis</t>
  </si>
  <si>
    <t>Ushuluddin &amp; Filsafat</t>
  </si>
  <si>
    <t>Dekan Fakultas Ilmu Kesehatan</t>
  </si>
  <si>
    <t>197303022006042014</t>
  </si>
  <si>
    <t>02 Mart 1973</t>
  </si>
  <si>
    <t>198310012014111002</t>
  </si>
  <si>
    <t>196601082014111001</t>
  </si>
  <si>
    <t>196904062014111001</t>
  </si>
  <si>
    <t>Nurwahidah, s.Ag.</t>
  </si>
  <si>
    <t>Muhammad Nasir, S.Pd.</t>
  </si>
  <si>
    <t>198504062014111003</t>
  </si>
  <si>
    <t>197004152014112002</t>
  </si>
  <si>
    <t>Zaenuddin, M.Ag.</t>
  </si>
  <si>
    <t>Nashriah Ekawati, S.E.</t>
  </si>
  <si>
    <t>197101122014112002</t>
  </si>
  <si>
    <t>196906042014112005</t>
  </si>
  <si>
    <t>197206122014112002</t>
  </si>
  <si>
    <t>196903262014111001</t>
  </si>
  <si>
    <t>196905022014112003</t>
  </si>
  <si>
    <t>197406102014112004</t>
  </si>
  <si>
    <t>198304212014112002</t>
  </si>
  <si>
    <t>197712012014112002</t>
  </si>
  <si>
    <t>Dewi Syahadatina Danawir, A.Md.</t>
  </si>
  <si>
    <t>197906192014111001</t>
  </si>
  <si>
    <t>Penyusun Bahan PNBP dan BLU</t>
  </si>
  <si>
    <t>197006052014112003</t>
  </si>
  <si>
    <t>Nurima, S.Ag.</t>
  </si>
  <si>
    <t>197601262006042001</t>
  </si>
  <si>
    <t>Prof. Dr. Hj. Syamsuduha Saleh, M. Ag.</t>
  </si>
  <si>
    <t>197412312014111011</t>
  </si>
  <si>
    <t>197706182014111001</t>
  </si>
  <si>
    <t>Dr. K. Tone, M.M.</t>
  </si>
  <si>
    <t>Dr. Muh. Haras, M.Ag.</t>
  </si>
  <si>
    <t>29 november 1973</t>
  </si>
  <si>
    <t>198101012014112004</t>
  </si>
  <si>
    <t>197209182000032005</t>
  </si>
  <si>
    <t>198303192007012005</t>
  </si>
  <si>
    <t>Rudianto, S.Pd.I., M.Pd.I</t>
  </si>
  <si>
    <t>Dr. Fatmawati Mallapiang, S.K.M., M.Kes.</t>
  </si>
  <si>
    <t>Pembina utama Madya</t>
  </si>
  <si>
    <t>198705202015031004</t>
  </si>
  <si>
    <t>198508302015032004</t>
  </si>
  <si>
    <t>196204161997032001</t>
  </si>
  <si>
    <t>196709181993031004</t>
  </si>
  <si>
    <t>197112251999032008</t>
  </si>
  <si>
    <t>Zaenal, S.Hum., M.Hum</t>
  </si>
  <si>
    <t>196212092000032001</t>
  </si>
  <si>
    <t>Dra. Hidayati, M.Sos.I</t>
  </si>
  <si>
    <t>01-04-2016</t>
  </si>
  <si>
    <t>19 Juli 1968</t>
  </si>
  <si>
    <t>01-07-2015</t>
  </si>
  <si>
    <t>01-09-2015</t>
  </si>
  <si>
    <t>01-06-2014</t>
  </si>
  <si>
    <t>01-11-2013</t>
  </si>
  <si>
    <t>01-01-2015</t>
  </si>
  <si>
    <t>01-08-2013</t>
  </si>
  <si>
    <t>197609172003122003</t>
  </si>
  <si>
    <t>01-01-2001</t>
  </si>
  <si>
    <t>01-12-2006</t>
  </si>
  <si>
    <t>01-07-2007</t>
  </si>
  <si>
    <t>195810251996032001</t>
  </si>
  <si>
    <t>01-05-2007</t>
  </si>
  <si>
    <t>01-02-2014</t>
  </si>
  <si>
    <t>01-07-2014</t>
  </si>
  <si>
    <t>01-04-2003</t>
  </si>
  <si>
    <t>01-09-2005</t>
  </si>
  <si>
    <t>01-09-2000</t>
  </si>
  <si>
    <t xml:space="preserve">198804032015031005 </t>
  </si>
  <si>
    <t>01-08-2011</t>
  </si>
  <si>
    <t>01-12-2003</t>
  </si>
  <si>
    <t>01-02-2015</t>
  </si>
  <si>
    <t>01-04-2000</t>
  </si>
  <si>
    <t>01-03-2011</t>
  </si>
  <si>
    <t>01-08-2012</t>
  </si>
  <si>
    <t>01-02-2013</t>
  </si>
  <si>
    <t>01-06-1999</t>
  </si>
  <si>
    <t>01-11-2002</t>
  </si>
  <si>
    <t>01-06-2004</t>
  </si>
  <si>
    <t>01-08-2004</t>
  </si>
  <si>
    <t>01-07-2005</t>
  </si>
  <si>
    <t>01-03-2005</t>
  </si>
  <si>
    <t>01-06-2009</t>
  </si>
  <si>
    <t>Dr. M. Rusdi, M. Ag.</t>
  </si>
  <si>
    <t>Dr. Nuryamin, M. Ag.</t>
  </si>
  <si>
    <t>Dr. Hamka, M.Th.I.</t>
  </si>
  <si>
    <t>01-02-2010</t>
  </si>
  <si>
    <t>01-05-2011</t>
  </si>
  <si>
    <t>195701171982031006</t>
  </si>
  <si>
    <t>01-01-2013</t>
  </si>
  <si>
    <t>01-11-2012</t>
  </si>
  <si>
    <t>01-12-2014</t>
  </si>
  <si>
    <t>01-09-2011</t>
  </si>
  <si>
    <t>Ismawati, SE., M.Si.</t>
  </si>
  <si>
    <t>197608072009012006</t>
  </si>
  <si>
    <t>07 Agt 1976</t>
  </si>
  <si>
    <t>Analisa Laporan Keuangan</t>
  </si>
  <si>
    <t>Dr. Fatmawati, M.Ag.</t>
  </si>
  <si>
    <t>197303202006042002</t>
  </si>
  <si>
    <t>20 Maret 1973</t>
  </si>
  <si>
    <t>Fiqih Siyasah</t>
  </si>
  <si>
    <t>WAKIL DEKAN DAN KEPALA PUSAT</t>
  </si>
  <si>
    <t>KETUA DAN SEKRETARIS JURUSAN</t>
  </si>
  <si>
    <t>01-07-2010</t>
  </si>
  <si>
    <t>198705142015032006</t>
  </si>
  <si>
    <t>01-05-2009</t>
  </si>
  <si>
    <t>01-11-2008</t>
  </si>
  <si>
    <t>01-08-2000</t>
  </si>
  <si>
    <t>01-06-2010</t>
  </si>
  <si>
    <t>01-12-2010</t>
  </si>
  <si>
    <t>01-02-2003</t>
  </si>
  <si>
    <t>01-01-2006</t>
  </si>
  <si>
    <t>MANAJEMEN</t>
  </si>
  <si>
    <t>Prof. Dr. Mustari, S. Ag, M. Pd.</t>
  </si>
  <si>
    <t>01-09-2105</t>
  </si>
  <si>
    <t>197009292005011004</t>
  </si>
  <si>
    <t>29 sep 1970</t>
  </si>
  <si>
    <t>H. Salman, S.Ag., M.Pd.</t>
  </si>
  <si>
    <t>Pustakawan Muda</t>
  </si>
  <si>
    <t>01-10-2001</t>
  </si>
  <si>
    <t>01-09-2006</t>
  </si>
  <si>
    <t>01-01-2010</t>
  </si>
  <si>
    <t>01-01-2014</t>
  </si>
  <si>
    <t>01-06-2008</t>
  </si>
  <si>
    <t xml:space="preserve">197010131999032001 </t>
  </si>
  <si>
    <t>01-08-2009</t>
  </si>
  <si>
    <t>01-07-2011</t>
  </si>
  <si>
    <t>01-06-2012</t>
  </si>
  <si>
    <t>01-12-2005</t>
  </si>
  <si>
    <t>01-03-2008</t>
  </si>
  <si>
    <t>01-02-2012</t>
  </si>
  <si>
    <t>01-10-1999</t>
  </si>
  <si>
    <t>01-05-2012</t>
  </si>
  <si>
    <t>01-03-2013</t>
  </si>
  <si>
    <t>01-09-2009</t>
  </si>
  <si>
    <t>Muh Taufan Makmur, S.Ag.</t>
  </si>
  <si>
    <t>Drs. Abdul Rasyid E, M.H.</t>
  </si>
  <si>
    <t>Subaedah Latuconsina, S.Pd.I</t>
  </si>
  <si>
    <t>Ujung Pandang</t>
  </si>
  <si>
    <t>Donggala</t>
  </si>
  <si>
    <t>Maline</t>
  </si>
  <si>
    <t>Wajo</t>
  </si>
  <si>
    <t>Pare-Pare</t>
  </si>
  <si>
    <t>Bone</t>
  </si>
  <si>
    <t>Palu</t>
  </si>
  <si>
    <t>Maros</t>
  </si>
  <si>
    <t>Jeneponto</t>
  </si>
  <si>
    <t>Sidrap</t>
  </si>
  <si>
    <t>Luwu utara</t>
  </si>
  <si>
    <t>Somba-Majene</t>
  </si>
  <si>
    <t>Soppeng</t>
  </si>
  <si>
    <t>Kendari</t>
  </si>
  <si>
    <t>Gowa</t>
  </si>
  <si>
    <t>Pangkep</t>
  </si>
  <si>
    <t>Murante</t>
  </si>
  <si>
    <t>Sinjai</t>
  </si>
  <si>
    <t>Bulukumba</t>
  </si>
  <si>
    <t>Surabaya</t>
  </si>
  <si>
    <t>Bantaeng</t>
  </si>
  <si>
    <t>Jakarta</t>
  </si>
  <si>
    <t>Takalar</t>
  </si>
  <si>
    <t>Barru</t>
  </si>
  <si>
    <t>Bulu-Bulu</t>
  </si>
  <si>
    <t>Polewali</t>
  </si>
  <si>
    <t xml:space="preserve">Luwu </t>
  </si>
  <si>
    <t>Pinrang</t>
  </si>
  <si>
    <t>Surako</t>
  </si>
  <si>
    <t>Watampone</t>
  </si>
  <si>
    <t>Padang</t>
  </si>
  <si>
    <t>Baru Impa-Impa</t>
  </si>
  <si>
    <t>Fak-Fak</t>
  </si>
  <si>
    <t>Merauke</t>
  </si>
  <si>
    <t>Kaltim</t>
  </si>
  <si>
    <t>Pomalaa</t>
  </si>
  <si>
    <t>Sengkang</t>
  </si>
  <si>
    <t>soppeng</t>
  </si>
  <si>
    <t>Enrekang</t>
  </si>
  <si>
    <t>Riau</t>
  </si>
  <si>
    <t>Sabah</t>
  </si>
  <si>
    <t>Belopa</t>
  </si>
  <si>
    <t>Kuala Enok</t>
  </si>
  <si>
    <t>Luwu Timur</t>
  </si>
  <si>
    <t>Amuntai</t>
  </si>
  <si>
    <t>Banjar</t>
  </si>
  <si>
    <t>Palopo</t>
  </si>
  <si>
    <t>Majene</t>
  </si>
  <si>
    <t>Lapaukke</t>
  </si>
  <si>
    <t>Lasusua</t>
  </si>
  <si>
    <t>Rappang</t>
  </si>
  <si>
    <t>Luwu</t>
  </si>
  <si>
    <t>Lalabata</t>
  </si>
  <si>
    <t>Bontokaraeng</t>
  </si>
  <si>
    <t>Bontosunggu</t>
  </si>
  <si>
    <t>Pasir Putih</t>
  </si>
  <si>
    <t>Bontouse</t>
  </si>
  <si>
    <t>Buton</t>
  </si>
  <si>
    <t>Sumenep</t>
  </si>
  <si>
    <t>Polmas</t>
  </si>
  <si>
    <t>Tana toraja</t>
  </si>
  <si>
    <t>Ternate</t>
  </si>
  <si>
    <t>Sungguminasa</t>
  </si>
  <si>
    <t>Palampang</t>
  </si>
  <si>
    <t>Wale</t>
  </si>
  <si>
    <t>Bambaungan</t>
  </si>
  <si>
    <t>Lembang</t>
  </si>
  <si>
    <t>Barowa</t>
  </si>
  <si>
    <t>Bangkinang</t>
  </si>
  <si>
    <t>Siru</t>
  </si>
  <si>
    <t>Kombo</t>
  </si>
  <si>
    <t>Takalala</t>
  </si>
  <si>
    <t>Batuhulang</t>
  </si>
  <si>
    <t>Sudi</t>
  </si>
  <si>
    <t>Macanre</t>
  </si>
  <si>
    <t>Samasundu</t>
  </si>
  <si>
    <t>Kolaka</t>
  </si>
  <si>
    <t>Passeloreng</t>
  </si>
  <si>
    <t>Maccini</t>
  </si>
  <si>
    <t>Kampiri</t>
  </si>
  <si>
    <t>Sorong</t>
  </si>
  <si>
    <t>Sipirok</t>
  </si>
  <si>
    <t>Mamuju</t>
  </si>
  <si>
    <t>Ranteangin</t>
  </si>
  <si>
    <t>Karambu</t>
  </si>
  <si>
    <t>Bima</t>
  </si>
  <si>
    <t>Flotim</t>
  </si>
  <si>
    <t>Poso</t>
  </si>
  <si>
    <t>Bua-Bua</t>
  </si>
  <si>
    <t>Mansalean</t>
  </si>
  <si>
    <t>Wolu</t>
  </si>
  <si>
    <t>Yogyakarta</t>
  </si>
  <si>
    <t>Selayar</t>
  </si>
  <si>
    <t>Malino</t>
  </si>
  <si>
    <t>Jambi</t>
  </si>
  <si>
    <t>Bonto Tene</t>
  </si>
  <si>
    <t>Makassar</t>
  </si>
  <si>
    <t>Pangkajene</t>
  </si>
  <si>
    <t>Kendal</t>
  </si>
  <si>
    <t>Petoosan</t>
  </si>
  <si>
    <t>Suli</t>
  </si>
  <si>
    <t>Cirebon</t>
  </si>
  <si>
    <t>Bandung</t>
  </si>
  <si>
    <t>Toli-Toli</t>
  </si>
  <si>
    <t>Polman</t>
  </si>
  <si>
    <t>Patobong</t>
  </si>
  <si>
    <t>Kalosi</t>
  </si>
  <si>
    <t>Segeri</t>
  </si>
  <si>
    <t>Pabentengan</t>
  </si>
  <si>
    <t>Motoboi Kecil</t>
  </si>
  <si>
    <t xml:space="preserve">Pambusuang </t>
  </si>
  <si>
    <t>Aikare</t>
  </si>
  <si>
    <t>Patila</t>
  </si>
  <si>
    <t>Simullu</t>
  </si>
  <si>
    <t>Pasiloang</t>
  </si>
  <si>
    <t>Manipi</t>
  </si>
  <si>
    <t>Ralla</t>
  </si>
  <si>
    <t>Pokobulo</t>
  </si>
  <si>
    <t>Ladea</t>
  </si>
  <si>
    <t>Pare</t>
  </si>
  <si>
    <t>Kalimbua</t>
  </si>
  <si>
    <t>Ganrang Batu</t>
  </si>
  <si>
    <t>Patontongan</t>
  </si>
  <si>
    <t>Batu tulis</t>
  </si>
  <si>
    <t>Purwakarta</t>
  </si>
  <si>
    <t>Tanabangka</t>
  </si>
  <si>
    <t>Kampari</t>
  </si>
  <si>
    <t>Duruka</t>
  </si>
  <si>
    <t>Ory</t>
  </si>
  <si>
    <t>Sambaia</t>
  </si>
  <si>
    <t>Buntu Batu</t>
  </si>
  <si>
    <t>Ongkoe</t>
  </si>
  <si>
    <t>Tappale</t>
  </si>
  <si>
    <t>Gantarang Kindang</t>
  </si>
  <si>
    <t>Bilajeng</t>
  </si>
  <si>
    <t>Cakke</t>
  </si>
  <si>
    <t>Lea</t>
  </si>
  <si>
    <t>Lampa</t>
  </si>
  <si>
    <t>Benteng</t>
  </si>
  <si>
    <t>Soroako</t>
  </si>
  <si>
    <t>Toraja</t>
  </si>
  <si>
    <t>Makale</t>
  </si>
  <si>
    <t>Ponre</t>
  </si>
  <si>
    <t>Kappe</t>
  </si>
  <si>
    <t>Bua</t>
  </si>
  <si>
    <t>Borongkalukue</t>
  </si>
  <si>
    <t>Menge</t>
  </si>
  <si>
    <t>T. Bara Sampeang</t>
  </si>
  <si>
    <t>Cibereum</t>
  </si>
  <si>
    <t>Malorawalie</t>
  </si>
  <si>
    <t>Mareto</t>
  </si>
  <si>
    <t>Halmahera Tengah</t>
  </si>
  <si>
    <t>Kambani-Luwu</t>
  </si>
  <si>
    <t>Lombok Barat</t>
  </si>
  <si>
    <t>Kampiri-Soppeng</t>
  </si>
  <si>
    <t>Dabbare-Soppeng</t>
  </si>
  <si>
    <t>Jenetalasa- Jeneponto</t>
  </si>
  <si>
    <t>Kampiri-Wajo</t>
  </si>
  <si>
    <t>Lempangan</t>
  </si>
  <si>
    <t>Balombong</t>
  </si>
  <si>
    <t>Kandemeng</t>
  </si>
  <si>
    <t>Tanah Toraja</t>
  </si>
  <si>
    <t>Pankep</t>
  </si>
  <si>
    <t>Po'rong</t>
  </si>
  <si>
    <t>Bontolangkasa</t>
  </si>
  <si>
    <t>Lemao</t>
  </si>
  <si>
    <t>Malang</t>
  </si>
  <si>
    <t>Sorobaya</t>
  </si>
  <si>
    <t>Ujungpandang</t>
  </si>
  <si>
    <t>Tanetea</t>
  </si>
  <si>
    <t>Bulukasa-Bone</t>
  </si>
  <si>
    <t>Balangnipa Sinjai</t>
  </si>
  <si>
    <t>Bantinoto</t>
  </si>
  <si>
    <t>Manado</t>
  </si>
  <si>
    <t>Sumbawa</t>
  </si>
  <si>
    <t>Tanete</t>
  </si>
  <si>
    <t>STIE Bajiminasa</t>
  </si>
  <si>
    <t>Bolaang Mangondow</t>
  </si>
  <si>
    <t>Amasengan</t>
  </si>
  <si>
    <t>Bulu</t>
  </si>
  <si>
    <t>Nganjuk</t>
  </si>
  <si>
    <t>Jeddah</t>
  </si>
  <si>
    <t>Borong</t>
  </si>
  <si>
    <t>Parangrea, Gowa</t>
  </si>
  <si>
    <t>Parangloe</t>
  </si>
  <si>
    <t>Bontonampo</t>
  </si>
  <si>
    <t>Lalibo</t>
  </si>
  <si>
    <t>Kep. Selayar</t>
  </si>
  <si>
    <t>Barro-Kep. Selayar</t>
  </si>
  <si>
    <t>Tapalang</t>
  </si>
  <si>
    <t>Tombolo</t>
  </si>
  <si>
    <t>Tambangan</t>
  </si>
  <si>
    <t>UIN Sunan Kalijaga</t>
  </si>
  <si>
    <t>UMI</t>
  </si>
  <si>
    <t>IAIN Alauddin</t>
  </si>
  <si>
    <t>STIEM BUNGAYA</t>
  </si>
  <si>
    <t>UNIV. Satria Makassar</t>
  </si>
  <si>
    <t>Unhas</t>
  </si>
  <si>
    <t xml:space="preserve">UIN Alauddin Makassar </t>
  </si>
  <si>
    <t>STIEM Bajiminasa</t>
  </si>
  <si>
    <t>Unismuh Surakarta</t>
  </si>
  <si>
    <t>SMTA</t>
  </si>
  <si>
    <t>Tahun Lulus</t>
  </si>
  <si>
    <t>Tempat Pendidikan</t>
  </si>
  <si>
    <t>STIK Tamalate</t>
  </si>
  <si>
    <t>Unismuh Makassar</t>
  </si>
  <si>
    <t>Univ. Pepabri</t>
  </si>
  <si>
    <t>STIE Wirabhakti</t>
  </si>
  <si>
    <t>Institut Tehnologi Indonesia</t>
  </si>
  <si>
    <t>SLTA Dharmawirawan Pepabri</t>
  </si>
  <si>
    <t>SLTAN 1</t>
  </si>
  <si>
    <t>SMK</t>
  </si>
  <si>
    <t>SMA 10 UJUNG PANDANG</t>
  </si>
  <si>
    <t>PGRI PANGSID</t>
  </si>
  <si>
    <t>STM PGRI UJUNG PANDANG</t>
  </si>
  <si>
    <t>SMK Industri &amp; Kerajinan Sombaopu</t>
  </si>
  <si>
    <t xml:space="preserve">STM </t>
  </si>
  <si>
    <t>SLTA PGRI Balang Boddong</t>
  </si>
  <si>
    <t>SD Inpres Bontoala</t>
  </si>
  <si>
    <t xml:space="preserve">SD </t>
  </si>
  <si>
    <t>SLTA</t>
  </si>
  <si>
    <t>D.II</t>
  </si>
  <si>
    <t>SLTP</t>
  </si>
  <si>
    <t>Pelita Taeng</t>
  </si>
  <si>
    <t>STIA LAN</t>
  </si>
  <si>
    <t>STIEM</t>
  </si>
  <si>
    <t>STIEM Bongaya</t>
  </si>
  <si>
    <t>IAIN Alauddin Makassar</t>
  </si>
  <si>
    <t>Unismuh</t>
  </si>
  <si>
    <t>STIEM Bungaya</t>
  </si>
  <si>
    <t>STISPOL 17 Agustus</t>
  </si>
  <si>
    <t>MAN</t>
  </si>
  <si>
    <t>STIMLPI</t>
  </si>
  <si>
    <t>STIE WIRA BHAKTI MAKASSAR</t>
  </si>
  <si>
    <t>D.III Unhas</t>
  </si>
  <si>
    <t>SLTA SWASTA DISAMAKAN PGRI SUNGGUMINASA</t>
  </si>
  <si>
    <t>SMA HASANUDDIN GOWA</t>
  </si>
  <si>
    <t>STAI Yapnas Jeneponto</t>
  </si>
  <si>
    <t>STIA YAPPI Makassar</t>
  </si>
  <si>
    <t>Unpacti</t>
  </si>
  <si>
    <t>ITS</t>
  </si>
  <si>
    <t>UVRI</t>
  </si>
  <si>
    <t>STMIK Handayani</t>
  </si>
  <si>
    <t>SMKN 1 MAKASSAR</t>
  </si>
  <si>
    <t>STIEM YBUP</t>
  </si>
  <si>
    <t xml:space="preserve">IAIN </t>
  </si>
  <si>
    <t>MAN 1</t>
  </si>
  <si>
    <t>STMIK DIPANEGARA,</t>
  </si>
  <si>
    <t>MAS MDIA TAQWA</t>
  </si>
  <si>
    <t>STISIPOL</t>
  </si>
  <si>
    <t xml:space="preserve">UNINUS </t>
  </si>
  <si>
    <t xml:space="preserve"> STIE BAJIMINASA</t>
  </si>
  <si>
    <t>SLTAN 2 MAKASSAR</t>
  </si>
  <si>
    <t>SMA SWASTA KARYA II</t>
  </si>
  <si>
    <t>SMEA</t>
  </si>
  <si>
    <t xml:space="preserve">SMA Neg.1 </t>
  </si>
  <si>
    <t>Univ. 17 Agt</t>
  </si>
  <si>
    <t>Al-Gazali/UIM</t>
  </si>
  <si>
    <t>SMA Neg.Sungguminasa</t>
  </si>
  <si>
    <t>MA. Swasta</t>
  </si>
  <si>
    <t>Dr. Budiarti.,S.Hi., M.Hi</t>
  </si>
  <si>
    <t>Masailul Fiqhiyah</t>
  </si>
  <si>
    <t>UI</t>
  </si>
  <si>
    <t>UNHAS</t>
  </si>
  <si>
    <t>Unpad</t>
  </si>
  <si>
    <t>ITB</t>
  </si>
  <si>
    <t>UNIV. OF HAWAI</t>
  </si>
  <si>
    <t>UGM</t>
  </si>
  <si>
    <t>Univ. Airlangga</t>
  </si>
  <si>
    <t>Univ. Hirosima</t>
  </si>
  <si>
    <t>Univ. Indonesia</t>
  </si>
  <si>
    <t>UNAIR</t>
  </si>
  <si>
    <t>UKM Malaysia</t>
  </si>
  <si>
    <t>Univ. Queensland</t>
  </si>
  <si>
    <t>UNS</t>
  </si>
  <si>
    <t>Univ. Kumamoto</t>
  </si>
  <si>
    <t>Unesa</t>
  </si>
  <si>
    <t>UNhas</t>
  </si>
  <si>
    <t>IAIN Syahid</t>
  </si>
  <si>
    <t>UIN Alauddin</t>
  </si>
  <si>
    <t>Univ. Australia</t>
  </si>
  <si>
    <t>IKIP UP</t>
  </si>
  <si>
    <t>UIN Syahid</t>
  </si>
  <si>
    <t>UIN Alauddin Makassar</t>
  </si>
  <si>
    <t>Australia</t>
  </si>
  <si>
    <t>Monash Univ. (UMU)</t>
  </si>
  <si>
    <t>Flinders Univ.</t>
  </si>
  <si>
    <t>UIN SUKA</t>
  </si>
  <si>
    <t>IAIN Suka</t>
  </si>
  <si>
    <t>Mc Gill Canada</t>
  </si>
  <si>
    <t>UIN Malang</t>
  </si>
  <si>
    <t>Univ. Brawijaya</t>
  </si>
  <si>
    <t>James Cook Univ. Queensland</t>
  </si>
  <si>
    <t>UKM</t>
  </si>
  <si>
    <t>Unismuh Jakarta</t>
  </si>
  <si>
    <t>IAIN Walisonggo</t>
  </si>
  <si>
    <t>UNJ</t>
  </si>
  <si>
    <t xml:space="preserve">IAIN Alauddin Makassar </t>
  </si>
  <si>
    <t>Univ. neg. Malang</t>
  </si>
  <si>
    <t>Univ. Victoria</t>
  </si>
  <si>
    <t>IKIP Malang</t>
  </si>
  <si>
    <t>Univ. Al Azhar</t>
  </si>
  <si>
    <t>UIN SUKA Yogya</t>
  </si>
  <si>
    <t>IAIN Aauddin</t>
  </si>
  <si>
    <t>UNINUS Bandung</t>
  </si>
  <si>
    <t>Dr. Muhammad Anwar Hafid, S.Kep.,Ns, M.Kes</t>
  </si>
  <si>
    <t>Rahmat Ramli, S.Sos.</t>
  </si>
  <si>
    <t>Hj. Dwi Santy Damayati, SKM., M.Kes.</t>
  </si>
  <si>
    <t>Muh. Fitra, S.Si., Apt, M.Farm</t>
  </si>
  <si>
    <t>197308222002121001</t>
  </si>
  <si>
    <t>22 Agus 1973</t>
  </si>
  <si>
    <t>Fisafat Pendidikan Islam</t>
  </si>
  <si>
    <t>01-11-2015</t>
  </si>
  <si>
    <t>198808262015031004</t>
  </si>
  <si>
    <t>198610312011011008</t>
  </si>
  <si>
    <t>Syamsul Alam, SKM., M.Kes</t>
  </si>
  <si>
    <t>31 Oktober 1986</t>
  </si>
  <si>
    <t>Dr. Muhaemin, S.Ag., M.Th.I.</t>
  </si>
  <si>
    <t>Dr. St. Aisyah A, M.Ag.</t>
  </si>
  <si>
    <t>=</t>
  </si>
  <si>
    <t>Dr. Muhsin, S. Ag., M.Th.I.</t>
  </si>
  <si>
    <t>01-07-2013</t>
  </si>
  <si>
    <t>dr. Asriani, Sp.PD</t>
  </si>
  <si>
    <t>01-08-2014</t>
  </si>
  <si>
    <t>26/04/2016</t>
  </si>
  <si>
    <t>Dr. H. Afifuddin, Lc., M.Ag.</t>
  </si>
  <si>
    <t>Prof. Dr. M. Ghalib M, M.A.</t>
  </si>
  <si>
    <t>Ketua Lembaga Penelitian Dan Pengabdian Kepada Masyarakat</t>
  </si>
  <si>
    <t>Prof. Dr. H. M. Ghalib M, M.A.</t>
  </si>
  <si>
    <t>Pendidikan</t>
  </si>
  <si>
    <t>Meninggal Dunia</t>
  </si>
  <si>
    <t>Prof. Dr. Hj. Muliaty Amin, M. Ag.</t>
  </si>
  <si>
    <t>01-03-2016</t>
  </si>
  <si>
    <t>196703181992032002</t>
  </si>
  <si>
    <t>18 Maret 1967</t>
  </si>
  <si>
    <t>Ani Aulia Ilmi, S.Kep., M.Kep., Ns., Sp.Kep.Kom</t>
  </si>
  <si>
    <t>01-10-2016</t>
  </si>
  <si>
    <t>(dari 204  keluar andi kamaruddin, habibi)</t>
  </si>
  <si>
    <t>197801012009012006</t>
  </si>
  <si>
    <t>Suriati, S.Ag., M.Sos.I.</t>
  </si>
  <si>
    <t>01 Jan 1978</t>
  </si>
  <si>
    <t>Drs. Mappasiara,M.Pd.i</t>
  </si>
  <si>
    <t>01-06-2016</t>
  </si>
  <si>
    <t>Andi Mansyur, S.Hum, M.M,</t>
  </si>
  <si>
    <t>198112312009032006</t>
  </si>
  <si>
    <t>31 Des 1981</t>
  </si>
  <si>
    <t>(53, keluar zulhadi, andi muhammad saleh)</t>
  </si>
  <si>
    <t>Dra. Wahida Rahim, M.M.</t>
  </si>
  <si>
    <t>01-01-2016</t>
  </si>
  <si>
    <t>(3, keluar syinta, Muh. Jufri, Haidir Ali)</t>
  </si>
  <si>
    <t>STAI Al-Furqan Makassar</t>
  </si>
  <si>
    <t>Univ. Muhammadiyah Makassar</t>
  </si>
  <si>
    <t>Univ. Muhammadiyah Palu</t>
  </si>
  <si>
    <t>Univ. Islam Makassar</t>
  </si>
  <si>
    <t>Univ. Neg Makassar</t>
  </si>
  <si>
    <t>Univ. Tadulako Palu</t>
  </si>
  <si>
    <t>Pengelola Bahan Milik Negara</t>
  </si>
  <si>
    <t>Kasubbag Kerjasama &amp; Pengembangan Lembaga</t>
  </si>
  <si>
    <t xml:space="preserve">Kasubbag Akademik, Kemahasiswaan dan Alumni Fak. Dakwah &amp; Komunikasi </t>
  </si>
  <si>
    <t>Un.06/95/2016</t>
  </si>
  <si>
    <t>3 Sep 2016</t>
  </si>
  <si>
    <t xml:space="preserve">Kasubbag Kemahasiswaan </t>
  </si>
  <si>
    <t>Kasubbag Verifikasi, Akuntansi &amp; Pelaporan Anggaran</t>
  </si>
  <si>
    <t xml:space="preserve">Kasubbag  Admistrasi Umum Fak. Adab &amp; Humaniora </t>
  </si>
  <si>
    <t>Kasubbag  Akademik, kemahasiswaan &amp; Alumni Fak. Syariah &amp; Hukum</t>
  </si>
  <si>
    <t>Kasubbag Perencanaan, Akuntansi, dan keuangan Fak. Syariah &amp; Hukum</t>
  </si>
  <si>
    <t>Kasubbag Admistrasi Umum Fak. Syariah &amp; Hukum</t>
  </si>
  <si>
    <t>Kasubbag  Akademik, kemahasiswaan &amp; Alumni Fak. Tarbiyah &amp; Keguruan</t>
  </si>
  <si>
    <t xml:space="preserve">Kasubbag Perencanaan, Akuntansi &amp; Keuangan Fak. Tarbiyah &amp; Keguruan </t>
  </si>
  <si>
    <t xml:space="preserve">Kasubbag Admistrasi Umum  Fak. Tarbiyah &amp; Keguruan </t>
  </si>
  <si>
    <t>Kasubbag Akademik, Kemahasiswaan dan Alumni Fak. Adab &amp; Humaniora</t>
  </si>
  <si>
    <t>Kasubbag Akademik, Kemahasiswaan dan Alumni Fak. Ushuluddin &amp; Filsafat</t>
  </si>
  <si>
    <t xml:space="preserve">Kasubbag Administrasi Umum &amp; Keuangan  Fak. Ushuluddin &amp; Filasafat </t>
  </si>
  <si>
    <t xml:space="preserve">Kasubbag Akademik, Kemahasiswaan dan Alumni Fak. Sains &amp; Teknologi </t>
  </si>
  <si>
    <t>Kasubbag Administrasi Umum &amp; Keuangan Fak. Sains &amp; Teknologi</t>
  </si>
  <si>
    <t xml:space="preserve">Kasubbag TU Lembaga Peningkatan Penjaminan Mutu </t>
  </si>
  <si>
    <t>Kasubbag Administrasi Umum &amp; Keuangan  Fak. Ekonomi &amp; Bisnis</t>
  </si>
  <si>
    <t>Dr. Muhammad Sadik Sabry, M.Ag.</t>
  </si>
  <si>
    <t>Dr. Rahmawati Muin HS., S.Ag., M.Ag.</t>
  </si>
  <si>
    <t>Prof. Dr. Mukhtar Lutfi, M. Pd.</t>
  </si>
  <si>
    <t>01-07-2016</t>
  </si>
  <si>
    <t>Dr. Hj. Ermi Sola, M.Pd.</t>
  </si>
  <si>
    <t>Dr. Muhammad Yahdi, M.Ag.</t>
  </si>
  <si>
    <t>01-03-2002</t>
  </si>
  <si>
    <t>Dr. Hj. Sitti Trinurmi, M.Pd.</t>
  </si>
  <si>
    <t>195807011985112001</t>
  </si>
  <si>
    <t>Rahmawati Haruna, S.S., M.Si.</t>
  </si>
  <si>
    <t>Pensiun</t>
  </si>
  <si>
    <t>01-04-1999</t>
  </si>
  <si>
    <t>Syisnawati, S.Kep., M.Kep., Ns.Sp.Kep.J.</t>
  </si>
  <si>
    <t>01-04-1998</t>
  </si>
  <si>
    <t xml:space="preserve">196807302007011015   </t>
  </si>
  <si>
    <t>Penyusun bahan PNBP dan BLU</t>
  </si>
  <si>
    <t>14 Agust 1975</t>
  </si>
  <si>
    <t>Perencana muda</t>
  </si>
  <si>
    <t>Ahmad Afiif, S.Ag., M.Si.</t>
  </si>
  <si>
    <t>Ketua Jurusan Perbankan Syariah</t>
  </si>
  <si>
    <t>ILMU FALAK</t>
  </si>
  <si>
    <t>HUKUM EKONOMI SYARIAH</t>
  </si>
  <si>
    <t>Institut Agama Islam Muhammadiyah Sinjai</t>
  </si>
  <si>
    <t>196906092005021003</t>
  </si>
  <si>
    <t>09 Juni 1969</t>
  </si>
  <si>
    <t>10-12-2016</t>
  </si>
  <si>
    <t>Manajemen Mazahib dalam Muamalah</t>
  </si>
  <si>
    <t>195812311986031009</t>
  </si>
  <si>
    <t>Drs. Mujahidin, M.A.</t>
  </si>
  <si>
    <t>31 Des1958</t>
  </si>
  <si>
    <t>PERBANKAN SYARIAH</t>
  </si>
  <si>
    <t>Dr. Fadli Andi Natsif, S.H., M.H</t>
  </si>
  <si>
    <t>Tafsir Tarbawi</t>
  </si>
  <si>
    <t>01-02-2011</t>
  </si>
  <si>
    <t>Dr. Muhammad Syukri, S.S., S.Pd., M.Pd.</t>
  </si>
  <si>
    <t>Dr. Erwin Hafid, Lc,. M.Th.I., M.Ed.</t>
  </si>
  <si>
    <t>PENDIDIKAN DOKTER</t>
  </si>
  <si>
    <t>01-12-2016</t>
  </si>
  <si>
    <t>Dra. Sitti Chadijah, S. Si.,M.Si.</t>
  </si>
  <si>
    <t>01-11-2016</t>
  </si>
  <si>
    <t>Pengendalian vektor</t>
  </si>
  <si>
    <t>Sistem Pencernaan</t>
  </si>
  <si>
    <t>dr. H. Najamuddin, S.Ked.,M.Kes</t>
  </si>
  <si>
    <t>Dr. Irwanti Said, M.Pd.</t>
  </si>
  <si>
    <t>Dr. Arbianingsih, S.Kep. Ns., M.Kes</t>
  </si>
  <si>
    <t>Dr.Syamsidar, S. Ag., M.Ag.</t>
  </si>
  <si>
    <t>"196705041987031002</t>
  </si>
  <si>
    <t>'197009291993031002</t>
  </si>
  <si>
    <t>Drs. Kilat Sudarto, M.Adm.SDA</t>
  </si>
  <si>
    <t>Un.06/01</t>
  </si>
  <si>
    <t>03 jan 2017</t>
  </si>
  <si>
    <t>Kasubbag Perencanaan Akuntansi &amp; Keuangan Fak. Adab &amp; Humaniora</t>
  </si>
  <si>
    <t>Kasubbag Administrasi Umum &amp; Keuangan Fak. Ilmu Kesehatan</t>
  </si>
  <si>
    <t>Kasubbag Akademik, Kemahasiswaan dan Alumni Fak. Ilmu Kesehatan</t>
  </si>
  <si>
    <t>Drs. Kilat Sudarto., M.Adm.SDA.</t>
  </si>
  <si>
    <t>Dr. Jamaluddin, M.Pd</t>
  </si>
  <si>
    <t>01-01-2017</t>
  </si>
  <si>
    <t>Dr. Nurhayati Sutan Nokoe, S.Ag, M.H.</t>
  </si>
  <si>
    <t>JMl</t>
  </si>
  <si>
    <t>drg. Ummul Khaeri Amsyah, M.Kes.</t>
  </si>
  <si>
    <t>Risna Mosiba, Lc, M.Th.I.</t>
  </si>
  <si>
    <t xml:space="preserve">197508142005011006 </t>
  </si>
  <si>
    <t xml:space="preserve">196807191996032001 </t>
  </si>
  <si>
    <t>Prof. Dr.H. A. Rajamuddin, MH</t>
  </si>
  <si>
    <t>196708272001122001</t>
  </si>
  <si>
    <t>27 Agt 1967</t>
  </si>
  <si>
    <t>Dr. Rahma Amir, M.Ag.</t>
  </si>
  <si>
    <t>Sekretaris Prodi Perbankan Syariah</t>
  </si>
  <si>
    <t>Pustakawan Pertama</t>
  </si>
  <si>
    <t>Nur Isra, S.Sos.</t>
  </si>
  <si>
    <t>Dr. Abdul Azis Muslimin, S.Ag., M.Pd.I.</t>
  </si>
  <si>
    <t>Pustakawan Madya</t>
  </si>
  <si>
    <t>Kepala Biro Adm.Akademik, Kemahasiwaan dan Kerjasama</t>
  </si>
  <si>
    <t>Ismi Sabariah, S.A.B, M.Adm.SDA.</t>
  </si>
  <si>
    <t>Fatmawati, S.IP., M. Hum.</t>
  </si>
  <si>
    <t>01-02-2017</t>
  </si>
  <si>
    <t>Psikologi Keluarga</t>
  </si>
  <si>
    <t>01-09-2016</t>
  </si>
  <si>
    <t>Fisiologi Hewan</t>
  </si>
  <si>
    <t>Analisis Keamanan &amp; Kehalalan Obat Pangan</t>
  </si>
  <si>
    <t>Akuntasi Syariah</t>
  </si>
  <si>
    <t>Fartoks II</t>
  </si>
  <si>
    <t>Pendahuluan Fisika Inti</t>
  </si>
  <si>
    <t>Teknologi Farmasi Sediaan Solid</t>
  </si>
  <si>
    <t>Kimia Medicinal</t>
  </si>
  <si>
    <t>Hukum Dagang</t>
  </si>
  <si>
    <t>Manajemen Strategi</t>
  </si>
  <si>
    <t>Literatur Anak</t>
  </si>
  <si>
    <t>Fitokimia</t>
  </si>
  <si>
    <t>Biokimia &amp; Gizi</t>
  </si>
  <si>
    <t>Fisika Komputasi</t>
  </si>
  <si>
    <t>Perancangan Arsitektur</t>
  </si>
  <si>
    <t xml:space="preserve">Gizi dan Kesehatan </t>
  </si>
  <si>
    <t>Studio Perencanaan Wilayah</t>
  </si>
  <si>
    <t>197906182009122001</t>
  </si>
  <si>
    <t>Sitti Syakirah Abu Nawas, M.Th.I</t>
  </si>
  <si>
    <t>18 Juni 1979</t>
  </si>
  <si>
    <t>Ulmul Hadis</t>
  </si>
  <si>
    <t>'01-08-2014</t>
  </si>
  <si>
    <t>Dr. H. Kamaluddin Abunawas, M.Ag.</t>
  </si>
  <si>
    <t>Gol.</t>
  </si>
  <si>
    <t>198212292011012006</t>
  </si>
  <si>
    <t>Akramun Nisa, S.S., M.Pd.</t>
  </si>
  <si>
    <t>29 Des 1982</t>
  </si>
  <si>
    <t>Metodologi Pengajaran Agama Islam</t>
  </si>
  <si>
    <t>Dr. Muh. Rapi, S. Ag., M.Pd.</t>
  </si>
  <si>
    <t>Univ. ... Jepang</t>
  </si>
  <si>
    <t>Ismi Sabariah, S.AB, M.Adm.,SDA</t>
  </si>
  <si>
    <t>Prof. Dr. Syahruddin, M.Pd.</t>
  </si>
  <si>
    <t>Drs. Fatahuddin, M.M</t>
  </si>
  <si>
    <t>Dr. Mashuri Masri, S.Si., M.Kes.</t>
  </si>
  <si>
    <t>Dr. Sakaruddin, S.Sos., M.Si</t>
  </si>
  <si>
    <t>Wahyuni Ismail, S.Ag., M.Si., Ph.D.</t>
  </si>
  <si>
    <t>Univ. Kebangsaan Malaysia</t>
  </si>
  <si>
    <t>Dra. Lina Sandol, M.M.</t>
  </si>
  <si>
    <t>St. Sumarni AM</t>
  </si>
  <si>
    <t>Dra. Laely Yuliani Said, M.Pd.</t>
  </si>
  <si>
    <t>Helmi Syukur, S.Pd.I. M.Pd</t>
  </si>
  <si>
    <t>Khaerun Nisa Nuur, S.S., M.Pd.I.</t>
  </si>
  <si>
    <t>01-04-2017</t>
  </si>
  <si>
    <t>A.</t>
  </si>
  <si>
    <t>B.</t>
  </si>
  <si>
    <t>1. Tenaga Kependidikan</t>
  </si>
  <si>
    <t xml:space="preserve">     Pegawai BLU</t>
  </si>
  <si>
    <t xml:space="preserve">     Laboran Sains &amp; Teknologi*</t>
  </si>
  <si>
    <t xml:space="preserve">     Laboran Tarbiyah &amp; Keguruan*</t>
  </si>
  <si>
    <t xml:space="preserve">     Karyawan P2B*</t>
  </si>
  <si>
    <t xml:space="preserve">     Satpam (honorer)</t>
  </si>
  <si>
    <t>2.  Tenaga Pendidik</t>
  </si>
  <si>
    <t xml:space="preserve">     Dosen Bukan PNS</t>
  </si>
  <si>
    <t xml:space="preserve">     Pengelola Rumah Negara</t>
  </si>
  <si>
    <t xml:space="preserve">    UIN Alauddin</t>
  </si>
  <si>
    <t xml:space="preserve">    DPK</t>
  </si>
  <si>
    <t>Kamaruddin, S.Sos.</t>
  </si>
  <si>
    <t>dr. Henny Fauziah, S.Ked., M.Kes.</t>
  </si>
  <si>
    <t>197607062002121006</t>
  </si>
  <si>
    <t>06 Juli 1976</t>
  </si>
  <si>
    <t>Dr. H. Andi Muhammad Akmal, S.Ag., M.Hi.</t>
  </si>
  <si>
    <t>Drs. Baharuddin, M.H.</t>
  </si>
  <si>
    <t>Dr. Rappe, S. Ag., M.Pd.I.</t>
  </si>
  <si>
    <t>Dr. Alim Syariati, SE., M.Si.</t>
  </si>
  <si>
    <t>Dra. St. Nurjannah Yunus Tekeng, M.Ed., M.A.</t>
  </si>
  <si>
    <t>MPI</t>
  </si>
  <si>
    <t>PEND. ISLAM ANAK USIA DINI</t>
  </si>
  <si>
    <t>Dr. Suf Kasman, S.Ag., M.Ag.</t>
  </si>
  <si>
    <t>Etika Profesi Keguruan</t>
  </si>
  <si>
    <t>01-06-2017</t>
  </si>
  <si>
    <t>Manjemen Perbankan Syariah</t>
  </si>
  <si>
    <t xml:space="preserve">2. Tenaga Pendidik </t>
  </si>
  <si>
    <t>01-07-2017</t>
  </si>
  <si>
    <t>Fikih Muamalah</t>
  </si>
  <si>
    <t>198201182014112002</t>
  </si>
  <si>
    <t>Etika Jurnalis Islam</t>
  </si>
  <si>
    <t>197411182000031001</t>
  </si>
  <si>
    <t>Dr. Dahlia Patiung, S.Ag., M.Pd</t>
  </si>
  <si>
    <t>Bakri Anwar, S.Pd.I., M.Pd.I</t>
  </si>
  <si>
    <t>Muh Akil Rahman, S.E, M.Si.</t>
  </si>
  <si>
    <t>Sistem Informasi Manajemen</t>
  </si>
  <si>
    <t>Reading</t>
  </si>
  <si>
    <t>Ilmu Nahwu</t>
  </si>
  <si>
    <t>Muthalaah/Mahatul Qiraáh</t>
  </si>
  <si>
    <t>196901082002122002</t>
  </si>
  <si>
    <t>Dr. Jumharia Djamereng, M.Hum.</t>
  </si>
  <si>
    <t>08 Jan 1969</t>
  </si>
  <si>
    <t>Watang Soppeng</t>
  </si>
  <si>
    <t>STAI DDI Jeneponto</t>
  </si>
  <si>
    <t>Ketua Prodi Sosiologi Agama</t>
  </si>
  <si>
    <t>Sekretaris Prodi Sosiologi Agama</t>
  </si>
  <si>
    <t>Sekretaris prodi  Ilmu Politik</t>
  </si>
  <si>
    <t>Sekretaris  Prodi Ilmu Al Quran Dan Tafsir</t>
  </si>
  <si>
    <t>Dr. Andi  Halimah, M.Pd.</t>
  </si>
  <si>
    <t>Irma Rahayu, ST., M.T.</t>
  </si>
  <si>
    <t>Eka Sukmawaty, S.Si.,M.Si.</t>
  </si>
  <si>
    <t>Kepala Lab. Jurusan Fisika</t>
  </si>
  <si>
    <t>Kepala Lab. Jurusan Biologi</t>
  </si>
  <si>
    <t>Henny Haerany, ST., M.T</t>
  </si>
  <si>
    <t>Kepala Lab. Jurusan PWK</t>
  </si>
  <si>
    <t>Ermawati, S.Pd., M.Pd.</t>
  </si>
  <si>
    <t>Kepala Lab. Jurusan Matematika</t>
  </si>
  <si>
    <t>Dra. Sitti Chadijah, M.Si.</t>
  </si>
  <si>
    <t>Kepala Lab. Jurusan Kimia</t>
  </si>
  <si>
    <t>Muhammad Nur Hidayat, S.Pt.,M.P.</t>
  </si>
  <si>
    <t>Kepala Lab. Jurusan Peternakan</t>
  </si>
  <si>
    <t>Kepala Lab. Teknik Arsitektur</t>
  </si>
  <si>
    <t>DAFTAR JABATAN YANG TIDAK ADA DALAM ORTAKER</t>
  </si>
  <si>
    <t>Dr. Alimuddin, S.Ag., M.Ag.</t>
  </si>
  <si>
    <t>Kepala Lab. Falak</t>
  </si>
  <si>
    <t>Kepala Lab. Hukum</t>
  </si>
  <si>
    <t>Prof. Dr. H.M. Sattu Alang, M.A.</t>
  </si>
  <si>
    <t>Kepala Lab. Konseling</t>
  </si>
  <si>
    <t>Kepala Lab. Radio</t>
  </si>
  <si>
    <t xml:space="preserve">Pengelola Multimedia </t>
  </si>
  <si>
    <t>29/Un.06/02/2017</t>
  </si>
  <si>
    <t>Prof. Dr. Bahaking  Rama, M.S.</t>
  </si>
  <si>
    <t>Dr. Wahyudin G., M.Ag.</t>
  </si>
  <si>
    <t>Wakil Ketua KPE</t>
  </si>
  <si>
    <t>Ketua Komisi Penegakan Kode Etik</t>
  </si>
  <si>
    <t>Sekretaris KPE</t>
  </si>
  <si>
    <t>Fartoks III</t>
  </si>
  <si>
    <t>Histologi</t>
  </si>
  <si>
    <t>Dasar Epidemologi</t>
  </si>
  <si>
    <t>MANAJEMEN HAJI DAN UMRAH</t>
  </si>
  <si>
    <t>198005242009122003</t>
  </si>
  <si>
    <t>Andi Hasrianti., S.S., M.Pd.</t>
  </si>
  <si>
    <t>Bahasa Indonseia</t>
  </si>
  <si>
    <t>24 Mei 1980</t>
  </si>
  <si>
    <t>Mikrobiologi Umum</t>
  </si>
  <si>
    <t>Perencanaan Kawasan Agropolitan</t>
  </si>
  <si>
    <t>Fisika Zat Padat</t>
  </si>
  <si>
    <t>Sejarah Perkembangan Wilayah &amp; Kota</t>
  </si>
  <si>
    <t>Pembangunan Masyarakat</t>
  </si>
  <si>
    <t>Nutrisi Ternak Unggas</t>
  </si>
  <si>
    <t xml:space="preserve">197212052002121012   </t>
  </si>
  <si>
    <t>196810302000121004</t>
  </si>
  <si>
    <t>Amerika</t>
  </si>
  <si>
    <t>Dr. Muhammad Rusmin B, S.Pd.I.M.Pd.I</t>
  </si>
  <si>
    <t>Bahraeni, S.Ag,M,Pd.</t>
  </si>
  <si>
    <t>Dr. M. Hajir N, M.Sos.I.</t>
  </si>
  <si>
    <t>Dr.Abdi Widjaja, S.S., M.Ag.</t>
  </si>
  <si>
    <t>Dr. Arifuddin, M. Sos.I</t>
  </si>
  <si>
    <t>Saidah A.H., S.Ag., M.Ag.</t>
  </si>
  <si>
    <t>01-09-2017</t>
  </si>
  <si>
    <t>Insttitut Parahikmah Indonesia</t>
  </si>
  <si>
    <t>Dr.Wahyuddin, S.Ag., M.Pd</t>
  </si>
  <si>
    <t>18 Juli 1972</t>
  </si>
  <si>
    <t>Dr. Halimah B, M. Ag.</t>
  </si>
  <si>
    <t>UIN Syahida Jakarta</t>
  </si>
  <si>
    <t>Prof. Dr. Kasjim, S.H., M.Th.i</t>
  </si>
  <si>
    <t>01-08-2017</t>
  </si>
  <si>
    <t>197010241999032001</t>
  </si>
  <si>
    <t>Dr. Rismawati Sikana, S.Si., M.Si.</t>
  </si>
  <si>
    <t>24 Okt 1970</t>
  </si>
  <si>
    <t>Kimia Analitik</t>
  </si>
  <si>
    <t>197207182000032002</t>
  </si>
  <si>
    <t>01-10-2017</t>
  </si>
  <si>
    <t>Muh. Adi Permana Abdullah, SE., M.Ak</t>
  </si>
  <si>
    <t>Sippah Chotban, S.Ag., M.Ag.</t>
  </si>
  <si>
    <t>Dr. Baharuddin, M.M.</t>
  </si>
  <si>
    <t>Drs. Fatahuddin, M.M.</t>
  </si>
  <si>
    <t>Amal, S.S.</t>
  </si>
  <si>
    <t>Dr. Fatmawati Nur, S.Si., M.Si.</t>
  </si>
  <si>
    <t>'01-12-2017</t>
  </si>
  <si>
    <t>Dr. Phill. Fahmyddin A'raf Tauhid, S.T., M.Arch.</t>
  </si>
  <si>
    <t>Univ. Of Florida</t>
  </si>
  <si>
    <t>Dr. Gemy Nastity Handayani, S.Si., Apt. M.Si.</t>
  </si>
  <si>
    <t>STIESIA Surabaya</t>
  </si>
  <si>
    <t>2017</t>
  </si>
  <si>
    <t>Dr. Djaenab, S.Ag., M.H.I.</t>
  </si>
  <si>
    <t>Kasubbag Alumni</t>
  </si>
  <si>
    <t>03 Tahun 2018</t>
  </si>
  <si>
    <t>03 Jan 2018</t>
  </si>
  <si>
    <t>B.II/3/66968</t>
  </si>
  <si>
    <t>18-Des 2017</t>
  </si>
  <si>
    <t>'198903062015031006</t>
  </si>
  <si>
    <t>Drs. Mohammad Harjum, M.Ag.</t>
  </si>
  <si>
    <t>Sekretaris Prodi Aqidah dan Filsafat Islam</t>
  </si>
  <si>
    <t>Ketua Prodi Aqidah dan Filsafat Islam</t>
  </si>
  <si>
    <t>Pengelola Data  Bantuan</t>
  </si>
  <si>
    <t>AQIDAH &amp; FILSAFAT ISLAM</t>
  </si>
  <si>
    <t>STUDI AGAMA-AGAMA</t>
  </si>
  <si>
    <t>SOSIOLOGI AGAMA</t>
  </si>
  <si>
    <t>Asas &amp; Studio Perancangan Arsitektur</t>
  </si>
  <si>
    <t>Ilmu Hadis</t>
  </si>
  <si>
    <t>Perkembangan Hukum Keluarga Islam di Negara Negara Berkembang</t>
  </si>
  <si>
    <t>Pengantar Ilmu Hukum</t>
  </si>
  <si>
    <t>Hukum Internasional</t>
  </si>
  <si>
    <t>Pasar Uang dan Pasar Modal</t>
  </si>
  <si>
    <t>Dr. H. Muhammad Yahya, M.Ag.</t>
  </si>
  <si>
    <t>Prof. Dr. Hj. Syamsudhuha Saleh, M.Ag.</t>
  </si>
  <si>
    <t>Dr. Jumadi, S.Sos.,M.M.</t>
  </si>
  <si>
    <t>DR. Rosmini, M.Th.I</t>
  </si>
  <si>
    <t>Dr. Fatmawaty Mallapiang, S.K.M., M.Kes</t>
  </si>
  <si>
    <t>Dr. Andi Syafriani, M.H.</t>
  </si>
  <si>
    <t>Anggota</t>
  </si>
  <si>
    <t>Anggota KPE</t>
  </si>
  <si>
    <t>'197208031998031004</t>
  </si>
  <si>
    <t>Wahdaniah, S.Kep. Ners., M.kes.</t>
  </si>
  <si>
    <t>197704162006042007</t>
  </si>
  <si>
    <t>dr. Rista Suryaningsih, M.Med.Ed</t>
  </si>
  <si>
    <t>MANAJEMEN DAKWAH</t>
  </si>
  <si>
    <t>BIMBINGAN &amp; PENYULUHAN ISLAM</t>
  </si>
  <si>
    <t>KOMUNIKASI PENYIARAN ISLAM</t>
  </si>
  <si>
    <t>Dr. H. Hamzah, M.A..</t>
  </si>
  <si>
    <t>196212312000031016</t>
  </si>
  <si>
    <t xml:space="preserve">     Rincian: </t>
  </si>
  <si>
    <t xml:space="preserve">            Pejabat Struktural</t>
  </si>
  <si>
    <t xml:space="preserve">     JFU</t>
  </si>
  <si>
    <t xml:space="preserve">JFT: </t>
  </si>
  <si>
    <t xml:space="preserve">     Laboran</t>
  </si>
  <si>
    <t xml:space="preserve">     Arsiparis</t>
  </si>
  <si>
    <t xml:space="preserve">     Pustakawan</t>
  </si>
  <si>
    <t xml:space="preserve">     Perencana</t>
  </si>
  <si>
    <t xml:space="preserve">     Pengelola Pengadaan Barang &amp;  Jasa</t>
  </si>
  <si>
    <t xml:space="preserve">     Laboran fak. Kedokteran &amp;  Ilmu kesehatan</t>
  </si>
  <si>
    <t>Mardiana, S.Pd.I</t>
  </si>
  <si>
    <t>Hj. Nur Al Marwah Asrul, M.Kes</t>
  </si>
  <si>
    <t>Riyadh</t>
  </si>
  <si>
    <t>23 Mei 1990</t>
  </si>
  <si>
    <t>01-01-2018</t>
  </si>
  <si>
    <t>199005232018012001</t>
  </si>
  <si>
    <t>198605052018011002</t>
  </si>
  <si>
    <t>05 Mei 1986</t>
  </si>
  <si>
    <t>26 Okt 1992</t>
  </si>
  <si>
    <t>199210262018012003</t>
  </si>
  <si>
    <t>199008172018011002</t>
  </si>
  <si>
    <t>17 Agt 1990</t>
  </si>
  <si>
    <t>Univ. Of Ireland</t>
  </si>
  <si>
    <t>03 Juni 1984</t>
  </si>
  <si>
    <t>198909282018012001</t>
  </si>
  <si>
    <t>198711202018011002</t>
  </si>
  <si>
    <t>Yusran, M.Hum</t>
  </si>
  <si>
    <t>198403232018011001</t>
  </si>
  <si>
    <t>28 Sep 1989</t>
  </si>
  <si>
    <t>20 Nov 1987</t>
  </si>
  <si>
    <t>23 Maret 1984</t>
  </si>
  <si>
    <t>Syamsul Arif Galib, M.A.</t>
  </si>
  <si>
    <t>198406032018011001</t>
  </si>
  <si>
    <t xml:space="preserve">Dr. Hafsan, S.Si., M.Pd. </t>
  </si>
  <si>
    <t>Dr. Abu Haif, M.Hum.</t>
  </si>
  <si>
    <t>"197308242007012013</t>
  </si>
  <si>
    <t>Haidir Fitra Siagian, S.Sos., M.Si., Ph.D.</t>
  </si>
  <si>
    <t>197308242007012013</t>
  </si>
  <si>
    <t>63 Tahun 2018</t>
  </si>
  <si>
    <t>23 jan 2018</t>
  </si>
  <si>
    <t>Kepala Subbag Tata Usaha Pascasarjana</t>
  </si>
  <si>
    <t>Kasubbag TU Pascasarjana</t>
  </si>
  <si>
    <t>Dr. Abdul Halik, S. Sos., M.Si.</t>
  </si>
  <si>
    <t>MAN I</t>
  </si>
  <si>
    <t xml:space="preserve">UMI </t>
  </si>
  <si>
    <t>"196101211992032002</t>
  </si>
  <si>
    <t>Univeritas Al Azhar</t>
  </si>
  <si>
    <t>Dr. Andi Safriani, SH., MH.</t>
  </si>
  <si>
    <t>Arnidar Hamid, SE</t>
  </si>
  <si>
    <t>STIE Wirabhakti Makassar</t>
  </si>
  <si>
    <t>Metodologi Ilmu Politik</t>
  </si>
  <si>
    <t>Managemen Kerukunan Umat Bergama</t>
  </si>
  <si>
    <t>ILMU AL QURAN &amp; TAFSIR</t>
  </si>
  <si>
    <t>ILMU HADIS</t>
  </si>
  <si>
    <t>31 Des 1957</t>
  </si>
  <si>
    <t>Dr. Asri Saleh, ST., M.Si.</t>
  </si>
  <si>
    <t>19/10/1966</t>
  </si>
  <si>
    <t>Dr. Djuwariah Ahmad, M.Pd., M. TESOL</t>
  </si>
  <si>
    <t>dr. Asriani, S.Pd., PD</t>
  </si>
  <si>
    <t>dr. Hamidah Tanri, S.ked.</t>
  </si>
  <si>
    <t>Ketua Poliklinik</t>
  </si>
  <si>
    <t>Sekretaris Poliklinik</t>
  </si>
  <si>
    <t>Prof. Dr. Azhar Arsyad, M.A.</t>
  </si>
  <si>
    <t>Prof. Dr. Kasjim, M.Th.I.</t>
  </si>
  <si>
    <t>Dr. Murtiadi Awaluddin, SE., M.Si.</t>
  </si>
  <si>
    <t>Ketua Dewan Guru Besar</t>
  </si>
  <si>
    <t>Sekretaris Dewan Guru Besar</t>
  </si>
  <si>
    <t>Sekretaris Dewan Pengawas</t>
  </si>
  <si>
    <t>'195812311987011006</t>
  </si>
  <si>
    <t>'196809131994031001</t>
  </si>
  <si>
    <t>'195009151980032001</t>
  </si>
  <si>
    <t>'196302041994031003</t>
  </si>
  <si>
    <t>'197212311999032004</t>
  </si>
  <si>
    <t>'196204161997032001</t>
  </si>
  <si>
    <t xml:space="preserve">'197101241994032004  </t>
  </si>
  <si>
    <t>'196312311993021003</t>
  </si>
  <si>
    <t>'198311222009122002</t>
  </si>
  <si>
    <t>197611272014111001</t>
  </si>
  <si>
    <t>Ketua Ma'had Al-Jamiah</t>
  </si>
  <si>
    <t>Dr. Aisyah, S.Ag., M.A.</t>
  </si>
  <si>
    <t>Wakil Ketua Program Baca Tulis Al-Quran (BTQ)</t>
  </si>
  <si>
    <t>Wakil Ketua Program Intensifikasi Bahasa Asing (PIBA)</t>
  </si>
  <si>
    <t>Wakil Ketua Program Character Building Training (CBT)</t>
  </si>
  <si>
    <t>Sekretaris Ma'had Al-Jamiah</t>
  </si>
  <si>
    <t>Dr. Darmawati H, S. Ag., M.HI.</t>
  </si>
  <si>
    <t>UIN  Alauddin</t>
  </si>
  <si>
    <t>Dr. H. Nur Asik M. Hum.</t>
  </si>
  <si>
    <t>STIEM BOngaya</t>
  </si>
  <si>
    <t>Instansi Asal</t>
  </si>
  <si>
    <t>TMT Masuk</t>
  </si>
  <si>
    <t>Instansi Yang dituju</t>
  </si>
  <si>
    <t>TMT Keluar</t>
  </si>
  <si>
    <t xml:space="preserve">DATA PNS YANG MUTASI MASUK </t>
  </si>
  <si>
    <t>DATA PNS YANG MUTASI KELUAR</t>
  </si>
  <si>
    <t>Ket</t>
  </si>
  <si>
    <t>Nur Utaminingsih, S.IP.,M.Si.</t>
  </si>
  <si>
    <t>Sudirman, S.Pd., M.Ed.</t>
  </si>
  <si>
    <t>Andi Armisman Edy Paturusi, S.Farm.,M.Si., Apt</t>
  </si>
  <si>
    <t>Dr.Ramsiah Tasruddin, S.Ag., M.Si.</t>
  </si>
  <si>
    <t>St Kristina, S.Pd.I.</t>
  </si>
  <si>
    <t>PGTK</t>
  </si>
  <si>
    <t>Hasriani, S.Pd., M.Pd.</t>
  </si>
  <si>
    <t>Manajemen Pembangunan Daerah</t>
  </si>
  <si>
    <t>Teknik Sipil</t>
  </si>
  <si>
    <t>MSDM</t>
  </si>
  <si>
    <t>Manajemen SDA</t>
  </si>
  <si>
    <t>Komunikasi</t>
  </si>
  <si>
    <t>Peradilan Agama</t>
  </si>
  <si>
    <t>Sejarah Kebudayaan Islam</t>
  </si>
  <si>
    <t>Pendidikan Kedokteran</t>
  </si>
  <si>
    <t>Aqidah &amp; Filasat</t>
  </si>
  <si>
    <t>Teknik Informatika</t>
  </si>
  <si>
    <t>Biomedik Farmakologi</t>
  </si>
  <si>
    <t>Akuntansi</t>
  </si>
  <si>
    <t>Pendidikan Agama Islam</t>
  </si>
  <si>
    <t>Akuntansi Syariah</t>
  </si>
  <si>
    <t>Ilmu Sosial &amp; Ilmu Politik</t>
  </si>
  <si>
    <t>Ilmu Administrasi Negara</t>
  </si>
  <si>
    <t>IPS</t>
  </si>
  <si>
    <t>Tehnik Listrik</t>
  </si>
  <si>
    <t>Ketrampilan Teknik</t>
  </si>
  <si>
    <t>Ukir Kayu</t>
  </si>
  <si>
    <t>Mekanik Otomotif</t>
  </si>
  <si>
    <t>Teknik Elektronika</t>
  </si>
  <si>
    <t>Listrik</t>
  </si>
  <si>
    <t>Pendidikan Keguruan</t>
  </si>
  <si>
    <t>Perdata Pidana Islam</t>
  </si>
  <si>
    <t>Pendidikan Agama</t>
  </si>
  <si>
    <t>Pendidikan &amp; Keguruan</t>
  </si>
  <si>
    <t>Sospol / Administrasi Negara</t>
  </si>
  <si>
    <t>Pendidikan Bahasa Inggris</t>
  </si>
  <si>
    <t>Bimbingan &amp; Penyuluhan Islam</t>
  </si>
  <si>
    <t>Tarbiyah</t>
  </si>
  <si>
    <t>Administrasi Negara</t>
  </si>
  <si>
    <t>Syariah &amp; Tafsir</t>
  </si>
  <si>
    <t>Perpustakaan &amp; Info. Islam</t>
  </si>
  <si>
    <t>Manajemen Informasi dan Perpustakaan</t>
  </si>
  <si>
    <t>Ilmu Bomedik</t>
  </si>
  <si>
    <t>Tehnik Informatika</t>
  </si>
  <si>
    <t>Epidemiologi &amp; Biostatistik</t>
  </si>
  <si>
    <t>Pendidikan Moral</t>
  </si>
  <si>
    <t>Kesekretariatan</t>
  </si>
  <si>
    <t>ADM.PERKANTORAN/SEKRETARIS</t>
  </si>
  <si>
    <t>Teknik Elektro</t>
  </si>
  <si>
    <t>Teknik Perencanaan Prasarana</t>
  </si>
  <si>
    <t>Teknik Mesin</t>
  </si>
  <si>
    <t>Ilmu Fisika</t>
  </si>
  <si>
    <t>Keperdataan</t>
  </si>
  <si>
    <t>Tadris Inggris</t>
  </si>
  <si>
    <t>Kependidikan Islam</t>
  </si>
  <si>
    <t>Ilmu-Ilmu Sosial</t>
  </si>
  <si>
    <t>Pendidikan Bahasa Arab</t>
  </si>
  <si>
    <t>Pengkajian Islam</t>
  </si>
  <si>
    <t>Manajemen Sumber Daya</t>
  </si>
  <si>
    <t>Sejarah &amp; Kebudayaan Islam</t>
  </si>
  <si>
    <t>Dirasah Islamiyah</t>
  </si>
  <si>
    <t>Pendidikan Islam</t>
  </si>
  <si>
    <t xml:space="preserve">KPI </t>
  </si>
  <si>
    <t>BPI</t>
  </si>
  <si>
    <t>Program Studi pendidikan terakhir</t>
  </si>
  <si>
    <t>Dr. M. Faiz Sastrianegara, SKM., MARS</t>
  </si>
  <si>
    <t>Dr. Sitti Saleha, S.Si.T.M.Keb</t>
  </si>
  <si>
    <t>Dr. Usman, S. Ag., M.Pd.</t>
  </si>
  <si>
    <t>Dr. Kaharuddin, S.Ip., M.Hum.</t>
  </si>
  <si>
    <t>Dr. Nasruddin,M.M</t>
  </si>
  <si>
    <t>01-09-2010</t>
  </si>
  <si>
    <t>01-06-2000</t>
  </si>
  <si>
    <t>01-05-2010</t>
  </si>
  <si>
    <t xml:space="preserve">197009111998032001  </t>
  </si>
  <si>
    <t>01-07-2012</t>
  </si>
  <si>
    <t>31-12-2008</t>
  </si>
  <si>
    <t>01-09-2004</t>
  </si>
  <si>
    <t>01-03-2006</t>
  </si>
  <si>
    <t>01-06-2006</t>
  </si>
  <si>
    <t>01-12-2012</t>
  </si>
  <si>
    <t>01-12-2013</t>
  </si>
  <si>
    <t>01-07-2009</t>
  </si>
  <si>
    <t>01-05-2008</t>
  </si>
  <si>
    <t>197202032006042001</t>
  </si>
  <si>
    <t>Farmasi</t>
  </si>
  <si>
    <t>Adminstrasi Rumah Sakit</t>
  </si>
  <si>
    <t>Kesehatan Ibu &amp; Anak</t>
  </si>
  <si>
    <t>Gizi &amp; Kesehatan Masyarakat</t>
  </si>
  <si>
    <t>Gizi Masyarakat</t>
  </si>
  <si>
    <t>Ilmu Farmasi</t>
  </si>
  <si>
    <t>Public Health</t>
  </si>
  <si>
    <t>Biomedik</t>
  </si>
  <si>
    <t>Kebidanan</t>
  </si>
  <si>
    <t>Epidemologi</t>
  </si>
  <si>
    <t>School of Population and General Practice, The University of Adelaide</t>
  </si>
  <si>
    <t>Manajemen dan Administrasi Rumah Sakit</t>
  </si>
  <si>
    <t>Biomedik/farmakologi</t>
  </si>
  <si>
    <t>Biomedik/fisiologi</t>
  </si>
  <si>
    <t>Administrasi Rumah Sakit</t>
  </si>
  <si>
    <t>Gizi Kesehatan Masyarakat</t>
  </si>
  <si>
    <t>Kimia Herbal</t>
  </si>
  <si>
    <t xml:space="preserve">Univ. Pancasila </t>
  </si>
  <si>
    <t>Keperawatan</t>
  </si>
  <si>
    <t>Keperawatan komunitas</t>
  </si>
  <si>
    <t>Kesehatan Lingkungan</t>
  </si>
  <si>
    <t>Farmasi Klinik</t>
  </si>
  <si>
    <t>Gizi</t>
  </si>
  <si>
    <t>Ekonomi sumber daya</t>
  </si>
  <si>
    <t>Arsitektur</t>
  </si>
  <si>
    <t>Agribisnis</t>
  </si>
  <si>
    <t>Ilmu Komputer</t>
  </si>
  <si>
    <t>Peternakan</t>
  </si>
  <si>
    <t>Teknik</t>
  </si>
  <si>
    <t>Tehnologi Informasi</t>
  </si>
  <si>
    <t>Teknik Arsitektur</t>
  </si>
  <si>
    <t>Perancangan Teknik Prasarana</t>
  </si>
  <si>
    <t>Teknologi Lingkungan</t>
  </si>
  <si>
    <t>Fisika</t>
  </si>
  <si>
    <t>Teknik Transportasi</t>
  </si>
  <si>
    <t>Perencanaan Pengembangan Wilayah</t>
  </si>
  <si>
    <t>Pendidikan Matematika</t>
  </si>
  <si>
    <t>Pendidikan Fisika</t>
  </si>
  <si>
    <t>Pengajaran Fisika</t>
  </si>
  <si>
    <t>Fisika (Solid State Ionics)</t>
  </si>
  <si>
    <t>Teknologi Bangunan</t>
  </si>
  <si>
    <t>Sist. Komputer Informatika</t>
  </si>
  <si>
    <t>PPW</t>
  </si>
  <si>
    <t>Ilmu Perecanaan wilayah</t>
  </si>
  <si>
    <t>Teknik elektro</t>
  </si>
  <si>
    <t>PLH</t>
  </si>
  <si>
    <t>Islamic Study</t>
  </si>
  <si>
    <t>Sejarah &amp; Kebudayaan islam</t>
  </si>
  <si>
    <t>Information Management</t>
  </si>
  <si>
    <t>Pendidikan Sejarah</t>
  </si>
  <si>
    <t>Sejarah &amp; Pendidikan Islam</t>
  </si>
  <si>
    <t>Bahasa &amp; sastra Arab</t>
  </si>
  <si>
    <t>Pend. Bahasa Arab</t>
  </si>
  <si>
    <t>Tafsir Al-Quran</t>
  </si>
  <si>
    <t>Pendidikan. Agama</t>
  </si>
  <si>
    <t>Pend. Bahasa Inggris</t>
  </si>
  <si>
    <t>Ilmu Perpustakaan</t>
  </si>
  <si>
    <t>Pendidikan Bahasa</t>
  </si>
  <si>
    <t>English Languange Studies</t>
  </si>
  <si>
    <t>Sejarah &amp; Komunikasi</t>
  </si>
  <si>
    <t>Hadis &amp; Sejarah islam</t>
  </si>
  <si>
    <t>Hukum Islam</t>
  </si>
  <si>
    <t>Ilmu Komunikasi &amp; SKI</t>
  </si>
  <si>
    <t>Studi Islam</t>
  </si>
  <si>
    <t>Pendidikan Islam/Komunikasi  Islam</t>
  </si>
  <si>
    <t>Hadis &amp; Komunikasi Islam</t>
  </si>
  <si>
    <t>Pend. Admn.Umum</t>
  </si>
  <si>
    <t>Ilmu Manajemen</t>
  </si>
  <si>
    <t>Komunikasi Massa</t>
  </si>
  <si>
    <t>Bimbingan &amp; Konseling</t>
  </si>
  <si>
    <t>Pend. Sosiologi</t>
  </si>
  <si>
    <t>Ilmu Lingkungan</t>
  </si>
  <si>
    <t>Syariah</t>
  </si>
  <si>
    <t>Hukum</t>
  </si>
  <si>
    <t>Tafsir/Hadis</t>
  </si>
  <si>
    <t>Studi Aqidah &amp; Filsafat</t>
  </si>
  <si>
    <t>Ilmu Agama Islam</t>
  </si>
  <si>
    <t>UIN Alauddin makassar</t>
  </si>
  <si>
    <t>Ilmu HUkum</t>
  </si>
  <si>
    <t>Hadis &amp; Hukum Islam</t>
  </si>
  <si>
    <t>Hukum &amp; Kewarganegaraan</t>
  </si>
  <si>
    <t>Agri Bisnis</t>
  </si>
  <si>
    <t>Ekonomi Sumber Daya</t>
  </si>
  <si>
    <t>Studi Islam/Hadis</t>
  </si>
  <si>
    <t>Manajemen/SPM</t>
  </si>
  <si>
    <t>Linguistik/TESOL</t>
  </si>
  <si>
    <t>Pengelolaan Ling. Hidup</t>
  </si>
  <si>
    <t>Ilmu Sosial</t>
  </si>
  <si>
    <t>ASIAN Studies</t>
  </si>
  <si>
    <t>The Australian National Studies</t>
  </si>
  <si>
    <t>Doctor Of Philosophy</t>
  </si>
  <si>
    <t>Pendidkan IPS</t>
  </si>
  <si>
    <t>Pendidikan Biologi</t>
  </si>
  <si>
    <t>Pendidikan Administrasi</t>
  </si>
  <si>
    <t>Komunikasi Pendidikan</t>
  </si>
  <si>
    <t>Hadis &amp; Pend. Islam</t>
  </si>
  <si>
    <t>Theologi Islam</t>
  </si>
  <si>
    <t xml:space="preserve">Linguistik </t>
  </si>
  <si>
    <t>Philosopy</t>
  </si>
  <si>
    <t>Pendidikan Kependudukan &amp; Ling. Hidup</t>
  </si>
  <si>
    <t>Pemikiran &amp; Hadis</t>
  </si>
  <si>
    <t>Pendidikan bahasa Arab</t>
  </si>
  <si>
    <t>Tehnologi Pendidikan</t>
  </si>
  <si>
    <t>Univ. Negeri Jakarta</t>
  </si>
  <si>
    <t>Phisicology</t>
  </si>
  <si>
    <t>Pendidikan Kependudukan dan Lingkungan Hidup</t>
  </si>
  <si>
    <t>Sains Psikologi</t>
  </si>
  <si>
    <t>Psikologi Klinis</t>
  </si>
  <si>
    <t>Pendidkan Biologi</t>
  </si>
  <si>
    <t>Science Education In Teaching Physics</t>
  </si>
  <si>
    <t>Hadis &amp; Sejarah Islam</t>
  </si>
  <si>
    <t xml:space="preserve">Ilmu Agama </t>
  </si>
  <si>
    <t>Hist A pol</t>
  </si>
  <si>
    <t>Studi Hadis</t>
  </si>
  <si>
    <t>Pendidikan IPS</t>
  </si>
  <si>
    <t>Tafsir &amp; Bahasa Arab</t>
  </si>
  <si>
    <t>Aqidah &amp; Filasafat</t>
  </si>
  <si>
    <t>Ilmu Politik</t>
  </si>
  <si>
    <t>Ilmu Hubungan Internasional</t>
  </si>
  <si>
    <t>Agama &amp; Lintas Budaya</t>
  </si>
  <si>
    <t>Agama &amp; Filasafat</t>
  </si>
  <si>
    <t>Ketua Jurusan Ekonomi Islam</t>
  </si>
  <si>
    <t>SUDAH</t>
  </si>
  <si>
    <t>01-11-2018</t>
  </si>
  <si>
    <t>Zulkarnain Sultan, S.Pd.I.</t>
  </si>
  <si>
    <t>pai</t>
  </si>
  <si>
    <t>01-04-2018</t>
  </si>
  <si>
    <t>Dr.Musyfikah Ilyas, SH.I, M.Hi.</t>
  </si>
  <si>
    <t>Sejarah Peradaban  Islam</t>
  </si>
  <si>
    <t xml:space="preserve">     Dosen kontrak </t>
  </si>
  <si>
    <t>196404151987031001</t>
  </si>
  <si>
    <t>Dr. H. Abd. Wahid, M.Ag.</t>
  </si>
  <si>
    <t>15 April 1964</t>
  </si>
  <si>
    <t>UIM</t>
  </si>
  <si>
    <t>"197207212011011001</t>
  </si>
  <si>
    <t>Dr.Maswati Baharuddin, S.Si., M.Si.</t>
  </si>
  <si>
    <t>Ilmu Teknologi &amp; Peternakan</t>
  </si>
  <si>
    <t>Ilmu Penyakit &amp; Kesehatan Masyarakat</t>
  </si>
  <si>
    <t>drh. Aminah Hajah Thaha, M.Si.</t>
  </si>
  <si>
    <t>Komunikasi Politik</t>
  </si>
  <si>
    <t>TDK ADA DALAM ORTAKER</t>
  </si>
  <si>
    <t>Ketua Jurusan Kesejahteraan Sosial</t>
  </si>
  <si>
    <t>Sekretaris  Jurusan Kesejahteraan Sosial</t>
  </si>
  <si>
    <t>01-94-2018</t>
  </si>
  <si>
    <t>"197708092014112001</t>
  </si>
  <si>
    <t>Fatimah. HS, S.Pd.I, M.Pd.I</t>
  </si>
  <si>
    <t>Penata Muda TK.I</t>
  </si>
  <si>
    <t>Fuad Ardlin, S.Sos.</t>
  </si>
  <si>
    <t>Muhammad Ramli, SE</t>
  </si>
  <si>
    <t>STIE AMKOP</t>
  </si>
  <si>
    <t>Muhammad Ridha, SE</t>
  </si>
  <si>
    <t>Nurjannah,SE</t>
  </si>
  <si>
    <t>Suriani, SE</t>
  </si>
  <si>
    <t>Dr. Syamsuddin  R, S.Ag., M.H.</t>
  </si>
  <si>
    <t>UNPAD</t>
  </si>
  <si>
    <t>01-12-2017</t>
  </si>
  <si>
    <t>Dra. Nurhaeri, M.M.</t>
  </si>
  <si>
    <t>Azriful, S.KM, M. Kes</t>
  </si>
  <si>
    <t>Fak. Kedokteran &amp; Ilmu Kesehatan</t>
  </si>
  <si>
    <t>"198305072015031004</t>
  </si>
  <si>
    <t>Dr. Rika Dwi Ayu Parmitasari, S.E., M.Com</t>
  </si>
  <si>
    <t>Perencana Pertama</t>
  </si>
  <si>
    <t>01-08-2018</t>
  </si>
  <si>
    <t>"196409081999031001</t>
  </si>
  <si>
    <t>197306092007011011</t>
  </si>
  <si>
    <t>09 Juni 1973</t>
  </si>
  <si>
    <t>01-05-2018</t>
  </si>
  <si>
    <t>Dr. Lince Bulutoding, S.E, M.Si. Ak.</t>
  </si>
  <si>
    <t>Dr. Sitti Nurpahmi, S.Pd., M.Pd.</t>
  </si>
  <si>
    <t>Dr. H. Muhammad Ali, M.Ag.</t>
  </si>
  <si>
    <t>Dr. Andi Nurbaethy, M.A.</t>
  </si>
  <si>
    <t>Dr. Marhaeni Saleh M, M.Pd.</t>
  </si>
  <si>
    <t>Dr. Risnah, S.Kep., Ns., M.Kes.</t>
  </si>
  <si>
    <t>196009131989031007</t>
  </si>
  <si>
    <t>Dr. H. Husain Abdullah, M.Ag.</t>
  </si>
  <si>
    <t>Polewali Barru</t>
  </si>
  <si>
    <t>01 Sept 1960</t>
  </si>
  <si>
    <t>01-09-2018</t>
  </si>
  <si>
    <t>STAI DDI Mangkoso</t>
  </si>
  <si>
    <t>197703112003121012</t>
  </si>
  <si>
    <t>dr. Abd. Rahman, Sp.M., M.kes.</t>
  </si>
  <si>
    <t>11 Maret 1977</t>
  </si>
  <si>
    <t>Pengelola Bahan Perencanaan</t>
  </si>
  <si>
    <t>Analis Jabatan</t>
  </si>
  <si>
    <t>dr. Hamidah Tanri, M.Kes.</t>
  </si>
  <si>
    <t>01-10-2018</t>
  </si>
  <si>
    <t>197107201997031002</t>
  </si>
  <si>
    <t>20 juli  1971</t>
  </si>
  <si>
    <t>197208172002121004</t>
  </si>
  <si>
    <t>Dr. Imran Anwar Kuba, Lc., M.Hi.</t>
  </si>
  <si>
    <t>7 Agst 1972</t>
  </si>
  <si>
    <t>Dr. Ibrahim, M.Pd.</t>
  </si>
  <si>
    <t>Dr.Idah Suaidah, S.Ag., M.Hi.</t>
  </si>
  <si>
    <t>Dr. A.Ibrahim,S.Ag, SS., M.Pd.</t>
  </si>
  <si>
    <t>Prof. Dr. Abd. Rasyid M. S. Ag., M. Pd., M.Si.M.M.</t>
  </si>
  <si>
    <t>197809272009121002</t>
  </si>
  <si>
    <t>Irsyadi Siradjuddin, SP., M.Si.</t>
  </si>
  <si>
    <t>27 Sept 1978</t>
  </si>
  <si>
    <t>Dr. Marhany Malik, M. Hum.</t>
  </si>
  <si>
    <t>366 Tahun 2018</t>
  </si>
  <si>
    <t>Kabag TU Fak. Kedokteran &amp; Ilmu Kesehatan</t>
  </si>
  <si>
    <t>15 okt 2018</t>
  </si>
  <si>
    <t>Nurhaerat, S.Kom</t>
  </si>
  <si>
    <t>Drs. Ansar Bureda</t>
  </si>
  <si>
    <t>197107171994032003</t>
  </si>
  <si>
    <t>Dr. Hj. Yuspiani, M.Pd.</t>
  </si>
  <si>
    <t>17 Agt 1971</t>
  </si>
  <si>
    <t>2015045901</t>
  </si>
  <si>
    <t>2008067102</t>
  </si>
  <si>
    <t>2024017101</t>
  </si>
  <si>
    <t>2004017501</t>
  </si>
  <si>
    <t>2005048101</t>
  </si>
  <si>
    <t>2023057202</t>
  </si>
  <si>
    <t>2013097202</t>
  </si>
  <si>
    <t>2014018001</t>
  </si>
  <si>
    <t>2008088001</t>
  </si>
  <si>
    <t>2017038101</t>
  </si>
  <si>
    <t>2019077801</t>
  </si>
  <si>
    <t>0912017301</t>
  </si>
  <si>
    <t>2003028301</t>
  </si>
  <si>
    <t>2017047901</t>
  </si>
  <si>
    <t>2015056202</t>
  </si>
  <si>
    <t>2015077802</t>
  </si>
  <si>
    <t>2026127601</t>
  </si>
  <si>
    <t>2012047701</t>
  </si>
  <si>
    <t>2025057901</t>
  </si>
  <si>
    <t>2028118101</t>
  </si>
  <si>
    <t>2017067401</t>
  </si>
  <si>
    <t>0005098401</t>
  </si>
  <si>
    <t>2001078001</t>
  </si>
  <si>
    <t>2021068101</t>
  </si>
  <si>
    <t>2015117601</t>
  </si>
  <si>
    <t>2023018601</t>
  </si>
  <si>
    <t>2030108502</t>
  </si>
  <si>
    <t>2021097601</t>
  </si>
  <si>
    <t>2003097603</t>
  </si>
  <si>
    <t>2007078301</t>
  </si>
  <si>
    <t>0028028502</t>
  </si>
  <si>
    <t>0009048702</t>
  </si>
  <si>
    <t>2022108101</t>
  </si>
  <si>
    <t>2022016801</t>
  </si>
  <si>
    <t>2016118301</t>
  </si>
  <si>
    <t>2019038301</t>
  </si>
  <si>
    <t>0016058109</t>
  </si>
  <si>
    <t>2023118601</t>
  </si>
  <si>
    <t>0901085701</t>
  </si>
  <si>
    <t>2003067201</t>
  </si>
  <si>
    <t>2021077901</t>
  </si>
  <si>
    <t>2006117801</t>
  </si>
  <si>
    <t>2022097801</t>
  </si>
  <si>
    <t>2024047501</t>
  </si>
  <si>
    <t>2001057401</t>
  </si>
  <si>
    <t>200302202</t>
  </si>
  <si>
    <t>2008017801</t>
  </si>
  <si>
    <t>2013028001</t>
  </si>
  <si>
    <t>20062011068301</t>
  </si>
  <si>
    <t>2015017701</t>
  </si>
  <si>
    <t>200217901</t>
  </si>
  <si>
    <t>2013038301</t>
  </si>
  <si>
    <t>0928087403</t>
  </si>
  <si>
    <t>2012115902</t>
  </si>
  <si>
    <t>0013116306</t>
  </si>
  <si>
    <t>2012115401</t>
  </si>
  <si>
    <t>203112601</t>
  </si>
  <si>
    <t>2009046801</t>
  </si>
  <si>
    <t>2009106201</t>
  </si>
  <si>
    <t>2016046201</t>
  </si>
  <si>
    <t>2025086602</t>
  </si>
  <si>
    <t>2012095901</t>
  </si>
  <si>
    <t>2028096602</t>
  </si>
  <si>
    <t>2022116101</t>
  </si>
  <si>
    <t>2010126901</t>
  </si>
  <si>
    <t>2029087002</t>
  </si>
  <si>
    <t>2015017202</t>
  </si>
  <si>
    <t>092100114210155</t>
  </si>
  <si>
    <t>2002126601</t>
  </si>
  <si>
    <t>2009057301</t>
  </si>
  <si>
    <t>2021065701</t>
  </si>
  <si>
    <t>2006118101</t>
  </si>
  <si>
    <t>2009055601</t>
  </si>
  <si>
    <t>2030116601</t>
  </si>
  <si>
    <t>201075802</t>
  </si>
  <si>
    <t>2031311261</t>
  </si>
  <si>
    <t>215095401</t>
  </si>
  <si>
    <t>2010160002</t>
  </si>
  <si>
    <t>2019027301</t>
  </si>
  <si>
    <t>2008127001</t>
  </si>
  <si>
    <t>20311266105</t>
  </si>
  <si>
    <t>2027086901</t>
  </si>
  <si>
    <t>2016076801</t>
  </si>
  <si>
    <t>2027066101</t>
  </si>
  <si>
    <t>2090997101</t>
  </si>
  <si>
    <t>2025047201</t>
  </si>
  <si>
    <t>2031126401</t>
  </si>
  <si>
    <t>2012125803</t>
  </si>
  <si>
    <t>2014066202</t>
  </si>
  <si>
    <t>2015047101</t>
  </si>
  <si>
    <t>2009126201</t>
  </si>
  <si>
    <t>2030097101</t>
  </si>
  <si>
    <t>2021066502</t>
  </si>
  <si>
    <t>2028035901</t>
  </si>
  <si>
    <t>2029017601</t>
  </si>
  <si>
    <t>2012126601</t>
  </si>
  <si>
    <t>2021077301</t>
  </si>
  <si>
    <t>2014066802</t>
  </si>
  <si>
    <t>2018117401</t>
  </si>
  <si>
    <t>2028047201</t>
  </si>
  <si>
    <t>2011086202</t>
  </si>
  <si>
    <t>2013106401</t>
  </si>
  <si>
    <t>2031126318</t>
  </si>
  <si>
    <t>2012066101</t>
  </si>
  <si>
    <t>20223086902</t>
  </si>
  <si>
    <t>2017077301</t>
  </si>
  <si>
    <t>2025027102</t>
  </si>
  <si>
    <t>2026086801</t>
  </si>
  <si>
    <t>2016017301</t>
  </si>
  <si>
    <t>2020107401</t>
  </si>
  <si>
    <t>2031125606</t>
  </si>
  <si>
    <t>2002095801</t>
  </si>
  <si>
    <t>2014076701</t>
  </si>
  <si>
    <t>2021016102</t>
  </si>
  <si>
    <t>2003046101</t>
  </si>
  <si>
    <t>910077301</t>
  </si>
  <si>
    <t>2031126306</t>
  </si>
  <si>
    <t>2031126307</t>
  </si>
  <si>
    <t>2012077101</t>
  </si>
  <si>
    <t>93103036502</t>
  </si>
  <si>
    <t>2006076401</t>
  </si>
  <si>
    <t>2002056001</t>
  </si>
  <si>
    <t>2019058201</t>
  </si>
  <si>
    <t>2031125705</t>
  </si>
  <si>
    <t>2012087201</t>
  </si>
  <si>
    <t>2031125702</t>
  </si>
  <si>
    <t>2014116901</t>
  </si>
  <si>
    <t>2028126802</t>
  </si>
  <si>
    <t>2019067001</t>
  </si>
  <si>
    <t>20030863003</t>
  </si>
  <si>
    <t>0915077003</t>
  </si>
  <si>
    <t>2003087201</t>
  </si>
  <si>
    <t>2051126701</t>
  </si>
  <si>
    <t>2013096801</t>
  </si>
  <si>
    <t>2020017301</t>
  </si>
  <si>
    <t>2031126305</t>
  </si>
  <si>
    <t>2029056101</t>
  </si>
  <si>
    <t>2028036801</t>
  </si>
  <si>
    <t>2005087801</t>
  </si>
  <si>
    <t>200401401</t>
  </si>
  <si>
    <t>2021128202</t>
  </si>
  <si>
    <t>2002081602</t>
  </si>
  <si>
    <t>2005047602</t>
  </si>
  <si>
    <t>2031126005</t>
  </si>
  <si>
    <t>2006025901</t>
  </si>
  <si>
    <t>2012127203</t>
  </si>
  <si>
    <t>2012096201</t>
  </si>
  <si>
    <t>2005037002</t>
  </si>
  <si>
    <t>NIDN</t>
  </si>
  <si>
    <t>Manajemen Farmasi</t>
  </si>
  <si>
    <t>Dr. Syamhari, S.Pd., M.Pd.</t>
  </si>
  <si>
    <t>Pendidikan Bahasa Indonesia</t>
  </si>
  <si>
    <t>Manajemen Mutu Pelayanan Masy</t>
  </si>
  <si>
    <t>01-12-2018</t>
  </si>
  <si>
    <t>196106271998031001</t>
  </si>
  <si>
    <t>Drs. Gafrawi, M.H.</t>
  </si>
  <si>
    <t>Lasepang</t>
  </si>
  <si>
    <t>27 Juni 1961</t>
  </si>
  <si>
    <t>196012201992031002</t>
  </si>
  <si>
    <t>Drs. Iskandar Fellang, M.Pd.</t>
  </si>
  <si>
    <t>20-01-1960</t>
  </si>
  <si>
    <t>Pendidikan Dalam Islam</t>
  </si>
  <si>
    <t>Spesialis Bedah</t>
  </si>
  <si>
    <t>Prof. Dr. Muhammad Halifah Mustami, S.Ag,M.Pd.</t>
  </si>
  <si>
    <t>Dra. Rahmawati, M.A., Ph.D</t>
  </si>
  <si>
    <t>Malaysia</t>
  </si>
  <si>
    <t>Dr.Muhsin, M.Ag.</t>
  </si>
  <si>
    <t>Dr. Eng Ratriana, S.T., M.T.</t>
  </si>
  <si>
    <t>01-02-2019</t>
  </si>
  <si>
    <t>Rajlina, S.Hum., M.Ip.</t>
  </si>
  <si>
    <t>Adriana Mustafa, S.Ag, M.H.</t>
  </si>
  <si>
    <t>Ahmad Munawwir, M.Pd.I</t>
  </si>
  <si>
    <t>Pembina (Iv/a)</t>
  </si>
  <si>
    <t>05 tahun 2019</t>
  </si>
  <si>
    <t>11 feb 2019</t>
  </si>
  <si>
    <t>Arsiparis Terampil (pelaksana)</t>
  </si>
  <si>
    <t>Arsiparis Ahli Pertama</t>
  </si>
  <si>
    <t>196506121994032002</t>
  </si>
  <si>
    <t>Dra. Sitti Hamsina S, M.Pd., Ph.D.</t>
  </si>
  <si>
    <t>Madello-Barru</t>
  </si>
  <si>
    <t>12 Juni 1965</t>
  </si>
  <si>
    <t>Bahasa Inggris I dan II</t>
  </si>
  <si>
    <t>Kepala Biro Administrasi Akademik &amp; Kerjasama</t>
  </si>
  <si>
    <t>195907191992031001</t>
  </si>
  <si>
    <t>Drs. H. Mahyuddin Latuconsina, S.H., M.A.</t>
  </si>
  <si>
    <t>19 Juli 1959</t>
  </si>
  <si>
    <t>Sosiologo Hukum</t>
  </si>
  <si>
    <t>Umar, S.Ag, M. Hum., Ph.D</t>
  </si>
  <si>
    <t>Dr. Serliah Nur, S.Pd. M. Hum., M.Ed.</t>
  </si>
  <si>
    <t>Dr. St. Aisyah BM, M.Sos.I</t>
  </si>
  <si>
    <t>Dr. Awaliah Musgamy, S.Ag., M.Ag.</t>
  </si>
  <si>
    <t>Dr. Rosdiana, M.Pd.I</t>
  </si>
  <si>
    <t>Dr. Wahyuni, S. Sos., M.Si.</t>
  </si>
  <si>
    <t>Dr. Muh. Harta., M.Ag.</t>
  </si>
  <si>
    <t>Dr. H. Burhanuddin, MA</t>
  </si>
  <si>
    <t>Dr. dr. Syatirah, S. Ked.Sp.A.,M.Kes.</t>
  </si>
  <si>
    <t>Dr. Rosmah Tami, S. Ag., M.A.</t>
  </si>
  <si>
    <t>Dr. St. Rahmatiah, S. Ag., M. Sos.I.</t>
  </si>
  <si>
    <t>Dr. Rosmini, S.Ag., M.Th.I.</t>
  </si>
  <si>
    <t>Dr. Rahmat, M.Pd.I</t>
  </si>
  <si>
    <t>Drs. Audah Mannan, M.Ag.</t>
  </si>
  <si>
    <t>Dr. Muhammad Amin Sahib, Lc., M.Ag.</t>
  </si>
  <si>
    <t>Dr. Muhyiddin, S.Ag., M.Th.I.</t>
  </si>
  <si>
    <t>Dr. Safei, M.Si.</t>
  </si>
  <si>
    <t>Asri, SE, M.M.</t>
  </si>
  <si>
    <t>dr. Jelita Inayah Sari, S.Ked, M.Biomed.</t>
  </si>
  <si>
    <t>01-04-2019</t>
  </si>
  <si>
    <t>Juru Tk.I</t>
  </si>
  <si>
    <t>Ghazali Ashar, S.Sos.</t>
  </si>
  <si>
    <t>Dr. Ahmad Yani, S.Pd.,M.Pd.</t>
  </si>
  <si>
    <t>Dr. Zaenal Abidin, S.S.,M.HI</t>
  </si>
  <si>
    <t>Dr. Masriany, S.Si., M.Si</t>
  </si>
  <si>
    <t>Hasbullahhair Ashar, S.Si., M.Si.</t>
  </si>
  <si>
    <t>H. Febrianto Syam, S.Ip., M.Ip.</t>
  </si>
  <si>
    <t>197312312009122003</t>
  </si>
  <si>
    <t>Fatimah, M.Ag.</t>
  </si>
  <si>
    <t>197212262002121002</t>
  </si>
  <si>
    <t>Dr. Dahlan, S.S., M.Hum.</t>
  </si>
  <si>
    <t>26 Des 1972</t>
  </si>
  <si>
    <t>20 jan1960</t>
  </si>
  <si>
    <t>196910102001121002</t>
  </si>
  <si>
    <t>Dr. Fadhlina Arief Wangsa, LC., M.Ag</t>
  </si>
  <si>
    <t>198812312019031018</t>
  </si>
  <si>
    <t>199304192019032019</t>
  </si>
  <si>
    <t>199104122019031014</t>
  </si>
  <si>
    <t>198603082019032010</t>
  </si>
  <si>
    <t>198806212019032013</t>
  </si>
  <si>
    <t>199303052019031013</t>
  </si>
  <si>
    <t>198401202019031006</t>
  </si>
  <si>
    <t>198511232019032009</t>
  </si>
  <si>
    <t>199810082019032001</t>
  </si>
  <si>
    <t>198905272019031011</t>
  </si>
  <si>
    <t>199212032019031014</t>
  </si>
  <si>
    <t>198507272019031006</t>
  </si>
  <si>
    <t>199106142019031010</t>
  </si>
  <si>
    <t>31 Des1988</t>
  </si>
  <si>
    <t>19 April 1993</t>
  </si>
  <si>
    <t>12 April 1991</t>
  </si>
  <si>
    <t>08 Maret 1986</t>
  </si>
  <si>
    <t>05 Maret 1993</t>
  </si>
  <si>
    <t>21 Juni 1988</t>
  </si>
  <si>
    <t>20 Jan 1984</t>
  </si>
  <si>
    <t>23 Nov 1985</t>
  </si>
  <si>
    <t>08 Okt 1998</t>
  </si>
  <si>
    <t>27 Mei 1989</t>
  </si>
  <si>
    <t>03 Des 1992</t>
  </si>
  <si>
    <t>27 Juli 1985</t>
  </si>
  <si>
    <t>14 Juni 1991</t>
  </si>
  <si>
    <t>Aksa, M.Pd.</t>
  </si>
  <si>
    <t>Chaerul Mundzir Mochtar Lutfi M, M.Hum.</t>
  </si>
  <si>
    <t>Baso Pallawagau, Ma</t>
  </si>
  <si>
    <t>Muhammad Arif, M.Hum.</t>
  </si>
  <si>
    <t>Bibliometrika</t>
  </si>
  <si>
    <t>Arkeologi Asisten Ahli</t>
  </si>
  <si>
    <t>English Ponologi</t>
  </si>
  <si>
    <t>Psikolinguistik</t>
  </si>
  <si>
    <t>Children Literature</t>
  </si>
  <si>
    <t>Al-Lughah Al-Ijtimaiy Wa Al-Nafsiy</t>
  </si>
  <si>
    <t>English And American Literature Before 1900s</t>
  </si>
  <si>
    <t>Manahij Al-Nushuh Al Adabiyah</t>
  </si>
  <si>
    <t>Keparawisataan Parawisata</t>
  </si>
  <si>
    <t>Literasi Informasi</t>
  </si>
  <si>
    <t>Otomasi Perpustakaan</t>
  </si>
  <si>
    <t>Teknologi Media Informasi</t>
  </si>
  <si>
    <t>Sadhriany Pertiwi Saleh, M.Si</t>
  </si>
  <si>
    <t>Irnawati, M.I.Ikom.</t>
  </si>
  <si>
    <t>Jalaluddin. B, M.A.</t>
  </si>
  <si>
    <t>Haeruddin, M.Pd.</t>
  </si>
  <si>
    <t>Muh. Sahid, M.I.Kom.</t>
  </si>
  <si>
    <t>198807282019032021</t>
  </si>
  <si>
    <t>199103022019032009</t>
  </si>
  <si>
    <t>198706132019031005</t>
  </si>
  <si>
    <t>199105102019031010</t>
  </si>
  <si>
    <t>199009202019031009</t>
  </si>
  <si>
    <t>28 Juli 1988</t>
  </si>
  <si>
    <t>02 Maret 1991</t>
  </si>
  <si>
    <t>13 Juni 1987</t>
  </si>
  <si>
    <t>10 Mei 1991</t>
  </si>
  <si>
    <t>20 Sep 1990</t>
  </si>
  <si>
    <t>01-04-2020</t>
  </si>
  <si>
    <t>01-04-2021</t>
  </si>
  <si>
    <t>01-04-2022</t>
  </si>
  <si>
    <t>01-04-2023</t>
  </si>
  <si>
    <t>Sosiologi Komunikasi</t>
  </si>
  <si>
    <t>Komunikasi Antar Pribadi Dan Kelompok</t>
  </si>
  <si>
    <t>Lintas Agama Dan Budaya</t>
  </si>
  <si>
    <t>Teknik Investigasi Dan Reportase</t>
  </si>
  <si>
    <t>Pengantar Ilmu Komunikasi</t>
  </si>
  <si>
    <t>Muhammad Sapril Sardi Juardi, M.S.A.</t>
  </si>
  <si>
    <t>A. Syathir Sofyan, M.E.</t>
  </si>
  <si>
    <t>Ahmad Kafrawi Mahmud, M.Si.</t>
  </si>
  <si>
    <t>Andi Faisal Anwar, M.Si.</t>
  </si>
  <si>
    <t>Aulia Rahman B, M.Si.</t>
  </si>
  <si>
    <t>Bahrul Ulum Rusydi, M.Sc.</t>
  </si>
  <si>
    <t>Rizka Jafar, M.Si</t>
  </si>
  <si>
    <t>Muhlis, M.E</t>
  </si>
  <si>
    <t>Muhammad Zulhak, S.Kom</t>
  </si>
  <si>
    <t>Aswar Rustam, M.Si.</t>
  </si>
  <si>
    <t>Eka Indriyani Ms, M.M.</t>
  </si>
  <si>
    <t>Samsul, S.A.B., M.A.</t>
  </si>
  <si>
    <t>Fauzia Bakhtiar, M.M.</t>
  </si>
  <si>
    <t>Sirajuddin, M.E.</t>
  </si>
  <si>
    <t>199007292019032019</t>
  </si>
  <si>
    <t>199004242019031007</t>
  </si>
  <si>
    <t>198804012019031006</t>
  </si>
  <si>
    <t>199302052019032021</t>
  </si>
  <si>
    <t>199106252019031009</t>
  </si>
  <si>
    <t>199011232019031010</t>
  </si>
  <si>
    <t>199106152019031006</t>
  </si>
  <si>
    <t>198806222019031008</t>
  </si>
  <si>
    <t>198606112019031006</t>
  </si>
  <si>
    <t>198411262019031008</t>
  </si>
  <si>
    <t>198803102019031009</t>
  </si>
  <si>
    <t>198804232019032006</t>
  </si>
  <si>
    <t>198409192019031005</t>
  </si>
  <si>
    <t>198804012019031005</t>
  </si>
  <si>
    <t>198801312019031009</t>
  </si>
  <si>
    <t>198610232019031006</t>
  </si>
  <si>
    <t>199101152019031009</t>
  </si>
  <si>
    <t>199005172019032012</t>
  </si>
  <si>
    <t>198501012019031015</t>
  </si>
  <si>
    <t>198902182019031012</t>
  </si>
  <si>
    <t>199109112019032013</t>
  </si>
  <si>
    <t>199204262019032013</t>
  </si>
  <si>
    <t>198607182019031005</t>
  </si>
  <si>
    <t>198705222019031005</t>
  </si>
  <si>
    <t>Akuntansi Perbankan Syariah</t>
  </si>
  <si>
    <t>Akuntansi Asisten Ahli</t>
  </si>
  <si>
    <t>Ekonomi Syari'ah Asisten Ahli</t>
  </si>
  <si>
    <t>Manajemen Zakat</t>
  </si>
  <si>
    <t>Ekonomi Islam Asisten Ahli</t>
  </si>
  <si>
    <t>Ekonomi Dan Studi Perencanaan Pembangunan</t>
  </si>
  <si>
    <t>Ekonomi Politik</t>
  </si>
  <si>
    <t>Ekonomi Internasional</t>
  </si>
  <si>
    <t>Ekonomi Publik</t>
  </si>
  <si>
    <t>Ilmu Ekonomi Asisten Ahli</t>
  </si>
  <si>
    <t>Perbankan Syariah</t>
  </si>
  <si>
    <t>Bank Dan Lembaga Keuangan</t>
  </si>
  <si>
    <t>Konservasi Sumber Daya Alam</t>
  </si>
  <si>
    <t>Penganggaran</t>
  </si>
  <si>
    <t>Manajemen Investasi Syariah</t>
  </si>
  <si>
    <t>Pengantar Bisnis</t>
  </si>
  <si>
    <t>Sistem Informasi Akuntansi</t>
  </si>
  <si>
    <t>Sejarah Pemikiran Ekonomi Islam</t>
  </si>
  <si>
    <t>Perekonomian Indonesia</t>
  </si>
  <si>
    <t>Alwiyah Nur Syarif, M.Si.</t>
  </si>
  <si>
    <t>Andi Tenri Ola Rivai, M.Kes.</t>
  </si>
  <si>
    <t>Andi Dian Diarfah, M.Psi.</t>
  </si>
  <si>
    <t>Yusma Indah Jayadi, M.Kes</t>
  </si>
  <si>
    <t>Bs. Titi Haerana, M.Kes.</t>
  </si>
  <si>
    <t>Nurshalati Tahar, M.Si.</t>
  </si>
  <si>
    <t>Nur Azizah Syahrana, M.Farm</t>
  </si>
  <si>
    <t>Khaerani, M.Farm.Klin</t>
  </si>
  <si>
    <t>Aidah Fitriani, M.Kep.</t>
  </si>
  <si>
    <t>Ferawati Taherong, M.Keb.</t>
  </si>
  <si>
    <t>Anieq Mumthi'ah Al Kautzar, M.Keb.</t>
  </si>
  <si>
    <t>Lilis Widiastuty, M.Kl.</t>
  </si>
  <si>
    <t>Munawir Amansyah, M.Kes.</t>
  </si>
  <si>
    <t>Zelna Yuni Andryani. A, M.Keb.</t>
  </si>
  <si>
    <t xml:space="preserve"> Anatomi Fisiologi Manusia </t>
  </si>
  <si>
    <t xml:space="preserve"> Biomedik</t>
  </si>
  <si>
    <t xml:space="preserve"> Csl I</t>
  </si>
  <si>
    <t xml:space="preserve"> Akk</t>
  </si>
  <si>
    <t xml:space="preserve"> Gizi Kesehatan Masyarakat Asisten Ahli</t>
  </si>
  <si>
    <t xml:space="preserve"> Epidemologi Perilaku</t>
  </si>
  <si>
    <t xml:space="preserve"> Analisis Resiko Dan Taksikologi Lingkungan</t>
  </si>
  <si>
    <t xml:space="preserve"> Epidemiologi</t>
  </si>
  <si>
    <t xml:space="preserve"> Farmasi Asisten Ahli</t>
  </si>
  <si>
    <t xml:space="preserve"> Farmasetika</t>
  </si>
  <si>
    <t xml:space="preserve"> Farmakologi Toksigologi Iii</t>
  </si>
  <si>
    <t xml:space="preserve"> Keselamatan Pasien Dan K3 Dalam Keperawatan</t>
  </si>
  <si>
    <t xml:space="preserve"> Keperawatan Medical Bedah</t>
  </si>
  <si>
    <t xml:space="preserve"> Keperawatan Manajemen</t>
  </si>
  <si>
    <t xml:space="preserve"> Kegawatdaruratan Sistem I</t>
  </si>
  <si>
    <t xml:space="preserve"> Keperawatan Anak</t>
  </si>
  <si>
    <t xml:space="preserve"> Kebidanan</t>
  </si>
  <si>
    <t xml:space="preserve"> Kesehatan Reproduksi Dan Perencanaan Keluarga</t>
  </si>
  <si>
    <t xml:space="preserve"> Kesehatan Lingkungan</t>
  </si>
  <si>
    <t xml:space="preserve"> Manajemen Pengelolaan Limbah</t>
  </si>
  <si>
    <t xml:space="preserve"> Keperawatan Kritis</t>
  </si>
  <si>
    <t xml:space="preserve"> Keperawatan Maternitas</t>
  </si>
  <si>
    <t xml:space="preserve"> Keperawatan Jiwa</t>
  </si>
  <si>
    <t xml:space="preserve"> Kedokteran Fisik Dan Rehabilitasi</t>
  </si>
  <si>
    <t xml:space="preserve"> Keperawatan Komunitas</t>
  </si>
  <si>
    <t xml:space="preserve"> Manajemen Keperawatan</t>
  </si>
  <si>
    <t xml:space="preserve"> Ketahanan Dan Keamanan Pangan</t>
  </si>
  <si>
    <t xml:space="preserve"> Survei Epidelomogi</t>
  </si>
  <si>
    <t xml:space="preserve"> Anestesi</t>
  </si>
  <si>
    <t xml:space="preserve"> Promosi Kesehatan</t>
  </si>
  <si>
    <t>198801242019032009</t>
  </si>
  <si>
    <t>199104222019032014</t>
  </si>
  <si>
    <t>199007042019032022</t>
  </si>
  <si>
    <t>199003032019032014</t>
  </si>
  <si>
    <t>199303272019032021</t>
  </si>
  <si>
    <t>199003192019032015</t>
  </si>
  <si>
    <t>199004242019032013</t>
  </si>
  <si>
    <t>198612162019031007</t>
  </si>
  <si>
    <t>199410082019032017</t>
  </si>
  <si>
    <t>198903222019032010</t>
  </si>
  <si>
    <t>199102192019032011</t>
  </si>
  <si>
    <t>198806092019032008</t>
  </si>
  <si>
    <t>198811162019032012</t>
  </si>
  <si>
    <t>199011122019031011</t>
  </si>
  <si>
    <t>199001092019032011</t>
  </si>
  <si>
    <t>198805182019031010</t>
  </si>
  <si>
    <t>198601252019032004</t>
  </si>
  <si>
    <t>198709242019032012</t>
  </si>
  <si>
    <t>198901162019032009</t>
  </si>
  <si>
    <t>198612152019032011</t>
  </si>
  <si>
    <t>198612022019031006</t>
  </si>
  <si>
    <t>198712192019032011</t>
  </si>
  <si>
    <t>198802162019032012</t>
  </si>
  <si>
    <t>198906122019032009</t>
  </si>
  <si>
    <t>198408152019031005</t>
  </si>
  <si>
    <t>198806092019032007</t>
  </si>
  <si>
    <t>198711012019032008</t>
  </si>
  <si>
    <t>198502272019032006</t>
  </si>
  <si>
    <t>198903282019032018</t>
  </si>
  <si>
    <t>199312262019032019</t>
  </si>
  <si>
    <t>198503072019031007</t>
  </si>
  <si>
    <t>199201242019032012</t>
  </si>
  <si>
    <t>198811282019032011</t>
  </si>
  <si>
    <t>198803152019031009</t>
  </si>
  <si>
    <t>198904202019032018</t>
  </si>
  <si>
    <t>199302172019032009</t>
  </si>
  <si>
    <t>199310242019032021</t>
  </si>
  <si>
    <t>198907182019032019</t>
  </si>
  <si>
    <t>24 Jan 1988</t>
  </si>
  <si>
    <t>22 April 1991</t>
  </si>
  <si>
    <t>04 Juli 1990</t>
  </si>
  <si>
    <t>03 Maret 1990</t>
  </si>
  <si>
    <t>27 Maret 1993</t>
  </si>
  <si>
    <t>19 Maret 1990</t>
  </si>
  <si>
    <t>24 April 1990</t>
  </si>
  <si>
    <t>16 Des 1986</t>
  </si>
  <si>
    <t>08 Okt 1994</t>
  </si>
  <si>
    <t>22 Maret 1989</t>
  </si>
  <si>
    <t>19 Feb 1991</t>
  </si>
  <si>
    <t>09 Juni 1988</t>
  </si>
  <si>
    <t>16 Nov 1988</t>
  </si>
  <si>
    <t>12 Nov 1990</t>
  </si>
  <si>
    <t>09 Jan 1990</t>
  </si>
  <si>
    <t>18 Mei 1988</t>
  </si>
  <si>
    <t>25 Jan 1986</t>
  </si>
  <si>
    <t>24 Sept 1987</t>
  </si>
  <si>
    <t>16 Jan 1989</t>
  </si>
  <si>
    <t>15 Des 1986</t>
  </si>
  <si>
    <t>02 Des 1986</t>
  </si>
  <si>
    <t>19 Des 1987</t>
  </si>
  <si>
    <t>16 Feb 1988</t>
  </si>
  <si>
    <t>12 Juni 1989</t>
  </si>
  <si>
    <t>15 Agt 1984</t>
  </si>
  <si>
    <t>01 Nov 1987</t>
  </si>
  <si>
    <t>27 Feb 1985</t>
  </si>
  <si>
    <t>28 Maret 1989</t>
  </si>
  <si>
    <t>26 Des 1993</t>
  </si>
  <si>
    <t>07 Maret 1985</t>
  </si>
  <si>
    <t>24 Jan 1992</t>
  </si>
  <si>
    <t>28 Nov 1988</t>
  </si>
  <si>
    <t>15 maret 1988</t>
  </si>
  <si>
    <t>20 April 1989</t>
  </si>
  <si>
    <t>17 Feb 1993</t>
  </si>
  <si>
    <t>24 Okt 1993</t>
  </si>
  <si>
    <t>18 Juli 1989</t>
  </si>
  <si>
    <t>Muhammad Azhar Hairuddin, S.Kom</t>
  </si>
  <si>
    <t>20 Maret 1994</t>
  </si>
  <si>
    <t>Calon Pranata Lab Komputer</t>
  </si>
  <si>
    <t>31 Jan 1988</t>
  </si>
  <si>
    <t>199308122019032015</t>
  </si>
  <si>
    <t>Ariati A Ridha, S.Si.</t>
  </si>
  <si>
    <t>12 Agt 1993</t>
  </si>
  <si>
    <t xml:space="preserve">Calon Pranata Lab. Pend. Ahli Pertama </t>
  </si>
  <si>
    <t>A. Eka Oktawati, St., M.Ars.</t>
  </si>
  <si>
    <t>Erfina, S.Kom., M.Kom.</t>
  </si>
  <si>
    <t>Hajrah, M.Sc.</t>
  </si>
  <si>
    <t>Iin Novianty, M.Sc.</t>
  </si>
  <si>
    <t>Izmy Alwiah Musdar, S.Kom., M.Cs.</t>
  </si>
  <si>
    <t>Muhammad Nur Akbar, S.T., M.T.</t>
  </si>
  <si>
    <t>Mukhlishah Sam, S.T., M.T.</t>
  </si>
  <si>
    <t>Nahrun Hartono, M.Kom.</t>
  </si>
  <si>
    <t>Amirin Kusmiran, M.T.</t>
  </si>
  <si>
    <t>Selis Meriem, M.Si.</t>
  </si>
  <si>
    <t>Muhammad Attar, M.T.</t>
  </si>
  <si>
    <t>M. Sya'rani Machrizzandi, M.Kom</t>
  </si>
  <si>
    <t>Devi Armita, M.Si.</t>
  </si>
  <si>
    <t>Andi Muhammad Nur Hidayat, M.T.</t>
  </si>
  <si>
    <t>Isna Rasdianah Aziz, M.Sc.</t>
  </si>
  <si>
    <t>Asep Indra Syahyadi, M.Kom.</t>
  </si>
  <si>
    <t>Andi Mariani, M.Si.</t>
  </si>
  <si>
    <t>Adhy Rizaldy, M.Kom.</t>
  </si>
  <si>
    <t>M. Ichsan Nawawi, M.Si.</t>
  </si>
  <si>
    <t>Muh. Irwan, M.Si.</t>
  </si>
  <si>
    <t>Muhammad Arsan Jamili, M.Si.</t>
  </si>
  <si>
    <t>Sri Dewi Anugrawati, M.Sc.</t>
  </si>
  <si>
    <t>Anas Qurniawan, M.Si.</t>
  </si>
  <si>
    <t>Andi Mutmainna, M.Si.</t>
  </si>
  <si>
    <t>Hikmawati Pathuddin, M.Si.</t>
  </si>
  <si>
    <t>Iyan Awaluddin, M.T.</t>
  </si>
  <si>
    <t>Khaifah Asgaf, M.Si.</t>
  </si>
  <si>
    <t>Khairul Sani Usman, M.Si.</t>
  </si>
  <si>
    <t>Khalilah Nurfadilah, M.Si.</t>
  </si>
  <si>
    <t>Kurnia Makmur, M.Si.</t>
  </si>
  <si>
    <t>Nurul Istiqamah Ulil Albab, M.Sc.</t>
  </si>
  <si>
    <t>Suci Ananda A, M.Si.</t>
  </si>
  <si>
    <t>Syarif Hidayat Amrullah, M.Sc.</t>
  </si>
  <si>
    <t>Zulkarnain, M.Kes</t>
  </si>
  <si>
    <t>Handayani Indah Susanti, M.Sc.</t>
  </si>
  <si>
    <t>Nurwahidah, M.Sc.</t>
  </si>
  <si>
    <t>198810072019032014</t>
  </si>
  <si>
    <t>198710072019031006</t>
  </si>
  <si>
    <t>198511152019032005</t>
  </si>
  <si>
    <t>199102142019032019</t>
  </si>
  <si>
    <t>199210102019032029</t>
  </si>
  <si>
    <t>198611052019032008</t>
  </si>
  <si>
    <t>198810162019032011</t>
  </si>
  <si>
    <t>198410192019032012</t>
  </si>
  <si>
    <t>199102162019031008</t>
  </si>
  <si>
    <t>198604232019032008</t>
  </si>
  <si>
    <t>198403132019031006</t>
  </si>
  <si>
    <t>198804082019032010</t>
  </si>
  <si>
    <t>198709052019032011</t>
  </si>
  <si>
    <t>199005112019032015</t>
  </si>
  <si>
    <t>198902252019031006</t>
  </si>
  <si>
    <t>199010022019032011</t>
  </si>
  <si>
    <t>198912182019031007</t>
  </si>
  <si>
    <t>198604132019031003</t>
  </si>
  <si>
    <t>198604202019031004</t>
  </si>
  <si>
    <t>198809272019032012</t>
  </si>
  <si>
    <t>199105082019031006</t>
  </si>
  <si>
    <t>198503102019032007</t>
  </si>
  <si>
    <t>199208162019032011</t>
  </si>
  <si>
    <t>199211192019031010</t>
  </si>
  <si>
    <t>198407262019032008</t>
  </si>
  <si>
    <t>198812092019031013</t>
  </si>
  <si>
    <t>198812292019032011</t>
  </si>
  <si>
    <t>198705312019031009</t>
  </si>
  <si>
    <t>198605202019032006</t>
  </si>
  <si>
    <t>198703082019032013</t>
  </si>
  <si>
    <t>198902232019032013</t>
  </si>
  <si>
    <t>199201182019031012</t>
  </si>
  <si>
    <t>199201242019031008</t>
  </si>
  <si>
    <t>198904022019031008</t>
  </si>
  <si>
    <t>198906082019032011</t>
  </si>
  <si>
    <t>199302282019031008</t>
  </si>
  <si>
    <t>199004272019031010</t>
  </si>
  <si>
    <t>198407252019032009</t>
  </si>
  <si>
    <t>199112062019032016</t>
  </si>
  <si>
    <t>199101262019032017</t>
  </si>
  <si>
    <t>198605252019032006</t>
  </si>
  <si>
    <t>198904262019032012</t>
  </si>
  <si>
    <t>198812062019031013</t>
  </si>
  <si>
    <t>198503152019032012</t>
  </si>
  <si>
    <t>199105142019031010</t>
  </si>
  <si>
    <t>198902122019032009</t>
  </si>
  <si>
    <t>198710102019032015</t>
  </si>
  <si>
    <t>198902162019032011</t>
  </si>
  <si>
    <t>198406162019032011</t>
  </si>
  <si>
    <t>198412222019032005</t>
  </si>
  <si>
    <t>198711232019032007</t>
  </si>
  <si>
    <t>198908312019031008</t>
  </si>
  <si>
    <t>199001062019031009</t>
  </si>
  <si>
    <t>198809152019031011</t>
  </si>
  <si>
    <t>199006132019031007</t>
  </si>
  <si>
    <t>198803142019031010</t>
  </si>
  <si>
    <t>198409252019032006</t>
  </si>
  <si>
    <t>199008092019031015</t>
  </si>
  <si>
    <t>199103022019031011</t>
  </si>
  <si>
    <t>199107252019032015</t>
  </si>
  <si>
    <t>199105102019032025</t>
  </si>
  <si>
    <t xml:space="preserve"> Arsitektur</t>
  </si>
  <si>
    <t xml:space="preserve"> Data Warehouse</t>
  </si>
  <si>
    <t xml:space="preserve"> Sistem Informasi Asisten Ahli</t>
  </si>
  <si>
    <t xml:space="preserve"> Kimia Anorganik</t>
  </si>
  <si>
    <t xml:space="preserve"> Evolusi</t>
  </si>
  <si>
    <t xml:space="preserve"> Kimia Fisika</t>
  </si>
  <si>
    <t xml:space="preserve"> Komputasi Matematika</t>
  </si>
  <si>
    <t xml:space="preserve"> Data Mining</t>
  </si>
  <si>
    <t xml:space="preserve"> Basis Data</t>
  </si>
  <si>
    <t xml:space="preserve"> Algoritma Dan Pemrograman Asisten Ahli</t>
  </si>
  <si>
    <t xml:space="preserve"> Biokimia</t>
  </si>
  <si>
    <t xml:space="preserve"> Fisika Asisten Ahli</t>
  </si>
  <si>
    <t xml:space="preserve"> Ekologi Umum</t>
  </si>
  <si>
    <t xml:space="preserve"> Ilmu Komputer Asisten Ahli</t>
  </si>
  <si>
    <t xml:space="preserve"> Fisika Bangunan</t>
  </si>
  <si>
    <t xml:space="preserve"> Asas Studio Dan Perancangan Arsitektur</t>
  </si>
  <si>
    <t xml:space="preserve"> Pemrograman Web Asisten Ahli</t>
  </si>
  <si>
    <t xml:space="preserve"> Integrasi Keilmuan</t>
  </si>
  <si>
    <t xml:space="preserve"> Kultur Jaringan</t>
  </si>
  <si>
    <t xml:space="preserve"> Jaringan Komputer</t>
  </si>
  <si>
    <t xml:space="preserve"> Mikrobiologi Industri</t>
  </si>
  <si>
    <t xml:space="preserve"> Mikroprosesor</t>
  </si>
  <si>
    <t xml:space="preserve"> Matematika Keuangan</t>
  </si>
  <si>
    <t xml:space="preserve"> Pemprograman Mobile</t>
  </si>
  <si>
    <t xml:space="preserve"> Keamanan Digital</t>
  </si>
  <si>
    <t xml:space="preserve"> Pembuatan Game</t>
  </si>
  <si>
    <t xml:space="preserve"> Mata Aktuaria</t>
  </si>
  <si>
    <t xml:space="preserve"> Pemodelan Matematika</t>
  </si>
  <si>
    <t xml:space="preserve"> Matematika Komputer</t>
  </si>
  <si>
    <t xml:space="preserve"> Teknologi Hasil Ternak</t>
  </si>
  <si>
    <t xml:space="preserve"> Perencanaan Ternak</t>
  </si>
  <si>
    <t xml:space="preserve"> Teknologi Produkasi Ternak</t>
  </si>
  <si>
    <t xml:space="preserve"> Teknologi Reproduksi Ternak</t>
  </si>
  <si>
    <t xml:space="preserve"> Teori Medan Elektromagnetik</t>
  </si>
  <si>
    <t xml:space="preserve"> Persamaan Diferensial Biasa</t>
  </si>
  <si>
    <t xml:space="preserve"> Prasarana Wilayah Dan Kota</t>
  </si>
  <si>
    <t xml:space="preserve"> Sosiologi Masyarakat &amp; Ilmu Penyuluhan Peternakan</t>
  </si>
  <si>
    <t xml:space="preserve"> Perencanaan Prasarana Dan Pemetaan</t>
  </si>
  <si>
    <t xml:space="preserve"> Statistiika Multivariat</t>
  </si>
  <si>
    <t xml:space="preserve"> Taksonomi Tumbuhan Tinggi Dan Rendah</t>
  </si>
  <si>
    <t xml:space="preserve"> Perencanaan Wilayah Dan Kota</t>
  </si>
  <si>
    <t xml:space="preserve"> Statistika</t>
  </si>
  <si>
    <t xml:space="preserve"> Studio Perencanaan Kota</t>
  </si>
  <si>
    <t xml:space="preserve"> Ilmu Peternakan Asisten Ahli</t>
  </si>
  <si>
    <t xml:space="preserve"> Struktur Dan Konstruksi Bangunan</t>
  </si>
  <si>
    <t xml:space="preserve"> Taksonomi Hewan Vertebrata Dan Invertebrata</t>
  </si>
  <si>
    <t xml:space="preserve"> Reproduksi Dan Embriologi</t>
  </si>
  <si>
    <t>30 AgT 1985</t>
  </si>
  <si>
    <t>07 Okt 1988</t>
  </si>
  <si>
    <t>07 Okt 1987</t>
  </si>
  <si>
    <t>15 Nov 1985</t>
  </si>
  <si>
    <t>14 feb 1991</t>
  </si>
  <si>
    <t>10 Okt 1992</t>
  </si>
  <si>
    <t>05 Nov 1986</t>
  </si>
  <si>
    <t>16 Feb 1984</t>
  </si>
  <si>
    <t>16 Feb 1991</t>
  </si>
  <si>
    <t>23 April 1986</t>
  </si>
  <si>
    <t>13 maret 1984</t>
  </si>
  <si>
    <t>08 April 1988</t>
  </si>
  <si>
    <t>05 Sep 1987</t>
  </si>
  <si>
    <t>11 Mei 1990</t>
  </si>
  <si>
    <t>25 Feb 1989</t>
  </si>
  <si>
    <t>02 Okt 1990</t>
  </si>
  <si>
    <t>18 Des 1989</t>
  </si>
  <si>
    <t>13 April 1986</t>
  </si>
  <si>
    <t>20 April 1986</t>
  </si>
  <si>
    <t>27 Sept 1988</t>
  </si>
  <si>
    <t>08 mei 1991</t>
  </si>
  <si>
    <t>10 Maret 1985</t>
  </si>
  <si>
    <t>16 Agt 1992</t>
  </si>
  <si>
    <t>19 Nov 1992</t>
  </si>
  <si>
    <t>26 Juli 1984</t>
  </si>
  <si>
    <t>09 Des 1988</t>
  </si>
  <si>
    <t>29 Des 1988</t>
  </si>
  <si>
    <t>31 Mei 1987</t>
  </si>
  <si>
    <t>20 Mei 1986</t>
  </si>
  <si>
    <t>08 Maret 1987</t>
  </si>
  <si>
    <t>23 Feb 1989</t>
  </si>
  <si>
    <t>18 Jan 1992</t>
  </si>
  <si>
    <t>02 April 1989</t>
  </si>
  <si>
    <t>17 des 1989</t>
  </si>
  <si>
    <t>08 Juni 1989</t>
  </si>
  <si>
    <t>28 Feb 1993</t>
  </si>
  <si>
    <t>27 April 1990</t>
  </si>
  <si>
    <t>25 Juli 1984</t>
  </si>
  <si>
    <t>06 Des 1991</t>
  </si>
  <si>
    <t>26 Jan 1991</t>
  </si>
  <si>
    <t>25 Mei 1986</t>
  </si>
  <si>
    <t>26 April 1989</t>
  </si>
  <si>
    <t>06 Des 1988</t>
  </si>
  <si>
    <t>15 Maret 1985</t>
  </si>
  <si>
    <t>14 Mei 1991</t>
  </si>
  <si>
    <t>12 Feb 1989</t>
  </si>
  <si>
    <t>10 Okt 1987</t>
  </si>
  <si>
    <t>16 Feb 1989</t>
  </si>
  <si>
    <t>16 Juni 1984</t>
  </si>
  <si>
    <t>22 Des 1984</t>
  </si>
  <si>
    <t>23 Nov 1987</t>
  </si>
  <si>
    <t>31 Agt 1989</t>
  </si>
  <si>
    <t>06 Jan 1990</t>
  </si>
  <si>
    <t>15 Sept 1988</t>
  </si>
  <si>
    <t>13 Juni 1990</t>
  </si>
  <si>
    <t>14 Maret 1988</t>
  </si>
  <si>
    <t>25 Sept 1984</t>
  </si>
  <si>
    <t>09 Agt 1990</t>
  </si>
  <si>
    <t>25 Juli 1991</t>
  </si>
  <si>
    <t>Abdul Syatar, M.H.I.</t>
  </si>
  <si>
    <t>Dea Larissa, M.H</t>
  </si>
  <si>
    <t>Kusnadi Umar, M.H</t>
  </si>
  <si>
    <t>Muh. Rasywan Syarif, M.S.I</t>
  </si>
  <si>
    <t>M. Chaerul Risal, M.H.</t>
  </si>
  <si>
    <t>Suriyadi, M.H.</t>
  </si>
  <si>
    <t>198504202019031006</t>
  </si>
  <si>
    <t>198811072019031005</t>
  </si>
  <si>
    <t>199109142019031011</t>
  </si>
  <si>
    <t>198806122019031016</t>
  </si>
  <si>
    <t>199005182019032016</t>
  </si>
  <si>
    <t>198802262019032012</t>
  </si>
  <si>
    <t>199111172019031014</t>
  </si>
  <si>
    <t>198406172019031004</t>
  </si>
  <si>
    <t>198701172019031006</t>
  </si>
  <si>
    <t>198810092019031008</t>
  </si>
  <si>
    <t>198812152019031008</t>
  </si>
  <si>
    <t>198603042019032007</t>
  </si>
  <si>
    <t>199109152019031013</t>
  </si>
  <si>
    <t>20 April 1985</t>
  </si>
  <si>
    <t>15 Apnol 1991</t>
  </si>
  <si>
    <t>23 Rpnop 1988</t>
  </si>
  <si>
    <t>07 Nov  1988</t>
  </si>
  <si>
    <t>07 Nov  1989</t>
  </si>
  <si>
    <t>14  Sep 1991</t>
  </si>
  <si>
    <t>07 Nov  1993</t>
  </si>
  <si>
    <t>15  Sep 1991</t>
  </si>
  <si>
    <t>12  Juni 1988</t>
  </si>
  <si>
    <t>18 Mei 1990</t>
  </si>
  <si>
    <t>22  Sep 1988</t>
  </si>
  <si>
    <t>19 Maa 1984</t>
  </si>
  <si>
    <t>22 Feb 1988</t>
  </si>
  <si>
    <t>12 TeW 1990</t>
  </si>
  <si>
    <t>12 Aea 1984</t>
  </si>
  <si>
    <t>07 Nov  1986</t>
  </si>
  <si>
    <t>52 Wen 1987</t>
  </si>
  <si>
    <t>17 Nov 1991</t>
  </si>
  <si>
    <t>12  Juni 1990</t>
  </si>
  <si>
    <t>17 Juni 1984</t>
  </si>
  <si>
    <t>17 Nov 1986</t>
  </si>
  <si>
    <t>17 Nov 1988</t>
  </si>
  <si>
    <t>17 Jan 1987</t>
  </si>
  <si>
    <t>12  Juni 1991</t>
  </si>
  <si>
    <t>17 Jan 1985</t>
  </si>
  <si>
    <t>09 Nov 1988</t>
  </si>
  <si>
    <t>12  Des 1988</t>
  </si>
  <si>
    <t>04 Maret 1986</t>
  </si>
  <si>
    <t>15 Sep  1991</t>
  </si>
  <si>
    <t>11 Des 1964</t>
  </si>
  <si>
    <t>Ali Umar Dani, M.Pfis</t>
  </si>
  <si>
    <t>Azizul Hakim, M.Pd.I.</t>
  </si>
  <si>
    <t>Jusman, M.Pd</t>
  </si>
  <si>
    <t>Muh. Syihab Ikbal, M.Pd.</t>
  </si>
  <si>
    <t>Muhammad Mirza Fatahullah, M.Pd</t>
  </si>
  <si>
    <t>Astrid Veranita Indah, M.Phil.</t>
  </si>
  <si>
    <t>Wiwin Pramita Arif, M.Pd</t>
  </si>
  <si>
    <t>Syamsul, M.Pd</t>
  </si>
  <si>
    <t>Suarti, M.Pd.</t>
  </si>
  <si>
    <t>Imam Permana, M.Pd.</t>
  </si>
  <si>
    <t>Lisnasari Andi Mattoliang, M.Pd</t>
  </si>
  <si>
    <t>Abdul Rahim, M.Pd.I.</t>
  </si>
  <si>
    <t>St. Ibrah Mustafa Kamal, M.Sc.</t>
  </si>
  <si>
    <t>Ade Agusriani, M.Pd.</t>
  </si>
  <si>
    <t>Ahmad Farham Majid, M.Pd.</t>
  </si>
  <si>
    <t>Rofiqah Al Munawwarah, M.Pd.</t>
  </si>
  <si>
    <t>Syahriani, M.Pd.</t>
  </si>
  <si>
    <t xml:space="preserve"> Fisika Matematika</t>
  </si>
  <si>
    <t xml:space="preserve"> Muhadatsah</t>
  </si>
  <si>
    <t xml:space="preserve"> Gelombang Dan Optik</t>
  </si>
  <si>
    <t xml:space="preserve"> Listening</t>
  </si>
  <si>
    <t xml:space="preserve"> Elektronika Dasar</t>
  </si>
  <si>
    <t xml:space="preserve"> Fiqih</t>
  </si>
  <si>
    <t xml:space="preserve"> Pkn</t>
  </si>
  <si>
    <t xml:space="preserve"> Grammar</t>
  </si>
  <si>
    <t xml:space="preserve"> Filsafat Pendidikan</t>
  </si>
  <si>
    <t xml:space="preserve"> Biologi Molekuler</t>
  </si>
  <si>
    <t xml:space="preserve"> Anatomi Dan Fisiologi Tumbuhan</t>
  </si>
  <si>
    <t xml:space="preserve"> Kalkulus Asisten Ahli</t>
  </si>
  <si>
    <t xml:space="preserve"> Fisika Sekolah</t>
  </si>
  <si>
    <t xml:space="preserve"> Ipa Asisten Ahli</t>
  </si>
  <si>
    <t xml:space="preserve"> Fisika Statistik</t>
  </si>
  <si>
    <t xml:space="preserve"> Aljabar Linear Elementer</t>
  </si>
  <si>
    <t xml:space="preserve"> Geometri Analitik Bidang Dan Ruang </t>
  </si>
  <si>
    <t xml:space="preserve"> Istima'</t>
  </si>
  <si>
    <t xml:space="preserve"> Listening For Academic Purposes</t>
  </si>
  <si>
    <t xml:space="preserve"> Introduction To Linguistics</t>
  </si>
  <si>
    <t xml:space="preserve"> Language Testing And Assessment</t>
  </si>
  <si>
    <t xml:space="preserve"> Manajemen Keuangan Pendidikan</t>
  </si>
  <si>
    <t xml:space="preserve"> Pengembangan Anak Usia Dini</t>
  </si>
  <si>
    <t xml:space="preserve"> Workshop Matematika</t>
  </si>
  <si>
    <t xml:space="preserve"> Phonetics And Phonology</t>
  </si>
  <si>
    <t xml:space="preserve"> Struktur Tumbuhan Tingkat Tinggi</t>
  </si>
  <si>
    <t xml:space="preserve"> Metodologi Pengajaran PAI</t>
  </si>
  <si>
    <t>198608032019031005</t>
  </si>
  <si>
    <t>198902092019031010</t>
  </si>
  <si>
    <t>199105152019031011</t>
  </si>
  <si>
    <t>198707042019031007</t>
  </si>
  <si>
    <t>198810012019031010</t>
  </si>
  <si>
    <t>198911272019031008</t>
  </si>
  <si>
    <t>199005172019031010</t>
  </si>
  <si>
    <t>198708162019032011</t>
  </si>
  <si>
    <t>198704082019032011</t>
  </si>
  <si>
    <t>198911302019032011</t>
  </si>
  <si>
    <t>199210142019031010</t>
  </si>
  <si>
    <t>198910112019032007</t>
  </si>
  <si>
    <t>198406032019032008</t>
  </si>
  <si>
    <t>199102142019031011</t>
  </si>
  <si>
    <t>199111192019031008</t>
  </si>
  <si>
    <t>199004192019032010</t>
  </si>
  <si>
    <t>199104272019032012</t>
  </si>
  <si>
    <t>198707122019031003</t>
  </si>
  <si>
    <t>199206192019031010</t>
  </si>
  <si>
    <t>198912142019032016</t>
  </si>
  <si>
    <t>198409042019032010</t>
  </si>
  <si>
    <t>199101272019032021</t>
  </si>
  <si>
    <t>199208072019032013</t>
  </si>
  <si>
    <t>199102102019031009</t>
  </si>
  <si>
    <t>199211092019032014</t>
  </si>
  <si>
    <t>199108072019032008</t>
  </si>
  <si>
    <t>198603242019032007</t>
  </si>
  <si>
    <t>03 Agt 1986</t>
  </si>
  <si>
    <t>09 Feb 1989</t>
  </si>
  <si>
    <t>15 Mei 1991</t>
  </si>
  <si>
    <t>04 Juli 1987</t>
  </si>
  <si>
    <t>01 Okt 1988</t>
  </si>
  <si>
    <t>27 Nov 1989</t>
  </si>
  <si>
    <t>17 Mei 1990</t>
  </si>
  <si>
    <t>16 Agt 1987</t>
  </si>
  <si>
    <t>08 April 1987</t>
  </si>
  <si>
    <t>30 Nov 1989</t>
  </si>
  <si>
    <t>14 Okt 1992</t>
  </si>
  <si>
    <t>11 Okt 1989</t>
  </si>
  <si>
    <t>14 Feb 1991</t>
  </si>
  <si>
    <t>19 Nov 1991</t>
  </si>
  <si>
    <t>19 April 1990</t>
  </si>
  <si>
    <t>27 April 1991</t>
  </si>
  <si>
    <t>12 Juli 1987</t>
  </si>
  <si>
    <t>19 Juni 1992</t>
  </si>
  <si>
    <t>14 Des 1989</t>
  </si>
  <si>
    <t>04 Sep 1984</t>
  </si>
  <si>
    <t>27 Jan 1991</t>
  </si>
  <si>
    <t>07 Agt 1992</t>
  </si>
  <si>
    <t>10 Feb 1991</t>
  </si>
  <si>
    <t>09 Nov 1992</t>
  </si>
  <si>
    <t>07 Agt 1991</t>
  </si>
  <si>
    <t>24 maret 1986</t>
  </si>
  <si>
    <t>Dr. Mujetaba Mustafa, M.Ag.</t>
  </si>
  <si>
    <t>Awal Muqsith, M.Phill.</t>
  </si>
  <si>
    <t>Guruh Ryan Aulia, S.Pd., M.Han.</t>
  </si>
  <si>
    <t>Muhammad Irham, M.Th.I</t>
  </si>
  <si>
    <t>Reskiyanti Nurdin, S.Ip., M.A.</t>
  </si>
  <si>
    <t>Zulfiani, M.Si.</t>
  </si>
  <si>
    <t>Riska Luneto, M.A.</t>
  </si>
  <si>
    <t>Muhammad Ridha, M.A.</t>
  </si>
  <si>
    <t>198611022019031005</t>
  </si>
  <si>
    <t>199309162019031015</t>
  </si>
  <si>
    <t>198612032019031011</t>
  </si>
  <si>
    <t>198907082019031008</t>
  </si>
  <si>
    <t>198603042019031010</t>
  </si>
  <si>
    <t>198810262019031005</t>
  </si>
  <si>
    <t>198502232019032008</t>
  </si>
  <si>
    <t>199002212019032010</t>
  </si>
  <si>
    <t>198402112019031006</t>
  </si>
  <si>
    <t>199209152019032018</t>
  </si>
  <si>
    <t>198402022019031006</t>
  </si>
  <si>
    <t>198610092019031006</t>
  </si>
  <si>
    <t>198407012019031004</t>
  </si>
  <si>
    <t>199009062019032008</t>
  </si>
  <si>
    <t>02 Nov 1986</t>
  </si>
  <si>
    <t>16 Sep 1993</t>
  </si>
  <si>
    <t>03 des 1986</t>
  </si>
  <si>
    <t>08 Juli 1989</t>
  </si>
  <si>
    <t>26 Okt 1988</t>
  </si>
  <si>
    <t>23 Feb 1985</t>
  </si>
  <si>
    <t>21 Feb 1990</t>
  </si>
  <si>
    <t>15 Sept 1992</t>
  </si>
  <si>
    <t>11 Feb 1984</t>
  </si>
  <si>
    <t>02 Feb 1984</t>
  </si>
  <si>
    <t>09 Okt 1986</t>
  </si>
  <si>
    <t>01 Juli 1984</t>
  </si>
  <si>
    <t>06 Sept 1990</t>
  </si>
  <si>
    <t>Perbandingan Hukum Dan Mazhab</t>
  </si>
  <si>
    <t xml:space="preserve"> Sistem Penanggalan</t>
  </si>
  <si>
    <t xml:space="preserve"> Perdata Ekonomi</t>
  </si>
  <si>
    <t>29 Juli 1990</t>
  </si>
  <si>
    <t>29 Jan 1993</t>
  </si>
  <si>
    <t>01 April 1988</t>
  </si>
  <si>
    <t>26 April 1992</t>
  </si>
  <si>
    <t>Bantul</t>
  </si>
  <si>
    <t>dr. M. Yusuf Sidang Amin, Sp.An.</t>
  </si>
  <si>
    <t>Rejjang Lebong</t>
  </si>
  <si>
    <t>Unjung Pandang</t>
  </si>
  <si>
    <t>Samarinda</t>
  </si>
  <si>
    <t>Tebo</t>
  </si>
  <si>
    <t>Majalengka</t>
  </si>
  <si>
    <t>Toraja Utara</t>
  </si>
  <si>
    <t>Polewali Mandar</t>
  </si>
  <si>
    <t>Kolaka Utara</t>
  </si>
  <si>
    <t>Bacari</t>
  </si>
  <si>
    <t>Lawawoi</t>
  </si>
  <si>
    <t>Medan</t>
  </si>
  <si>
    <t>Gorontalo</t>
  </si>
  <si>
    <t>Ngada</t>
  </si>
  <si>
    <t>Tancung</t>
  </si>
  <si>
    <t>196809141994031008</t>
  </si>
  <si>
    <t>Roby Aditiya, M.Acc.</t>
  </si>
  <si>
    <t>Raodahtul Jannnah, M.Ak.</t>
  </si>
  <si>
    <t>Qarina, M.Si.</t>
  </si>
  <si>
    <t>Namla Elfa Syariati, M.S.A.</t>
  </si>
  <si>
    <t>Juardi, M.Si.</t>
  </si>
  <si>
    <t>Supriadi, M.E.I</t>
  </si>
  <si>
    <t>198711042019032011</t>
  </si>
  <si>
    <t>199006222019031010</t>
  </si>
  <si>
    <t>199112052019032017</t>
  </si>
  <si>
    <t>199109252019032019</t>
  </si>
  <si>
    <t>198612192019031008</t>
  </si>
  <si>
    <t>198604032019031004</t>
  </si>
  <si>
    <t>4 Nov 1987</t>
  </si>
  <si>
    <t>22 Juni 1990</t>
  </si>
  <si>
    <t>5 Des 1991</t>
  </si>
  <si>
    <t>1 Juli 1990</t>
  </si>
  <si>
    <t>Ekonomi Pembangunan &amp; Perencanaan</t>
  </si>
  <si>
    <t>25 Sep 1991</t>
  </si>
  <si>
    <t>19 Des 1986</t>
  </si>
  <si>
    <t>03- April 1986</t>
  </si>
  <si>
    <t>Studi Kelayakan Bisnis Syariah</t>
  </si>
  <si>
    <t>Indah, M.Si.</t>
  </si>
  <si>
    <t>Yudi Adnan, M.Kes.</t>
  </si>
  <si>
    <t>Rimawati Aulia Insani Sadarang, M.P.H.</t>
  </si>
  <si>
    <t>Nurul Muhlisah Maddeppungeng, M.Si.</t>
  </si>
  <si>
    <t>Nur Asma, M.Si.</t>
  </si>
  <si>
    <t>l</t>
  </si>
  <si>
    <t>199104092019032026</t>
  </si>
  <si>
    <t>9 April 1991</t>
  </si>
  <si>
    <t>198708162019031006</t>
  </si>
  <si>
    <t>Luwu Utara</t>
  </si>
  <si>
    <t>AKK</t>
  </si>
  <si>
    <t>199309032019032022</t>
  </si>
  <si>
    <t>03 Sept 1993</t>
  </si>
  <si>
    <t>199003222019032011</t>
  </si>
  <si>
    <t>22 Maret 1990</t>
  </si>
  <si>
    <t>199207142019032019</t>
  </si>
  <si>
    <t>14 Juli 1992</t>
  </si>
  <si>
    <t>Darmatasia, M.Kom.</t>
  </si>
  <si>
    <t>Asriani, M.Sc</t>
  </si>
  <si>
    <t>Annisa Gilang Yudhitya, M.Ds.</t>
  </si>
  <si>
    <t>Andi Syam Rizal, M.T.</t>
  </si>
  <si>
    <t>Amalyah Febriyanti, M.Si.</t>
  </si>
  <si>
    <t>Ahmad Ibrahim Rahmani, M.Sc</t>
  </si>
  <si>
    <t>A. Mustika Abidin, M.Pd.I.</t>
  </si>
  <si>
    <t>A. Hildayanti, M.T.</t>
  </si>
  <si>
    <t>Titi Mildawati, M.Pd.</t>
  </si>
  <si>
    <t>Syarifah Rabiatul Adawiah, M.sc.</t>
  </si>
  <si>
    <t>Sefrilita Risqi Adikaning Rani, M.Si.</t>
  </si>
  <si>
    <t>Safruddin Juddah, M.T.</t>
  </si>
  <si>
    <t>Rofia Masrifah, M.Pd.</t>
  </si>
  <si>
    <t>Suci Qadriana Ramadhani, M.Sc</t>
  </si>
  <si>
    <t>Rahmiani Rahim, MT</t>
  </si>
  <si>
    <t>Rahmiani Gani, M.Sc.</t>
  </si>
  <si>
    <t>Prasepvianto Estu Broto, M.Si.</t>
  </si>
  <si>
    <t>Muhammad Tajuddin, M.Ag.</t>
  </si>
  <si>
    <t>Muhammad Chaidar Febriansyah, M.T.</t>
  </si>
  <si>
    <t>Moh. Sutrisno, M.Sc.</t>
  </si>
  <si>
    <t>Mastanning, M.Hum</t>
  </si>
  <si>
    <t>Jumardin, M.Si.</t>
  </si>
  <si>
    <t>Jasdar Agus, M.Sc.</t>
  </si>
  <si>
    <t>199205212019032015</t>
  </si>
  <si>
    <t>21 Mei 1992</t>
  </si>
  <si>
    <t>199203202019032015</t>
  </si>
  <si>
    <t>20 Maret 1992</t>
  </si>
  <si>
    <t>199012232019032017</t>
  </si>
  <si>
    <t>23 Des 1990</t>
  </si>
  <si>
    <t>Desain</t>
  </si>
  <si>
    <t>198710302019031006</t>
  </si>
  <si>
    <t>30 Okt 1987</t>
  </si>
  <si>
    <t>Teknik Geofisika</t>
  </si>
  <si>
    <t>Sidenreng Rappang</t>
  </si>
  <si>
    <t>19 Feb 1993</t>
  </si>
  <si>
    <t>198712012019031012</t>
  </si>
  <si>
    <t>01 Des 1987</t>
  </si>
  <si>
    <t>26 Nov 1990</t>
  </si>
  <si>
    <t>Integrasi Keilmuan</t>
  </si>
  <si>
    <t>199106252019032023</t>
  </si>
  <si>
    <t>Aristektur</t>
  </si>
  <si>
    <t>199004052019032028</t>
  </si>
  <si>
    <t>25 Juni 1991</t>
  </si>
  <si>
    <t>05 April 1990</t>
  </si>
  <si>
    <t>198708252019032012</t>
  </si>
  <si>
    <t>25 Agt 1987</t>
  </si>
  <si>
    <t>Kimia Anorganik</t>
  </si>
  <si>
    <t>199404112019032031</t>
  </si>
  <si>
    <t>Kediri</t>
  </si>
  <si>
    <t>11 April 1994</t>
  </si>
  <si>
    <t>Fisika Material</t>
  </si>
  <si>
    <t>198612132019031009</t>
  </si>
  <si>
    <t>13 Des 1986</t>
  </si>
  <si>
    <t>28 Agt 1990</t>
  </si>
  <si>
    <t>199008282019032023</t>
  </si>
  <si>
    <t>199004052019032027</t>
  </si>
  <si>
    <t>05 Apr 1990</t>
  </si>
  <si>
    <t>198405232019032011</t>
  </si>
  <si>
    <t>23 Mei 1984</t>
  </si>
  <si>
    <t>198903062019032013</t>
  </si>
  <si>
    <t>198809212019031012</t>
  </si>
  <si>
    <t>Wonogiri</t>
  </si>
  <si>
    <t>21 Sep 1988</t>
  </si>
  <si>
    <t>199012222019031010</t>
  </si>
  <si>
    <t>Tabalong</t>
  </si>
  <si>
    <t>22 Des 1990</t>
  </si>
  <si>
    <t>Studi Ilmu Agama Islam</t>
  </si>
  <si>
    <t>199202152019031014</t>
  </si>
  <si>
    <t xml:space="preserve">Kendari </t>
  </si>
  <si>
    <t>15 Feb 1992</t>
  </si>
  <si>
    <t>198407272019031008</t>
  </si>
  <si>
    <t>Bangkalan</t>
  </si>
  <si>
    <t>27 Juli 1984</t>
  </si>
  <si>
    <t>26 Jan 1993</t>
  </si>
  <si>
    <t>199301262019032025</t>
  </si>
  <si>
    <t>198604242019031010</t>
  </si>
  <si>
    <t>24 April 1986</t>
  </si>
  <si>
    <t>Biofisika</t>
  </si>
  <si>
    <t>198903232019031011</t>
  </si>
  <si>
    <t>23 Maret 1989</t>
  </si>
  <si>
    <t>Tri Suhendra Arbani, M.H.</t>
  </si>
  <si>
    <t>Nurfaika Ishak, M.H.</t>
  </si>
  <si>
    <t>Muhammad Yaasin Raya, M.H.</t>
  </si>
  <si>
    <t>Muhammad Ikran Nur Fuady, M.H.</t>
  </si>
  <si>
    <t>03 Mei 1993</t>
  </si>
  <si>
    <t>Hukum Bisnis &amp; Ketatanegaraan</t>
  </si>
  <si>
    <t>25 Mei 1993</t>
  </si>
  <si>
    <t>Al Ahwal Al-Syakhshiyah</t>
  </si>
  <si>
    <t>199305252019032026</t>
  </si>
  <si>
    <t>199305032019031010</t>
  </si>
  <si>
    <t>199212162019032016</t>
  </si>
  <si>
    <t>16 Des 1992</t>
  </si>
  <si>
    <t>199405262019031007</t>
  </si>
  <si>
    <t>26 Mei 1994</t>
  </si>
  <si>
    <t>199207292019031016</t>
  </si>
  <si>
    <t>29 Juli 1992</t>
  </si>
  <si>
    <t>198907062019032015</t>
  </si>
  <si>
    <t>Ahsani Paramita, M.Si.</t>
  </si>
  <si>
    <t>06 Juli 1989</t>
  </si>
  <si>
    <t>Aljabar Linear Elementer</t>
  </si>
  <si>
    <t>199103122019032018</t>
  </si>
  <si>
    <t>Ummul Hasanah, M.Pd.</t>
  </si>
  <si>
    <t>12 Maret 1991</t>
  </si>
  <si>
    <t>Anatomi &amp; Fisiologi Tumbuhan</t>
  </si>
  <si>
    <t>199408232019031008</t>
  </si>
  <si>
    <t>Aspin Nur Arifin Rivai, M.Si.</t>
  </si>
  <si>
    <t>23 Agt 1994</t>
  </si>
  <si>
    <t>Hubungan Internasional</t>
  </si>
  <si>
    <t>Teori-Teori Sosiologi Modern Dan Post Modern</t>
  </si>
  <si>
    <t>Teori Sosiologi Modern Dan Post Modern</t>
  </si>
  <si>
    <t>Pemikiran Politik Islam</t>
  </si>
  <si>
    <t>Resolusi Konflik</t>
  </si>
  <si>
    <t>Geografi Politik</t>
  </si>
  <si>
    <t>Antropologi Agama</t>
  </si>
  <si>
    <t>Ilmu Al-Quran Dan Tafsir</t>
  </si>
  <si>
    <t>Ilmu Hadits Asisten Ahli</t>
  </si>
  <si>
    <t>Hubungan Internasional Asisten Ahli</t>
  </si>
  <si>
    <t>Pemikiran Islam Asisten Ahli</t>
  </si>
  <si>
    <t>Politik Lokal Dan Otonomi Daerah</t>
  </si>
  <si>
    <t>199204042019031013</t>
  </si>
  <si>
    <t>Radhie Munadi, M.Ag.</t>
  </si>
  <si>
    <t>04 April 1992</t>
  </si>
  <si>
    <t>Muhammad Takbir, M.Phill.</t>
  </si>
  <si>
    <t>22 Jan 1990</t>
  </si>
  <si>
    <t>Ilmu Filasafat</t>
  </si>
  <si>
    <t>Dr. Andi Herawati, M.Ag</t>
  </si>
  <si>
    <t>Fikih Hisab Rukyat</t>
  </si>
  <si>
    <t>Hukum Acara Pidana</t>
  </si>
  <si>
    <t>Kewarganegaraan</t>
  </si>
  <si>
    <t>Hukum Hubungan Internasional</t>
  </si>
  <si>
    <t>15/07/2019</t>
  </si>
  <si>
    <t>Calon Pranata Komputer</t>
  </si>
  <si>
    <t>Fak</t>
  </si>
  <si>
    <t>23-07-2019</t>
  </si>
  <si>
    <t>B.II/3/22669</t>
  </si>
  <si>
    <t>197610012009011008</t>
  </si>
  <si>
    <t>Dr. Sudirman, SE., M.Si.</t>
  </si>
  <si>
    <t>Waendreng Bone</t>
  </si>
  <si>
    <t>01  Okt 1976</t>
  </si>
  <si>
    <t>Ilmu Ekonomi Konsetrasi Keuangan</t>
  </si>
  <si>
    <t>01-07-2019</t>
  </si>
  <si>
    <t>Dr. Rahmiati, S.Pd., M.Pd.</t>
  </si>
  <si>
    <t>198811212019032016</t>
  </si>
  <si>
    <t>Sitti Nurrahmi, M.Sc</t>
  </si>
  <si>
    <t>21 Nov 1988</t>
  </si>
  <si>
    <t>198904112019032019</t>
  </si>
  <si>
    <t>Arfiani Nur, M.Sc</t>
  </si>
  <si>
    <t>11 April 1989</t>
  </si>
  <si>
    <t>Kimia Organis</t>
  </si>
  <si>
    <t>198812072019031008</t>
  </si>
  <si>
    <t>A. Zulfikar Darussalam, M.Si.</t>
  </si>
  <si>
    <t>07 Desem 1988</t>
  </si>
  <si>
    <t>Wahyudi, M.M.</t>
  </si>
  <si>
    <t>21 Jan 1990</t>
  </si>
  <si>
    <t>Analisis</t>
  </si>
  <si>
    <t>dr. Azisah Nurdin, Sp.OG., M.Kes.</t>
  </si>
  <si>
    <t xml:space="preserve">Wakil Rektor Bid. Akademik </t>
  </si>
  <si>
    <t>Wakil Rektor Bid. Kemahasiswaan</t>
  </si>
  <si>
    <t>Wakil Rektor Bid. Kerjasama &amp;  Pengembangan Lembaga</t>
  </si>
  <si>
    <t>Prof. Dr. Darussalam, M. Ag.</t>
  </si>
  <si>
    <t>15-08-2019</t>
  </si>
  <si>
    <t>197007011994031000</t>
  </si>
  <si>
    <t>199007012019032021</t>
  </si>
  <si>
    <t>213 Tahun 2019</t>
  </si>
  <si>
    <t>Dr.Zulhas'ari Mustafa, S.Ag., M.Ag.</t>
  </si>
  <si>
    <t>Dr. Nila Sastrawati, M.SI</t>
  </si>
  <si>
    <t>Dr. H. Marjuni, S.Ag., M.Pd.I.</t>
  </si>
  <si>
    <t>Dr. H. Wahyuddin, M. Hum.</t>
  </si>
  <si>
    <t>Prof. Dr. H. Mardan, M.Ag.</t>
  </si>
  <si>
    <t>Dr. H. Muammar Muhammad Bakry,Lc, M.Ag</t>
  </si>
  <si>
    <t>Dr. dr. Syatirah, S. Ked.,Sp.A.,M.Kes.</t>
  </si>
  <si>
    <t>Dr. Ridwan Andi Kambau, S.T., M.Kom.</t>
  </si>
  <si>
    <t>Dr. dr. Nadyah, S.Ked., M.Kes</t>
  </si>
  <si>
    <t>Dr. Fathurrahman, M.M.</t>
  </si>
  <si>
    <t>Dr. Achruh, M.Pd.I.</t>
  </si>
  <si>
    <t>Dirasah Islmaiyah</t>
  </si>
  <si>
    <t>01-05-2019</t>
  </si>
  <si>
    <t>Ujung Pandamg</t>
  </si>
  <si>
    <t>Dompu-Bima</t>
  </si>
  <si>
    <t>Pembina Tk.I (IV/c)</t>
  </si>
  <si>
    <t>Drs. Mansyur Suma, M.pd.</t>
  </si>
  <si>
    <t>Dr. Nurkhalis  A. Ghaffar, S. Ag., M.Hum.</t>
  </si>
  <si>
    <t>Wakil Direktur Pascasarjana</t>
  </si>
  <si>
    <t>28-08-2019</t>
  </si>
  <si>
    <t>218 Tahun 2019</t>
  </si>
  <si>
    <t>219 Tahun 2019</t>
  </si>
  <si>
    <t>Ketua Ma'had Al Jamiah</t>
  </si>
  <si>
    <t>Sekretaris Ma'had Al- Jamiah</t>
  </si>
  <si>
    <t>220 Tahun 2019</t>
  </si>
  <si>
    <t>18-12-2017</t>
  </si>
  <si>
    <t>197910292014101001</t>
  </si>
  <si>
    <t>Muhammad Arfah, S.T., M.M.</t>
  </si>
  <si>
    <t>29 Okt 1979</t>
  </si>
  <si>
    <t>199403202019031012</t>
  </si>
  <si>
    <t>198312122014061001</t>
  </si>
  <si>
    <t>Darwis, S.Sos</t>
  </si>
  <si>
    <t>12 Des 1983</t>
  </si>
  <si>
    <t>01-08-2019</t>
  </si>
  <si>
    <t>Dr. Hj. Salmah Said, S.E., M. Fin.Mgmt., M.Si</t>
  </si>
  <si>
    <t>198911272019081001</t>
  </si>
  <si>
    <t>Muhammad Nasri Katman, M.Ak.</t>
  </si>
  <si>
    <t>07-11-1989</t>
  </si>
  <si>
    <t>199201162019082001</t>
  </si>
  <si>
    <t>ST. Hafsah Umar, M.Ak.</t>
  </si>
  <si>
    <t>16 Jan 1992</t>
  </si>
  <si>
    <t>Akutansi Syariah</t>
  </si>
  <si>
    <t>B.II/3/33132</t>
  </si>
  <si>
    <t>03 Okt 2018</t>
  </si>
  <si>
    <t>03-10-2018</t>
  </si>
  <si>
    <t>Dr. Hj. Rahmatiah.HL, M.Pd.</t>
  </si>
  <si>
    <t>Dr. Marilang ,S.H.,M.Hum.</t>
  </si>
  <si>
    <t>Dr. Hj. Rahmi D, M.Ag.</t>
  </si>
  <si>
    <t>Dr. Darmawati H, S.Ag.,M.H.I.</t>
  </si>
  <si>
    <t>Dr. Abdullah, S.Ag.,M.Ag.</t>
  </si>
  <si>
    <t>Dr. A. Ibrahim, S.Ag., S.S., M.Pd.</t>
  </si>
  <si>
    <t>Muhammad Nur Akbar Rasyid, M.Pd.I., M.Ed., Ph.D.</t>
  </si>
  <si>
    <t>Dr. Irwan Misbach, S.E.,M.Si.</t>
  </si>
  <si>
    <t>Dr. Hj. Nurlaelah Abbas, Lc.,M.A.</t>
  </si>
  <si>
    <t>Sjamsiah, S.Si.,M.Si.,Ph.D</t>
  </si>
  <si>
    <t>Dr. Muh. Anshar, S.Pt.,M.Si.</t>
  </si>
  <si>
    <t>Dr. Muhammad Wahyuddin Abdullah, S.E.,M.Si.</t>
  </si>
  <si>
    <t>Dr. Rahmawati Muin HS, S.Ag.,M.Ag.</t>
  </si>
  <si>
    <t>Dr. Amiruddin K, M.E.I.</t>
  </si>
  <si>
    <t>Dr. Hj. Gemy Nastity Handayani, S.Si., Apt.,M.Si.</t>
  </si>
  <si>
    <t>Dr. H. M. Faiz Sastrianegara, S.K.M., MARS.</t>
  </si>
  <si>
    <t>Prof. Dr. H. Mukhtar Lutfi, M.Pd.</t>
  </si>
  <si>
    <t>12-09-2019</t>
  </si>
  <si>
    <t>Fakultas Kedokteran Ilmu Kesehatan</t>
  </si>
  <si>
    <t>11-09-2019</t>
  </si>
  <si>
    <t>Hasbi Ibrahim, S.K.M.,M.Kes.</t>
  </si>
  <si>
    <t>233 Tahun 2019</t>
  </si>
  <si>
    <t>Sekretaris Lembaga Penjaminan Mutu</t>
  </si>
  <si>
    <t>Sekretaris SPI</t>
  </si>
  <si>
    <t>Dr. Murtiadi Awaluddin, S.E., M.Si.</t>
  </si>
  <si>
    <t>234 Tahun 2019</t>
  </si>
  <si>
    <t>Dr. H. Mahmuddin, S. Ag., M.Ag.</t>
  </si>
  <si>
    <t>Dr. Rosmini, S.Ag.,M.Th.I.</t>
  </si>
  <si>
    <t>Dr. H. Supardin, M.H.I.</t>
  </si>
  <si>
    <t>Dr. Muljono Damopolii, M.Ag.</t>
  </si>
  <si>
    <t>Hildawati Almah, S.Ag.,S.S.,M.A.</t>
  </si>
  <si>
    <t>197009111998032001</t>
  </si>
  <si>
    <t>Dr. Djuwariah Ahmad, M.Pd., M.TESOL.</t>
  </si>
  <si>
    <t>Dr. H. Achruh, M.Pd.I.</t>
  </si>
  <si>
    <t>196609081994031002</t>
  </si>
  <si>
    <t>Ketua Komisi Penegakan Kode Etik UIN Alauddin Makassar</t>
  </si>
  <si>
    <t>Sekretaris Komisi Penegakan Kode Etik UIN Alauddin Makassar</t>
  </si>
  <si>
    <t>Kepala Pusat Program Intensifikasi Bahasa Asing Ma’had Al-Jamiah UIN Alauddin Makassar</t>
  </si>
  <si>
    <t>Dr. Jamaluddin, M.Pd.</t>
  </si>
  <si>
    <t>Kepala Pusat Program Character Building Training Ma’had Al-Jamiah UIN Alauddin Makassar</t>
  </si>
  <si>
    <t>Kepala Pusat Program Baca Tulis Al-Qur’an Ma’had Al-Jamiah UIN Alauddin Makassar</t>
  </si>
  <si>
    <t>Dr. M. Yusuf T, S.Ag., M.ag.</t>
  </si>
  <si>
    <t>Pemina Tk.I</t>
  </si>
  <si>
    <t>235 Tahun 2019</t>
  </si>
  <si>
    <t>Pembina utama</t>
  </si>
  <si>
    <t>236 Tahun 2019</t>
  </si>
  <si>
    <t>Pembina utama muda</t>
  </si>
  <si>
    <t>Dr. Muhammad Rusydi Rasyid, S. Ag.,M.Ag.</t>
  </si>
  <si>
    <t>Dr.Siti Fatimah, S.E., M.M.</t>
  </si>
  <si>
    <t>Prof. Dr. M. Dahlan M, M. Ag.</t>
  </si>
  <si>
    <t>01-09-2019</t>
  </si>
  <si>
    <t>197612042000031001</t>
  </si>
  <si>
    <t>Abdul Rahman Sakka, Lc., M.Pd.</t>
  </si>
  <si>
    <t>04 Des 1976</t>
  </si>
  <si>
    <t>STAI AL- Azhar Gowa</t>
  </si>
  <si>
    <t>Dr. Arham, M.Si.</t>
  </si>
  <si>
    <t>Pembina Utama Muda (IV/c)</t>
  </si>
  <si>
    <t>Kasubag administrasi Umum</t>
  </si>
  <si>
    <t>Prof. Dr. Hasaruddin, S. Ag, M. Ag.</t>
  </si>
  <si>
    <t>01-10-2019</t>
  </si>
  <si>
    <t>Dr. Baso Iwang, SE., M.Si.</t>
  </si>
  <si>
    <t>HUKUM KEKELUARGAAN ISLAM</t>
  </si>
  <si>
    <t>HUKUM TATA NEGARA</t>
  </si>
  <si>
    <t>PERBANDINGAN MAZHAB &amp; HUKUM</t>
  </si>
  <si>
    <t>HUBUNGAN INTERNASIONAL</t>
  </si>
  <si>
    <t>Dr. Hasbiullah, SE., M.Si.</t>
  </si>
  <si>
    <t>197212042007011008</t>
  </si>
  <si>
    <t>Akramunnas, SE., M.M.</t>
  </si>
  <si>
    <t>Sekretaris Jurusan Ekonomi Islam</t>
  </si>
  <si>
    <t>2065 Tahun 2019</t>
  </si>
  <si>
    <t>04-10-2019</t>
  </si>
  <si>
    <t>Muh. Akil Rahman, SE., M.Si.</t>
  </si>
  <si>
    <t>Dr. Lince Bulutoding, S.E., M.Si., Ak.</t>
  </si>
  <si>
    <t>399 Tahun 2019</t>
  </si>
  <si>
    <t>04/10/2019</t>
  </si>
  <si>
    <t>Ketua Prodi Studi Agama-Agama</t>
  </si>
  <si>
    <t>Dra. Andi Nurbaety, M.A.</t>
  </si>
  <si>
    <t>Sekretaris Prodi  Ilmu Hadis</t>
  </si>
  <si>
    <t>H. Achmad Abdi Amsir, S.Ip, M.Si.</t>
  </si>
  <si>
    <t>Sekretaris Prodi Hubungan Internasional</t>
  </si>
  <si>
    <t>Nur Utaminingsih, S.Ip., M.Si.</t>
  </si>
  <si>
    <t>Yusran, S,Th,I., M.Hum.</t>
  </si>
  <si>
    <t>Sekretaris Prodi Studi Agama-Agama</t>
  </si>
  <si>
    <t>Andi Muhammad Ali Amiruddin, S.Ag., M.A.</t>
  </si>
  <si>
    <t>197206021997031004</t>
  </si>
  <si>
    <t xml:space="preserve">Ketua Jurusan (Ketua Prodi) Ilmu Politik </t>
  </si>
  <si>
    <t>Dr. Dewi Anggareani, S. Sos., M.Hum.</t>
  </si>
  <si>
    <t>196908061994121008</t>
  </si>
  <si>
    <t>6 Agt 1969</t>
  </si>
  <si>
    <t>H.Syamsuri, S.S., M.A.</t>
  </si>
  <si>
    <t>197212052002121002</t>
  </si>
  <si>
    <t>Dr. Rappe, M.Pd.I.</t>
  </si>
  <si>
    <t>Dra. Hj. St. Aisyah, M.Ed., St., Ph.D.</t>
  </si>
  <si>
    <t>Ketua JurusanPendidikan Bahasa Inggris</t>
  </si>
  <si>
    <t>Ketua Jurusan Pendidikan Matematika</t>
  </si>
  <si>
    <t>Ketua Prodi Pendidikan Biologi</t>
  </si>
  <si>
    <t>Dr. Usman, S.Ag., M.Pd.</t>
  </si>
  <si>
    <t>Sekretaris JurusanPendidikan Bahasa Inggris</t>
  </si>
  <si>
    <t>Sekretaris Jurusan Pendidikan Matematika</t>
  </si>
  <si>
    <t>Sekretaris Prodi Pendidikan Biologi</t>
  </si>
  <si>
    <t>Ketua Prodi Pendidikan Guru Madrasah Ibtidaiyah (PGMI)</t>
  </si>
  <si>
    <t>Ketua Jurusan Pendidikan Islam Anak Usia Dini (PIAUD)</t>
  </si>
  <si>
    <t>Sekretaris Prodi Pendidikan Guru Madrasah Ibtidaiyah (PGMI)</t>
  </si>
  <si>
    <t>Sekretaris  Jurusan Pendidikan Islam Anak Usia Dini (PIAUD)</t>
  </si>
  <si>
    <t>359 Tahun 2019</t>
  </si>
  <si>
    <t>Sekretaris  Jurusan Pengembangan Masyarakat Islam</t>
  </si>
  <si>
    <t>Ketua Jurusan Pengembangan Masyarakat Islam</t>
  </si>
  <si>
    <t>Ketua Jurusan  Komunikasi dan Penyiaran Islam</t>
  </si>
  <si>
    <t>Ketua Jurusan Jurnalistik</t>
  </si>
  <si>
    <t>Ketua Jurusan Manajemen Haji Dan Umrah</t>
  </si>
  <si>
    <t>Sekretaris Jurusan Manajemen Haji &amp; Umrah</t>
  </si>
  <si>
    <t>Sekretaris  Jurusan  Komunikasi dan Penyiaran Islam</t>
  </si>
  <si>
    <t>Sekretaris  Jurusan Ilmu Komunikasi</t>
  </si>
  <si>
    <t>Sekretaris Jurusan Manajemen Dakwah</t>
  </si>
  <si>
    <t>Sekretaris Jurusan Jurnalistik</t>
  </si>
  <si>
    <t>Ketua Jurusan/Prodi Farmasi</t>
  </si>
  <si>
    <t>Abd. Majid HR. Lagu., S.KM., M.Kes.</t>
  </si>
  <si>
    <t>Ketua Jurusan/Prodi Keperawatan</t>
  </si>
  <si>
    <t>Dr. Muh. Anwar Hafid, S.Kep., Ns., M.Kes.</t>
  </si>
  <si>
    <t>Firdayanti, S.Sit., M.keb.</t>
  </si>
  <si>
    <t>197511132008012010</t>
  </si>
  <si>
    <t>dr. Darmawangsih, M.Kes.</t>
  </si>
  <si>
    <t>Ketua Jurusan/Prodi Pendidkan Dokter</t>
  </si>
  <si>
    <t>Patimah, S.Kep., Ns., M.Kes.</t>
  </si>
  <si>
    <t>Ketua Jurusan/Prodi Ners</t>
  </si>
  <si>
    <t>Ketua Jurusan/Prodi Profesi Dokter</t>
  </si>
  <si>
    <t>Sekretaris Jurusan/Prodi Farmasi</t>
  </si>
  <si>
    <t>Sekretaris Jurusan/Prodi Keperawatan</t>
  </si>
  <si>
    <t>Sekretaris Jurusan/Prodi Pendidkan Dokter</t>
  </si>
  <si>
    <t>Sekretaris Jurusan/Prodi Ners</t>
  </si>
  <si>
    <t>Sekretaris Jurusan/Prodi Profesi Dokter</t>
  </si>
  <si>
    <t>Syamsuri Sakri, M.Si., Apt</t>
  </si>
  <si>
    <t>Sukfitrianty, S.K.M., M.Kes.</t>
  </si>
  <si>
    <t>198911252915032007</t>
  </si>
  <si>
    <t>dr. Rini Fitriani, M.Kes.</t>
  </si>
  <si>
    <t>Sysnawati, S.Kep., M.Kes.</t>
  </si>
  <si>
    <t>dr. Azizah Nurdin, Sp.Og</t>
  </si>
  <si>
    <t>Dr. Abu Haif, M.Hum</t>
  </si>
  <si>
    <t>Sekretaris Jurusan Bahasa  dan Sastra Arab</t>
  </si>
  <si>
    <t>19821109201101014</t>
  </si>
  <si>
    <t>Dr.Jumharia Djamereng, M.Hum</t>
  </si>
  <si>
    <t>196901082002122001</t>
  </si>
  <si>
    <t>197109201998031002</t>
  </si>
  <si>
    <t>Touku Umar, S.Hum., M.Ip.</t>
  </si>
  <si>
    <t>Syahruni Junaid, S.S., M.Pd.</t>
  </si>
  <si>
    <t>1240 Tahun 2019</t>
  </si>
  <si>
    <t>Ketua Jurusan Hukum Keluarga Islam (HKI)</t>
  </si>
  <si>
    <t>Ketua Jurusn Perbandingan Mazhab &amp; Hukum (PMH)</t>
  </si>
  <si>
    <t>Ketua Jurusan Hukum Tata Negara (HTN)</t>
  </si>
  <si>
    <t>Ketua Jurusan Hukum Ekonomi Syariah (HES)</t>
  </si>
  <si>
    <t>Ketua Jurusan Ilmu Falak (IFK)</t>
  </si>
  <si>
    <t>Ketua Jurusan Ilmu Hukum (IH)</t>
  </si>
  <si>
    <t>Dr.Ashar Sinilele, SH., M.M.</t>
  </si>
  <si>
    <t>Dr. Ashar Sinilele, S.H., M.M</t>
  </si>
  <si>
    <t>Sekretaris Jurusan Hukum Keluarga Islam (HKI)</t>
  </si>
  <si>
    <t>Sekretaris Jurusan Perbandingan Mazhab &amp; Hukum (PMH)</t>
  </si>
  <si>
    <t>SekretarisJurusan Hukum Tata Negara (HTN)</t>
  </si>
  <si>
    <t>Sekretaris Jurusan Ilmu Hukum (IH)</t>
  </si>
  <si>
    <t>Sekretaris Jurusan Hukum Ekonomi Syariah (HES)</t>
  </si>
  <si>
    <t>Sekretaris Jurusan Ilmu Falak (IFK)</t>
  </si>
  <si>
    <t>3248 Tahun 2019</t>
  </si>
  <si>
    <t>Ketua Prodi Dirasah Islamiyah (S3)</t>
  </si>
  <si>
    <t>Sekretaris Prodi Dirasah Islamiyah (S3)</t>
  </si>
  <si>
    <t>Ketua Prodi Ilmu Al-Quran &amp; Tafsir (S2)</t>
  </si>
  <si>
    <t>Ketua Prodi Bahasa Arab (S2)</t>
  </si>
  <si>
    <t>Ketua Prodi Ilmu Hadis (S2)</t>
  </si>
  <si>
    <t>Ketua Prodi Manajemen Pendidikan Islam (S2)</t>
  </si>
  <si>
    <t>Ketua Prodi Ekonomi Syariah (S2)</t>
  </si>
  <si>
    <t>Ketua Prodi Dirasah Islamiyah (S2)</t>
  </si>
  <si>
    <t>Ketua Prodi Pendidikan Agama Islam (S2)</t>
  </si>
  <si>
    <t>Ketua Prodi Komunikasi &amp; Penyiaran Islam (S2)</t>
  </si>
  <si>
    <t>Sekretaris Prodi Ilmu Al-Quran &amp; Tafsir (S2)</t>
  </si>
  <si>
    <t>Sekretaris Prodi Bahasa Arab (S2)</t>
  </si>
  <si>
    <t>Sekretaris Prodi Ilmu Hadis (S2)</t>
  </si>
  <si>
    <t>Sekretaris Prodi Manajemen Pendidikan Islam (S2)</t>
  </si>
  <si>
    <t>Sekretaris Prodi Ekonomi Syariah (S2)</t>
  </si>
  <si>
    <t>Sekretaris Prodi Dirasah Islamiyah (S2)</t>
  </si>
  <si>
    <t>Sekretaris Prodi Pendidikan Agama Islam (S2)</t>
  </si>
  <si>
    <t>Sekretaris Prodi Komunikasi &amp; Penyiaran Islam (S2)</t>
  </si>
  <si>
    <t>1095 Tahun 2019</t>
  </si>
  <si>
    <t>Muhammad Saleh, S.Ag., M.Pd.I.</t>
  </si>
  <si>
    <t>A. Muh. Syafar, S.T.,M.T</t>
  </si>
  <si>
    <t>Ketua Jurusan Teknik Informatika</t>
  </si>
  <si>
    <t>Plt. Sekretaris  Jurusan Teknik Informatika</t>
  </si>
  <si>
    <t>Ketua JurusanTeknik  PWK</t>
  </si>
  <si>
    <t>Sekretaris Jurusan Kimia</t>
  </si>
  <si>
    <t>S3</t>
  </si>
  <si>
    <t>Aisyah Abd. Rahman, S. Ag., M.M.</t>
  </si>
  <si>
    <t>2545 Tahun 2019</t>
  </si>
  <si>
    <t>15-10-2019</t>
  </si>
  <si>
    <t>01-11-2019</t>
  </si>
  <si>
    <t>Dr. Munirah, S.Ag., M.Ag.</t>
  </si>
  <si>
    <t>Dr. dr. Rosdianah, S.Ked.M.Kes</t>
  </si>
  <si>
    <t>Prof. Dr. Muhammad Yaumi, M. Hum.,M.A.</t>
  </si>
  <si>
    <t>196112311986011003</t>
  </si>
  <si>
    <t>31 Des 1961</t>
  </si>
  <si>
    <t>Drs. Tawakal, S.Sos, M.AP</t>
  </si>
  <si>
    <t>197204212008011006</t>
  </si>
  <si>
    <t>Ilmu Linguistik</t>
  </si>
  <si>
    <t>Ambon</t>
  </si>
  <si>
    <t>Umur</t>
  </si>
  <si>
    <t>Tenaga Administrasi</t>
  </si>
  <si>
    <t>20 s.d 29</t>
  </si>
  <si>
    <t>30 s.d 39</t>
  </si>
  <si>
    <t>50 s.d 58</t>
  </si>
  <si>
    <t>50 s.d 59</t>
  </si>
  <si>
    <t>40 s/d 49</t>
  </si>
  <si>
    <t>Tenaga Pendidik</t>
  </si>
  <si>
    <t>60 s.d 70</t>
  </si>
  <si>
    <t xml:space="preserve">Tenaga Pendidik dan Tenaga Kependidikan menurut Umur </t>
  </si>
  <si>
    <t>Penempatan di UINAM</t>
  </si>
  <si>
    <t>TK.PDDK</t>
  </si>
  <si>
    <t>14-08-2018</t>
  </si>
  <si>
    <t>25-10-2019</t>
  </si>
  <si>
    <t>Hasnah, S.Sit, S.Kep., NS.,M.Kes</t>
  </si>
  <si>
    <t>The Australian  National Universuty</t>
  </si>
  <si>
    <t>Ilmu Produksi  &amp; Teh. Peternakan</t>
  </si>
  <si>
    <t>Imamul Hak, S.EI., M.A.</t>
  </si>
  <si>
    <t>Ayu Lestari, S.Pt., M.Si.</t>
  </si>
  <si>
    <t>Minarti,S.Si, M.T.</t>
  </si>
  <si>
    <t>Tehnik Geofisika</t>
  </si>
  <si>
    <t>Risnawati K,.ST., M.Si.</t>
  </si>
  <si>
    <t>Perencanaan  &amp; Pengembangan Wilayah</t>
  </si>
  <si>
    <t>Waode Surya Darmadali Mangindan, S.S,M.Hum</t>
  </si>
  <si>
    <t>Nurfatimah, S.Pd., M.Si.</t>
  </si>
  <si>
    <t>Perencanaan &amp; Peng. Wilyah</t>
  </si>
  <si>
    <t>Ilmu Keperawatan</t>
  </si>
  <si>
    <t>Syamsiah Rauf, S.Kep., M.Kep.</t>
  </si>
  <si>
    <t>Adiatma, S.Pd.,M.Si.</t>
  </si>
  <si>
    <t>Institut Teknologi 10 Nov Surabaya</t>
  </si>
  <si>
    <t>Spesialis Kedokteran Fisik &amp; Rehabilitasi</t>
  </si>
  <si>
    <t>Univ.Airlangga</t>
  </si>
  <si>
    <t>dr. Rahadi Arie Hartoko, Sp.KFR</t>
  </si>
  <si>
    <t>M. Sayful, S.Sos., M.Si.</t>
  </si>
  <si>
    <t>Taufiq Mathar, S.Pd.M.Lis.</t>
  </si>
  <si>
    <t>International Islamic Univ. Malaysia</t>
  </si>
  <si>
    <t>Library and Infromation Scince</t>
  </si>
  <si>
    <t>Dr. Saiful, S.E., M.SA, Ak</t>
  </si>
  <si>
    <t>Univ. Pertahanan</t>
  </si>
  <si>
    <t>Damai  &amp; Resolusi Konflik</t>
  </si>
  <si>
    <t>Hisbullah, S.H.,  M.H.</t>
  </si>
  <si>
    <t>UII</t>
  </si>
  <si>
    <t>Hukum Tata negara</t>
  </si>
  <si>
    <t>S. Widad Ahmad,S.E., M.M.</t>
  </si>
  <si>
    <t>Manaj. Pemasaran</t>
  </si>
  <si>
    <t>Rekayasa &amp; Manajajemen Teknik Kemanan Nasional</t>
  </si>
  <si>
    <t>Farahdiba Rahma Bachtiar,S.IP., M.A.</t>
  </si>
  <si>
    <t>Zulkarnaim Masyhur,S.Kom., M.T.</t>
  </si>
  <si>
    <t>Firmansyah Ibrahim, S.Kom., M.Kom</t>
  </si>
  <si>
    <t>IPB</t>
  </si>
  <si>
    <t>Masykur Rauf, S.Hum., M.Pd</t>
  </si>
  <si>
    <t>Ahmad,S.S., M.LITT</t>
  </si>
  <si>
    <t>Letter in English Literaty Studies</t>
  </si>
  <si>
    <t>University of Aberdeen</t>
  </si>
  <si>
    <t>Fajri Basam, S.Pd., M.Pd</t>
  </si>
  <si>
    <t>Perndidikan Dasar</t>
  </si>
  <si>
    <t>Univ. Negeri Semarang</t>
  </si>
  <si>
    <t>Nur Rahmah Sari, SE., M.Acc. Ak</t>
  </si>
  <si>
    <t>Watangsoppeng</t>
  </si>
  <si>
    <t>M. Hasrul H.,S.Kom., M.Kom.</t>
  </si>
  <si>
    <t>Univ. Dian Nusantara</t>
  </si>
  <si>
    <t>Univ. Widyatama</t>
  </si>
  <si>
    <t>Della Fadhilatunisa, S.E., M.Acc.,Ak.</t>
  </si>
  <si>
    <t>Ahmad J, S.Kep., M.Kep., Ns.</t>
  </si>
  <si>
    <t>Ardian Adhiwijaya, S.Kep.,M.Kep. Ns.</t>
  </si>
  <si>
    <t>Eka Hadrayani, S.Kep.,M.Kep., Ns</t>
  </si>
  <si>
    <t>Muhammad Fajri, S.Sy.,M.H.</t>
  </si>
  <si>
    <t>Ahwal Syaksiyah</t>
  </si>
  <si>
    <t>Pend. Bhs. Inggris</t>
  </si>
  <si>
    <t>Nur Aliyah Nur, S.Pd., M.Pd.</t>
  </si>
  <si>
    <t>Farid Fajrin, S.Pd.,M.Acc.</t>
  </si>
  <si>
    <t>Nasr City Cairo</t>
  </si>
  <si>
    <t>Marwah Limpo, S.Hum., M.Hum.</t>
  </si>
  <si>
    <t>Ekonomi Syariah</t>
  </si>
  <si>
    <t>199301292019031008</t>
  </si>
  <si>
    <t>Asyraf Mustamin, S.Pd. M.E.</t>
  </si>
  <si>
    <t>Ilhamsyah, S.Kep., M.Kep. Ners</t>
  </si>
  <si>
    <t>Ekonomi islam</t>
  </si>
  <si>
    <t>Univ. Ibn Khaldun Bogor</t>
  </si>
  <si>
    <t>Trisno Wardy Putra, S.Sos.,M.E.I</t>
  </si>
  <si>
    <t>Miftha Farild, S.E., M.M</t>
  </si>
  <si>
    <t>STIM Nitro Makassar</t>
  </si>
  <si>
    <t>23 Maret 1986</t>
  </si>
  <si>
    <t>Firnanelty, S.Si.,M.Si.</t>
  </si>
  <si>
    <t>Ummi Zahra,S.Si.,M.Si.</t>
  </si>
  <si>
    <t>Nurul Wakia, S.Pd.I.,M.Pd.I</t>
  </si>
  <si>
    <t>Nurhidayah, S.Kep.,M.Kep, NS.</t>
  </si>
  <si>
    <t>Musdalifah, S.Kep., M.Kes.</t>
  </si>
  <si>
    <t>Syahrul Basri, S.KM.,M.Kes</t>
  </si>
  <si>
    <t>Rasmawati, S.Kep., M.Kep.,Ns.Sp.Kep.J.</t>
  </si>
  <si>
    <t>Univesitas Airlangga</t>
  </si>
  <si>
    <t>Nurul Khusnul Khotimah, S.Kep.,M.Kep.</t>
  </si>
  <si>
    <t>Dian Rezki Wijaya,S.KM., M.Kes.</t>
  </si>
  <si>
    <t>Eva Yustilawati, S.Kep., M.Kep., Ns.</t>
  </si>
  <si>
    <t>Rasdiyanah, S.Kep.,M.Kep. Ns.Sp.Kep.Kom</t>
  </si>
  <si>
    <t>Spesialis Keperawatan Komunitas</t>
  </si>
  <si>
    <t>Ekonomi &amp; Pembangunan</t>
  </si>
  <si>
    <t>Zil Fadhilah Arranury, S.KM., M.Kes.</t>
  </si>
  <si>
    <t>Ranti Ekasari, S.KM., M.K.M.</t>
  </si>
  <si>
    <t>Tehnik Arsitektur</t>
  </si>
  <si>
    <t>Dian Ihwana Ansyar, S.KM., M.Kes</t>
  </si>
  <si>
    <t>Univ. Muhammadiya Jakarta</t>
  </si>
  <si>
    <t>Muthahharah, S.Kep., M.Kep.</t>
  </si>
  <si>
    <t>A. Adriana Amal,S.Kep., NS, M.Kep.</t>
  </si>
  <si>
    <t>Ibnu Izzah, S.H.I.,M.H.</t>
  </si>
  <si>
    <t>Sri Wahyuni,S.Kom., M.T.</t>
  </si>
  <si>
    <t>Tehnik Electro</t>
  </si>
  <si>
    <t>Dirhamzah, S.Pd.I., M.Pd.I.</t>
  </si>
  <si>
    <t>Rusmin Abdul Rauf, LC., Mirkh</t>
  </si>
  <si>
    <t>Islamic Revealed Knowlodge and Human Science</t>
  </si>
  <si>
    <t>Internationa Islamic University Malaysia</t>
  </si>
  <si>
    <t>Wardihan Sabar, S.Pd., M.Si.</t>
  </si>
  <si>
    <t>Yessy Kurniati, S.KM.,M.Kes.</t>
  </si>
  <si>
    <t>Keuangan Syariah</t>
  </si>
  <si>
    <t>Universitas Sebelas Maret</t>
  </si>
  <si>
    <t>Nasrullah Bin Sapa,Lc., M.M</t>
  </si>
  <si>
    <t>Fitriyanti, S.Si.,M.Sc.</t>
  </si>
  <si>
    <t>Titik Andriani, S.Si., M.Si.</t>
  </si>
  <si>
    <t>Andi Asmuliany, S.T.,M.Si.</t>
  </si>
  <si>
    <t>199001212019031013</t>
  </si>
  <si>
    <t>Annisa Shofa Tsuraya, S.Pd.,M.Pd.</t>
  </si>
  <si>
    <t>Muthi'ah, S.Pd.I.,M.Pd.</t>
  </si>
  <si>
    <t>Muhammad Syahruddin Nawir, S.Pd.,M.Hum.</t>
  </si>
  <si>
    <t>Nurul Fadhilah Gani, S.Kep., Ns.,M.Kep.</t>
  </si>
  <si>
    <t>Pend. Anak Usia Dini</t>
  </si>
  <si>
    <t>Tri Addya Karini, S.KM.,M.P.H.</t>
  </si>
  <si>
    <t>Kaslam, S.TP., M.Si.</t>
  </si>
  <si>
    <t>Perencanaan &amp; Peng. Wilayah</t>
  </si>
  <si>
    <t>Saenal Abidin, S.I.P.,M.Hum.</t>
  </si>
  <si>
    <t>Perpustakaan &amp; Informasi Islam</t>
  </si>
  <si>
    <t>Ilmu Filsfat</t>
  </si>
  <si>
    <t>Muh. Abdi Goncing, S. Phill., M.Phill</t>
  </si>
  <si>
    <t>Trimulato, SE.I.,M.Si.</t>
  </si>
  <si>
    <t>Univ. Islam  Indonesia</t>
  </si>
  <si>
    <t>Ketua Prodi Hubungan Internasional</t>
  </si>
  <si>
    <t>31 Des 1970</t>
  </si>
  <si>
    <t>Multazam Abubakar,S.S., M.Hum.</t>
  </si>
  <si>
    <t>Nuryuningsih, S.T.,M.T.</t>
  </si>
  <si>
    <t>Mayyaddah Syuaib, S.T.,M.T.</t>
  </si>
  <si>
    <t>Muslihati,S.E.I., M.E.</t>
  </si>
  <si>
    <t>Sudarman, S.T.,M.T.</t>
  </si>
  <si>
    <t>Teknik Iformatika</t>
  </si>
  <si>
    <t>Univ. Amikom Yogyakarta</t>
  </si>
  <si>
    <t>Hariani, S.Kom.,M.Kom.</t>
  </si>
  <si>
    <t>Informatika</t>
  </si>
  <si>
    <t>Muhammad Ikram Ulman Idris, S.T.,M.Eng.</t>
  </si>
  <si>
    <t>Kyushu University</t>
  </si>
  <si>
    <t>Urban design,planning &amp;disaster</t>
  </si>
  <si>
    <t>Ayu Ruqayyah Yunus, S.Ei.,M.Ek.</t>
  </si>
  <si>
    <t>1976211151992031002</t>
  </si>
  <si>
    <t>Drs. Jamil, M.Pd.</t>
  </si>
  <si>
    <t>Dore Belo Bima</t>
  </si>
  <si>
    <t>15 Nov 1962</t>
  </si>
  <si>
    <t>Ilmu hukum</t>
  </si>
  <si>
    <t>umi</t>
  </si>
  <si>
    <t>Nirwana, S.Pd.,M.Pd.</t>
  </si>
  <si>
    <t>Pengkajian Amerika</t>
  </si>
  <si>
    <t>Sandra Dewi Dahlan, S.Pd.,M.A.</t>
  </si>
  <si>
    <t>Mubarak, Lc., M.Fil.I</t>
  </si>
  <si>
    <t>Pemikiran Islam</t>
  </si>
  <si>
    <t>Hastuti, S.Pd.I.,M.Pd.I.</t>
  </si>
  <si>
    <t>Pend. Keguruan</t>
  </si>
  <si>
    <t>Suharti, S.Pd.,M.Pd</t>
  </si>
  <si>
    <t>Lisa Nursita, S.E.,M.Si</t>
  </si>
  <si>
    <t>Ekonomi Sumberdaya</t>
  </si>
  <si>
    <t>Muhammad Iqbal, S.H.I.,M.H.I</t>
  </si>
  <si>
    <t>Muhammad Ajwad Muzdar, S.T.,M.T</t>
  </si>
  <si>
    <t>Profesi Dokter</t>
  </si>
  <si>
    <t>dr. Arlina Wiyata Gama, S.Ked</t>
  </si>
  <si>
    <t>Ratnah Rahman, S.Sos.,M.Si.</t>
  </si>
  <si>
    <t>Ilham Laman, S.Pd.,M.Pd.</t>
  </si>
  <si>
    <t>Pendidikan  Hukum &amp; Kewarganegraan</t>
  </si>
  <si>
    <t>Asrul Azhari Muin,S.Kom., M.Kom</t>
  </si>
  <si>
    <t>Univ. Diponegoro</t>
  </si>
  <si>
    <t>Sistem Informais</t>
  </si>
  <si>
    <t>Nasrullah, S.Ip.,M.Ip.</t>
  </si>
  <si>
    <t>UIN Alauddin Makasar</t>
  </si>
  <si>
    <t>Ilham Syata, S.Si.,M.Si.</t>
  </si>
  <si>
    <t>Matematika Terapan</t>
  </si>
  <si>
    <t>Ayu Trysnawati, S.Ip., M.Ip.</t>
  </si>
  <si>
    <t>Dr. Lydia Megawati, S.Hum.,M.Hum.</t>
  </si>
  <si>
    <t>Abu Bakar, S.H.I.,M.A.</t>
  </si>
  <si>
    <t>Politik &amp; Ilmu Pemerintahan</t>
  </si>
  <si>
    <t>Pendidikan Dasar</t>
  </si>
  <si>
    <t>Pend. Biologi</t>
  </si>
  <si>
    <t>Spesialis Penyakit Dalam</t>
  </si>
  <si>
    <t>Ketua Jurusan/Prodi Kesehatan Masyarakat</t>
  </si>
  <si>
    <t>Ketua Jurusan/Prodi Kebidanan</t>
  </si>
  <si>
    <t>Sekretaris Jurusan/Prodi Kesehatan Masyarakat</t>
  </si>
  <si>
    <t>300 Tahun 2019</t>
  </si>
  <si>
    <t>Dr. Asni, M.Si.</t>
  </si>
  <si>
    <t>Manajem</t>
  </si>
  <si>
    <t>Prof. Dr. Wasilah, S.T., MT.</t>
  </si>
  <si>
    <t>198912172019031012</t>
  </si>
  <si>
    <t>Ilmu  &amp; Tehnologi  Peternakan</t>
  </si>
  <si>
    <t>Ilmu Biomedik</t>
  </si>
  <si>
    <t>Unismuh Malang</t>
  </si>
  <si>
    <t>Psikologi profesi</t>
  </si>
  <si>
    <t>Universitas Setia Budi</t>
  </si>
  <si>
    <t>UNIV. AHMAD DAHLAN</t>
  </si>
  <si>
    <t>Ilmu Kebidanan</t>
  </si>
  <si>
    <t>Ilmu  Kebidanan</t>
  </si>
  <si>
    <t>sp. Anastesi</t>
  </si>
  <si>
    <t>Univ. Udayana</t>
  </si>
  <si>
    <t>STMIK AMIKOM</t>
  </si>
  <si>
    <t>Biologi Tumbuhan</t>
  </si>
  <si>
    <t>Univ. Atmajaya</t>
  </si>
  <si>
    <t>Sistem Komputer</t>
  </si>
  <si>
    <t>Manaj. Perkotaan</t>
  </si>
  <si>
    <t>Tehnik Perencanaan &amp; Prasarana</t>
  </si>
  <si>
    <t>Muhammad Anis, S.Ag., M.H.</t>
  </si>
  <si>
    <t>Drs. H. Muhammad Jamal Jamil, M.Ag.</t>
  </si>
  <si>
    <t>19691004200031002</t>
  </si>
  <si>
    <t>3863 tahun 2019</t>
  </si>
  <si>
    <t>09/12/2019</t>
  </si>
  <si>
    <t>Lektor kepala</t>
  </si>
  <si>
    <t>PAW</t>
  </si>
  <si>
    <t>01 Januari 2020</t>
  </si>
  <si>
    <t>Kepala Bagian Akademik</t>
  </si>
  <si>
    <t>Kasubag TU Perencanaan, Akuntansi &amp; Keuangan</t>
  </si>
  <si>
    <t>Kepala Subbagian Administrasi Akademik</t>
  </si>
  <si>
    <t>Kepala Subbagian Akademik &amp; Kemahasiswaan</t>
  </si>
  <si>
    <t>16 Tahun 2020</t>
  </si>
  <si>
    <t>03 Jan 2020</t>
  </si>
  <si>
    <t>Kasubbag  Kemahasiswaan</t>
  </si>
  <si>
    <t>Asdarina, S.Ag.</t>
  </si>
  <si>
    <t>Penata Muda Tk.I (III/b)</t>
  </si>
  <si>
    <t xml:space="preserve">Arif  Rahman Hakim, S.Ag, </t>
  </si>
  <si>
    <t>197708272003122009</t>
  </si>
  <si>
    <t>Dr. Hj. Asni, S.Ag., M.Hi.</t>
  </si>
  <si>
    <t>27 Agt 1977</t>
  </si>
  <si>
    <t>Padang Loan</t>
  </si>
  <si>
    <t xml:space="preserve">FSH </t>
  </si>
  <si>
    <t>IAIN Kendari</t>
  </si>
  <si>
    <t>FTK</t>
  </si>
  <si>
    <t>DPK UIM</t>
  </si>
  <si>
    <t>01-01-2020</t>
  </si>
  <si>
    <t>Prof. Dr. Mahmuddin, M. Ag.</t>
  </si>
  <si>
    <t>01-05-2020</t>
  </si>
  <si>
    <t>Dr. Muhammad Qasim, S.Pd.I., M.Pd.I</t>
  </si>
  <si>
    <t>Meninggal 22 Januari 2020</t>
  </si>
  <si>
    <t>01-02-2020</t>
  </si>
  <si>
    <t>Ekologi Pangan dan Gizi</t>
  </si>
  <si>
    <t>01-12-2019</t>
  </si>
  <si>
    <t>Etika Perpustakaan</t>
  </si>
  <si>
    <t>Sistem Kardovaskuler</t>
  </si>
  <si>
    <t>01-07-2018</t>
  </si>
  <si>
    <t>Biro AUPK</t>
  </si>
  <si>
    <t>Mneinggal 4 Februari 2020</t>
  </si>
  <si>
    <t>Dr. Sitti Riadil Janna, M.A.</t>
  </si>
  <si>
    <t>197101152005012004</t>
  </si>
  <si>
    <t>Andi Tenripadang, M.H.</t>
  </si>
  <si>
    <t>15 Jan 1971</t>
  </si>
  <si>
    <t>199302192019032020</t>
  </si>
  <si>
    <t xml:space="preserve">199011262019032020 </t>
  </si>
  <si>
    <t>Asrah Maulyana, M.Si.</t>
  </si>
  <si>
    <t>Siti Nurul Fatimah Tarimana, M.H.</t>
  </si>
  <si>
    <t>Unibra</t>
  </si>
  <si>
    <t>Uni. Neg. Malang</t>
  </si>
  <si>
    <t>199001222019031015</t>
  </si>
  <si>
    <t>Perencana madya</t>
  </si>
  <si>
    <t>Dr. Asrul Muslim, S.Ag., M.Pd.</t>
  </si>
  <si>
    <t>UIN Alauddin Makasaar</t>
  </si>
  <si>
    <t>Dr.Besse Ruhaya, S.Pd.I.,M.Pd.I.</t>
  </si>
  <si>
    <t>dr. Ulfah Rimayanti, S. Ked., Ph.D, Sp.M</t>
  </si>
  <si>
    <t>1977-2092011011003</t>
  </si>
  <si>
    <t>09/04/2020</t>
  </si>
  <si>
    <t>1028 Tahun 2020</t>
  </si>
  <si>
    <t>Dr. Hj. Sitti Asikah Usman Ali, LC., M.Th.I.</t>
  </si>
  <si>
    <t>Dr. Asriyah, M.Pd.</t>
  </si>
  <si>
    <t>Dr. Sardian Maharani Asnur, S.Pd., M.Pd.</t>
  </si>
  <si>
    <t>Meninggal 7 April 2020</t>
  </si>
  <si>
    <t>=LEFT(C6;4)+60</t>
  </si>
  <si>
    <t>=LEFT(C7;4)+60</t>
  </si>
  <si>
    <t>197107191990032001</t>
  </si>
  <si>
    <t>Nurmiati, S.Pd., M.Pd.I.</t>
  </si>
  <si>
    <t>01-03-2020</t>
  </si>
  <si>
    <t>Nurmiati, S.Pd., M.Pd.</t>
  </si>
  <si>
    <t>Pelaksana</t>
  </si>
  <si>
    <t>kemenag Sul-sel</t>
  </si>
  <si>
    <t>Fak. Ekonomi &amp;Bisnis Islam</t>
  </si>
  <si>
    <t>Meninggal 1 Mei 2020</t>
  </si>
  <si>
    <t>Fak, Dakwah &amp; Komunikasi</t>
  </si>
  <si>
    <t>Meninggal 5 Mei 2020</t>
  </si>
  <si>
    <t>Pemasaran</t>
  </si>
  <si>
    <t>196712101999032001</t>
  </si>
  <si>
    <t>Andi Hernawati, ST., M.T.</t>
  </si>
  <si>
    <t>10 Des 1967</t>
  </si>
  <si>
    <t>UIN Alauddin Makassar  Keadaan Juni  2020</t>
  </si>
  <si>
    <t>Rekapitulasi Jumlah Pegawai Negeri Sipil  UIN Alauddin Makassar Keadaan JUNI 2020</t>
  </si>
  <si>
    <t>Meninggal 6 Juni 2020</t>
  </si>
  <si>
    <t>Amriana Hifizah, S.Pt., M. Anim.St.Ph.D</t>
  </si>
  <si>
    <t>KESEJAHTERAAN SOSIAL</t>
  </si>
  <si>
    <t>PENG.MASY. ISLAM</t>
  </si>
  <si>
    <t>PROFESI NERS</t>
  </si>
  <si>
    <t>PROFESI DOKTER</t>
  </si>
  <si>
    <t>01 Mei  2020</t>
  </si>
  <si>
    <t>197811072007101001</t>
  </si>
  <si>
    <t>Abd. Rahman, S.Pd.I., M.Ag.</t>
  </si>
  <si>
    <t>01 April 2020</t>
  </si>
  <si>
    <t>31-04-2020</t>
  </si>
  <si>
    <t>'197811072007101001</t>
  </si>
  <si>
    <t>Pegawai</t>
  </si>
  <si>
    <t>Asisten ahli</t>
  </si>
  <si>
    <t>DPK  DDI Mangkoso</t>
  </si>
  <si>
    <t>Prof. Dr. H. Mahmuddin, S. Ag, M. Ag.</t>
  </si>
  <si>
    <t>Pemikiran Moderen dalam Islam</t>
  </si>
  <si>
    <t>dr. Ulfa Rimayanti, Ph.D., SP.M.</t>
  </si>
  <si>
    <t>198303192008012005</t>
  </si>
  <si>
    <t>03-06-2020</t>
  </si>
  <si>
    <t>177 Tahun 2020</t>
  </si>
  <si>
    <t>Meninggal 20 Juli 2020</t>
  </si>
  <si>
    <t>Meninggal 26 Juli 2020</t>
  </si>
  <si>
    <t>Meninggal 03 Januari 2020</t>
  </si>
  <si>
    <t>01 Maret 2020</t>
  </si>
  <si>
    <t>Pensiun Dini</t>
  </si>
  <si>
    <t>Arsiparis Muda</t>
  </si>
  <si>
    <t>Dr. Firdayanti, S.Si.T., M.Keb</t>
  </si>
  <si>
    <t>Sarifuddin, S.Pd.I</t>
  </si>
  <si>
    <t>Ilmu Pertanian</t>
  </si>
  <si>
    <t>Dr. Jumriah Syam, S.Pt., M.Si.</t>
  </si>
  <si>
    <t>Dr. St.Halimang, M.Hi.</t>
  </si>
  <si>
    <t>Analis Kerjasama</t>
  </si>
  <si>
    <t>Penyusun Informasi dan Publikasi Pendidikan Tinggi</t>
  </si>
  <si>
    <t>Pengelola Akademik</t>
  </si>
  <si>
    <t>Analis Monitoring dan Penyaluran Beasiswa</t>
  </si>
  <si>
    <t>Analis Manajemen Beasiswa</t>
  </si>
  <si>
    <t>Pengelola Data Minitoring dan Evaluasi Beasiswa</t>
  </si>
  <si>
    <t>Analis Data Akademik</t>
  </si>
  <si>
    <t>Pengelola Kepegawaian</t>
  </si>
  <si>
    <t>Pengadministrasi Umum</t>
  </si>
  <si>
    <t>Penyusun dan Pengolah Instrumen</t>
  </si>
  <si>
    <t>Penyusun Program Pengembangan Kemahasiswaan</t>
  </si>
  <si>
    <t>Pearncang Sistem Informasi Kepegawaian</t>
  </si>
  <si>
    <t>Penyusun Program Peningkatan Kompetensi Pendidik dan Tenaga Kependidikan</t>
  </si>
  <si>
    <t>Analis Laboratorium</t>
  </si>
  <si>
    <t>Analis Layanan Umum</t>
  </si>
  <si>
    <t>Pengolah Data Laporan Pertanggungjawaban Kegiatan</t>
  </si>
  <si>
    <t>Analis Pelaksanaan Akademik dan Kemahasiswaan</t>
  </si>
  <si>
    <t>Penyusun Bahan Proses Pengembangan Kelembagaan dan Ketenagaan</t>
  </si>
  <si>
    <t>Penyususn Laporan Keuangan</t>
  </si>
  <si>
    <t>196305191991032002</t>
  </si>
  <si>
    <t>19 Mei 1963</t>
  </si>
  <si>
    <t>Bonto Ramba</t>
  </si>
  <si>
    <t>Fiqh</t>
  </si>
  <si>
    <t>DPK DDI Jeneponto</t>
  </si>
  <si>
    <t>Kanwil Sulsel</t>
  </si>
  <si>
    <t>Kandepag Barru</t>
  </si>
  <si>
    <t>Lekto Kepala</t>
  </si>
  <si>
    <t>Irvan Mulyadi, S.Ag., SS., M.A.</t>
  </si>
  <si>
    <t>01 September 2020</t>
  </si>
  <si>
    <t>Kabag Kerjasama dan Pengembangan Lembaga</t>
  </si>
  <si>
    <t>Kasubbag Administrasi Akademik, kemahasiswaan &amp; Alumni</t>
  </si>
  <si>
    <t>Kurniati,A.MA.,  S.Pd. i., M.Pd.I.</t>
  </si>
  <si>
    <t>01-09-2020</t>
  </si>
  <si>
    <t>01-08-1920</t>
  </si>
  <si>
    <t>01-08-2020</t>
  </si>
  <si>
    <t>01-06-2018</t>
  </si>
  <si>
    <t>580 Tahun 2020</t>
  </si>
  <si>
    <t>04 Jan 2020</t>
  </si>
  <si>
    <t>Mujahiduddin, S.Ag., M.Hum., Ph.D.</t>
  </si>
  <si>
    <t>Univ. Flinders</t>
  </si>
  <si>
    <t>Drs. H. Abd. Wahid, M.Ag.</t>
  </si>
  <si>
    <t>04-09-2020</t>
  </si>
  <si>
    <t>581 Tahun 2020</t>
  </si>
  <si>
    <t>Ketua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</si>
</sst>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B1dd\-mmm\-yy"/>
    <numFmt numFmtId="166" formatCode="B1d\-mmm\-yy"/>
    <numFmt numFmtId="167" formatCode="dd/mm/yyyy;@"/>
    <numFmt numFmtId="168" formatCode="[$-421]dd\ mmmm\ yyyy;@"/>
    <numFmt numFmtId="169" formatCode="_-* #,##0_-;_-* #,##0\-;_-* &quot;-&quot;??_-;_-@_-"/>
  </numFmts>
  <fonts count="57" x14ac:knownFonts="1">
    <font>
      <sz val="10"/>
      <name val="Arial"/>
      <charset val="178"/>
    </font>
    <font>
      <sz val="10"/>
      <name val="Arial"/>
      <family val="2"/>
    </font>
    <font>
      <sz val="10"/>
      <name val="Century Gothic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2"/>
      <color theme="1"/>
      <name val="Times New Roman"/>
      <family val="1"/>
    </font>
    <font>
      <sz val="7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6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0"/>
      <color rgb="FFFF0000"/>
      <name val="Arial"/>
      <family val="2"/>
    </font>
    <font>
      <i/>
      <sz val="14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9"/>
      <color rgb="FFFF0000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Arial"/>
      <family val="2"/>
    </font>
    <font>
      <sz val="11"/>
      <color rgb="FF000000"/>
      <name val="Times New Roman"/>
      <family val="1"/>
    </font>
    <font>
      <sz val="9"/>
      <color rgb="FFC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indexed="8"/>
      </left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/>
    <xf numFmtId="9" fontId="5" fillId="0" borderId="0" applyFont="0" applyFill="0" applyBorder="0" applyAlignment="0" applyProtection="0"/>
    <xf numFmtId="0" fontId="1" fillId="0" borderId="0"/>
    <xf numFmtId="0" fontId="1" fillId="0" borderId="0"/>
  </cellStyleXfs>
  <cellXfs count="1133">
    <xf numFmtId="0" fontId="0" fillId="0" borderId="0" xfId="0"/>
    <xf numFmtId="0" fontId="2" fillId="0" borderId="0" xfId="2" applyFill="1"/>
    <xf numFmtId="0" fontId="1" fillId="0" borderId="0" xfId="0" applyFont="1"/>
    <xf numFmtId="0" fontId="7" fillId="0" borderId="0" xfId="0" applyFont="1"/>
    <xf numFmtId="0" fontId="4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4" fillId="0" borderId="14" xfId="0" applyFont="1" applyBorder="1"/>
    <xf numFmtId="0" fontId="0" fillId="0" borderId="14" xfId="0" applyBorder="1"/>
    <xf numFmtId="0" fontId="10" fillId="0" borderId="0" xfId="0" applyFont="1"/>
    <xf numFmtId="0" fontId="4" fillId="6" borderId="5" xfId="0" applyFont="1" applyFill="1" applyBorder="1"/>
    <xf numFmtId="0" fontId="0" fillId="0" borderId="13" xfId="0" applyBorder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4" fillId="6" borderId="16" xfId="0" applyFont="1" applyFill="1" applyBorder="1"/>
    <xf numFmtId="0" fontId="1" fillId="0" borderId="5" xfId="0" applyFont="1" applyBorder="1"/>
    <xf numFmtId="0" fontId="0" fillId="0" borderId="0" xfId="0" quotePrefix="1"/>
    <xf numFmtId="0" fontId="10" fillId="0" borderId="10" xfId="0" applyFont="1" applyBorder="1" applyAlignment="1">
      <alignment horizontal="center"/>
    </xf>
    <xf numFmtId="0" fontId="16" fillId="0" borderId="0" xfId="0" applyFont="1"/>
    <xf numFmtId="9" fontId="0" fillId="0" borderId="0" xfId="3" applyFont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30" fillId="0" borderId="0" xfId="0" applyFont="1"/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5" xfId="0" applyFont="1" applyBorder="1"/>
    <xf numFmtId="0" fontId="30" fillId="0" borderId="14" xfId="0" applyFont="1" applyBorder="1"/>
    <xf numFmtId="0" fontId="31" fillId="0" borderId="0" xfId="0" applyFont="1"/>
    <xf numFmtId="0" fontId="4" fillId="6" borderId="5" xfId="0" applyFont="1" applyFill="1" applyBorder="1" applyAlignment="1">
      <alignment horizontal="center"/>
    </xf>
    <xf numFmtId="0" fontId="4" fillId="6" borderId="10" xfId="0" applyFont="1" applyFill="1" applyBorder="1"/>
    <xf numFmtId="0" fontId="10" fillId="6" borderId="14" xfId="0" applyFont="1" applyFill="1" applyBorder="1"/>
    <xf numFmtId="169" fontId="0" fillId="0" borderId="0" xfId="1" applyNumberFormat="1" applyFont="1"/>
    <xf numFmtId="0" fontId="10" fillId="0" borderId="14" xfId="0" applyFont="1" applyBorder="1"/>
    <xf numFmtId="0" fontId="31" fillId="0" borderId="14" xfId="0" applyFont="1" applyBorder="1" applyAlignment="1">
      <alignment horizontal="center"/>
    </xf>
    <xf numFmtId="0" fontId="23" fillId="0" borderId="0" xfId="2" applyFont="1" applyFill="1"/>
    <xf numFmtId="0" fontId="0" fillId="0" borderId="0" xfId="0" applyAlignment="1">
      <alignment horizontal="center" vertical="center"/>
    </xf>
    <xf numFmtId="0" fontId="23" fillId="0" borderId="0" xfId="2" applyFont="1" applyFill="1" applyAlignment="1">
      <alignment horizontal="left"/>
    </xf>
    <xf numFmtId="0" fontId="11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4" fillId="0" borderId="29" xfId="0" applyFont="1" applyBorder="1"/>
    <xf numFmtId="0" fontId="0" fillId="0" borderId="28" xfId="0" applyBorder="1"/>
    <xf numFmtId="0" fontId="4" fillId="0" borderId="14" xfId="0" applyFont="1" applyBorder="1" applyAlignment="1">
      <alignment horizont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/>
    </xf>
    <xf numFmtId="0" fontId="33" fillId="9" borderId="38" xfId="0" applyFont="1" applyFill="1" applyBorder="1" applyAlignment="1">
      <alignment horizontal="left" vertical="center"/>
    </xf>
    <xf numFmtId="0" fontId="33" fillId="0" borderId="38" xfId="2" applyFont="1" applyFill="1" applyBorder="1"/>
    <xf numFmtId="49" fontId="33" fillId="0" borderId="38" xfId="0" quotePrefix="1" applyNumberFormat="1" applyFont="1" applyBorder="1" applyAlignment="1">
      <alignment horizontal="left"/>
    </xf>
    <xf numFmtId="0" fontId="33" fillId="0" borderId="38" xfId="0" applyFont="1" applyBorder="1"/>
    <xf numFmtId="49" fontId="33" fillId="0" borderId="38" xfId="0" applyNumberFormat="1" applyFont="1" applyBorder="1"/>
    <xf numFmtId="0" fontId="33" fillId="9" borderId="38" xfId="0" applyFont="1" applyFill="1" applyBorder="1"/>
    <xf numFmtId="49" fontId="33" fillId="0" borderId="38" xfId="0" quotePrefix="1" applyNumberFormat="1" applyFont="1" applyBorder="1"/>
    <xf numFmtId="49" fontId="33" fillId="0" borderId="38" xfId="0" applyNumberFormat="1" applyFont="1" applyBorder="1" applyAlignment="1">
      <alignment horizontal="left"/>
    </xf>
    <xf numFmtId="49" fontId="33" fillId="0" borderId="38" xfId="2" quotePrefix="1" applyNumberFormat="1" applyFont="1" applyFill="1" applyBorder="1" applyAlignment="1">
      <alignment horizontal="left"/>
    </xf>
    <xf numFmtId="0" fontId="33" fillId="0" borderId="38" xfId="0" quotePrefix="1" applyFont="1" applyBorder="1"/>
    <xf numFmtId="0" fontId="34" fillId="0" borderId="0" xfId="2" applyFont="1" applyFill="1"/>
    <xf numFmtId="0" fontId="0" fillId="0" borderId="38" xfId="0" applyBorder="1"/>
    <xf numFmtId="0" fontId="0" fillId="0" borderId="38" xfId="0" quotePrefix="1" applyBorder="1"/>
    <xf numFmtId="0" fontId="28" fillId="10" borderId="38" xfId="0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36" fillId="0" borderId="0" xfId="0" applyFont="1"/>
    <xf numFmtId="3" fontId="14" fillId="0" borderId="0" xfId="0" applyNumberFormat="1" applyFont="1"/>
    <xf numFmtId="49" fontId="28" fillId="11" borderId="38" xfId="0" applyNumberFormat="1" applyFont="1" applyFill="1" applyBorder="1" applyAlignment="1">
      <alignment horizontal="center" vertical="center"/>
    </xf>
    <xf numFmtId="49" fontId="0" fillId="0" borderId="0" xfId="0" applyNumberFormat="1"/>
    <xf numFmtId="14" fontId="0" fillId="0" borderId="38" xfId="0" quotePrefix="1" applyNumberFormat="1" applyBorder="1"/>
    <xf numFmtId="0" fontId="28" fillId="11" borderId="1" xfId="0" applyFont="1" applyFill="1" applyBorder="1" applyAlignment="1">
      <alignment horizontal="center" vertical="center"/>
    </xf>
    <xf numFmtId="0" fontId="33" fillId="0" borderId="9" xfId="2" applyFont="1" applyFill="1" applyBorder="1"/>
    <xf numFmtId="49" fontId="33" fillId="0" borderId="9" xfId="2" quotePrefix="1" applyNumberFormat="1" applyFont="1" applyFill="1" applyBorder="1" applyAlignment="1">
      <alignment horizontal="left"/>
    </xf>
    <xf numFmtId="0" fontId="0" fillId="0" borderId="9" xfId="0" applyBorder="1"/>
    <xf numFmtId="49" fontId="0" fillId="0" borderId="38" xfId="0" applyNumberFormat="1" applyBorder="1"/>
    <xf numFmtId="0" fontId="4" fillId="0" borderId="10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/>
    <xf numFmtId="49" fontId="0" fillId="0" borderId="38" xfId="0" quotePrefix="1" applyNumberFormat="1" applyBorder="1"/>
    <xf numFmtId="14" fontId="0" fillId="0" borderId="38" xfId="0" applyNumberFormat="1" applyBorder="1"/>
    <xf numFmtId="0" fontId="23" fillId="7" borderId="43" xfId="0" applyFont="1" applyFill="1" applyBorder="1" applyAlignment="1">
      <alignment horizontal="center"/>
    </xf>
    <xf numFmtId="0" fontId="38" fillId="0" borderId="38" xfId="0" applyFont="1" applyBorder="1"/>
    <xf numFmtId="0" fontId="1" fillId="0" borderId="38" xfId="0" applyFont="1" applyBorder="1"/>
    <xf numFmtId="49" fontId="17" fillId="0" borderId="38" xfId="0" applyNumberFormat="1" applyFont="1" applyBorder="1" applyAlignment="1">
      <alignment horizontal="left"/>
    </xf>
    <xf numFmtId="0" fontId="17" fillId="0" borderId="38" xfId="2" applyFont="1" applyFill="1" applyBorder="1"/>
    <xf numFmtId="49" fontId="17" fillId="0" borderId="38" xfId="2" quotePrefix="1" applyNumberFormat="1" applyFont="1" applyFill="1" applyBorder="1" applyAlignment="1">
      <alignment horizontal="left"/>
    </xf>
    <xf numFmtId="49" fontId="17" fillId="0" borderId="38" xfId="2" applyNumberFormat="1" applyFont="1" applyFill="1" applyBorder="1" applyAlignment="1">
      <alignment horizontal="left"/>
    </xf>
    <xf numFmtId="49" fontId="17" fillId="0" borderId="38" xfId="0" quotePrefix="1" applyNumberFormat="1" applyFont="1" applyBorder="1" applyAlignment="1">
      <alignment horizontal="left"/>
    </xf>
    <xf numFmtId="0" fontId="1" fillId="0" borderId="37" xfId="0" applyFont="1" applyBorder="1"/>
    <xf numFmtId="0" fontId="23" fillId="12" borderId="0" xfId="2" applyFont="1" applyFill="1"/>
    <xf numFmtId="0" fontId="10" fillId="0" borderId="25" xfId="0" applyFont="1" applyBorder="1"/>
    <xf numFmtId="9" fontId="0" fillId="0" borderId="0" xfId="3" applyFont="1" applyAlignment="1">
      <alignment horizontal="left"/>
    </xf>
    <xf numFmtId="0" fontId="40" fillId="0" borderId="0" xfId="0" applyFont="1"/>
    <xf numFmtId="0" fontId="28" fillId="11" borderId="38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25" fillId="0" borderId="3" xfId="2" applyFont="1" applyFill="1" applyBorder="1" applyAlignment="1">
      <alignment vertical="center" wrapText="1"/>
    </xf>
    <xf numFmtId="0" fontId="25" fillId="0" borderId="3" xfId="2" applyFont="1" applyFill="1" applyBorder="1" applyAlignment="1">
      <alignment vertical="center"/>
    </xf>
    <xf numFmtId="0" fontId="25" fillId="0" borderId="4" xfId="2" applyFont="1" applyFill="1" applyBorder="1" applyAlignment="1">
      <alignment vertical="center"/>
    </xf>
    <xf numFmtId="0" fontId="25" fillId="0" borderId="2" xfId="2" applyFont="1" applyFill="1" applyBorder="1" applyAlignment="1">
      <alignment vertical="center" wrapText="1"/>
    </xf>
    <xf numFmtId="0" fontId="20" fillId="0" borderId="42" xfId="0" applyFont="1" applyBorder="1" applyAlignment="1">
      <alignment vertical="center" wrapText="1"/>
    </xf>
    <xf numFmtId="0" fontId="0" fillId="0" borderId="0" xfId="0" applyAlignment="1">
      <alignment shrinkToFit="1"/>
    </xf>
    <xf numFmtId="0" fontId="16" fillId="0" borderId="38" xfId="0" quotePrefix="1" applyFont="1" applyBorder="1"/>
    <xf numFmtId="0" fontId="0" fillId="6" borderId="0" xfId="0" applyFill="1"/>
    <xf numFmtId="0" fontId="23" fillId="6" borderId="0" xfId="2" applyFont="1" applyFill="1"/>
    <xf numFmtId="0" fontId="23" fillId="0" borderId="0" xfId="2" applyFont="1" applyFill="1" applyAlignment="1">
      <alignment vertical="top"/>
    </xf>
    <xf numFmtId="0" fontId="4" fillId="0" borderId="28" xfId="0" applyFont="1" applyBorder="1" applyAlignment="1">
      <alignment horizontal="center"/>
    </xf>
    <xf numFmtId="0" fontId="17" fillId="0" borderId="38" xfId="0" quotePrefix="1" applyFont="1" applyBorder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2" fillId="0" borderId="0" xfId="0" quotePrefix="1" applyFont="1"/>
    <xf numFmtId="0" fontId="0" fillId="0" borderId="33" xfId="0" applyBorder="1"/>
    <xf numFmtId="0" fontId="23" fillId="0" borderId="38" xfId="0" applyFont="1" applyBorder="1"/>
    <xf numFmtId="49" fontId="24" fillId="0" borderId="38" xfId="0" quotePrefix="1" applyNumberFormat="1" applyFont="1" applyBorder="1" applyAlignment="1">
      <alignment horizontal="left"/>
    </xf>
    <xf numFmtId="0" fontId="24" fillId="0" borderId="38" xfId="0" applyFont="1" applyBorder="1" applyAlignment="1">
      <alignment horizontal="left" vertical="center"/>
    </xf>
    <xf numFmtId="0" fontId="24" fillId="0" borderId="38" xfId="0" applyFont="1" applyBorder="1"/>
    <xf numFmtId="49" fontId="24" fillId="0" borderId="38" xfId="0" applyNumberFormat="1" applyFont="1" applyBorder="1" applyAlignment="1">
      <alignment horizontal="left"/>
    </xf>
    <xf numFmtId="49" fontId="24" fillId="0" borderId="38" xfId="2" quotePrefix="1" applyNumberFormat="1" applyFont="1" applyFill="1" applyBorder="1" applyAlignment="1">
      <alignment horizontal="left"/>
    </xf>
    <xf numFmtId="49" fontId="24" fillId="0" borderId="38" xfId="0" quotePrefix="1" applyNumberFormat="1" applyFont="1" applyBorder="1"/>
    <xf numFmtId="49" fontId="24" fillId="0" borderId="38" xfId="0" applyNumberFormat="1" applyFont="1" applyBorder="1"/>
    <xf numFmtId="0" fontId="24" fillId="0" borderId="38" xfId="0" quotePrefix="1" applyFont="1" applyBorder="1"/>
    <xf numFmtId="0" fontId="44" fillId="0" borderId="0" xfId="0" applyFont="1"/>
    <xf numFmtId="0" fontId="33" fillId="14" borderId="38" xfId="2" applyFont="1" applyFill="1" applyBorder="1"/>
    <xf numFmtId="49" fontId="33" fillId="14" borderId="38" xfId="0" quotePrefix="1" applyNumberFormat="1" applyFont="1" applyFill="1" applyBorder="1" applyAlignment="1">
      <alignment horizontal="left"/>
    </xf>
    <xf numFmtId="0" fontId="33" fillId="14" borderId="38" xfId="0" applyFont="1" applyFill="1" applyBorder="1"/>
    <xf numFmtId="0" fontId="33" fillId="13" borderId="38" xfId="0" applyFont="1" applyFill="1" applyBorder="1"/>
    <xf numFmtId="49" fontId="33" fillId="14" borderId="38" xfId="0" quotePrefix="1" applyNumberFormat="1" applyFont="1" applyFill="1" applyBorder="1"/>
    <xf numFmtId="49" fontId="33" fillId="14" borderId="38" xfId="0" applyNumberFormat="1" applyFont="1" applyFill="1" applyBorder="1" applyAlignment="1">
      <alignment horizontal="left"/>
    </xf>
    <xf numFmtId="49" fontId="33" fillId="14" borderId="38" xfId="2" quotePrefix="1" applyNumberFormat="1" applyFont="1" applyFill="1" applyBorder="1" applyAlignment="1">
      <alignment horizontal="left"/>
    </xf>
    <xf numFmtId="0" fontId="38" fillId="14" borderId="38" xfId="0" applyFont="1" applyFill="1" applyBorder="1"/>
    <xf numFmtId="0" fontId="38" fillId="14" borderId="38" xfId="0" quotePrefix="1" applyFont="1" applyFill="1" applyBorder="1"/>
    <xf numFmtId="0" fontId="17" fillId="0" borderId="38" xfId="2" applyFont="1" applyFill="1" applyBorder="1" applyAlignment="1">
      <alignment horizontal="center"/>
    </xf>
    <xf numFmtId="0" fontId="16" fillId="0" borderId="38" xfId="2" applyFont="1" applyFill="1" applyBorder="1" applyAlignment="1">
      <alignment horizontal="center" vertical="top"/>
    </xf>
    <xf numFmtId="0" fontId="28" fillId="18" borderId="38" xfId="0" applyFont="1" applyFill="1" applyBorder="1" applyAlignment="1">
      <alignment horizontal="center" vertical="center"/>
    </xf>
    <xf numFmtId="0" fontId="10" fillId="17" borderId="38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0" fillId="17" borderId="38" xfId="0" applyFont="1" applyFill="1" applyBorder="1" applyAlignment="1">
      <alignment horizontal="center" vertical="center"/>
    </xf>
    <xf numFmtId="0" fontId="36" fillId="0" borderId="47" xfId="0" applyFont="1" applyBorder="1"/>
    <xf numFmtId="0" fontId="14" fillId="0" borderId="37" xfId="0" applyFont="1" applyBorder="1"/>
    <xf numFmtId="0" fontId="0" fillId="0" borderId="37" xfId="0" applyBorder="1"/>
    <xf numFmtId="0" fontId="12" fillId="0" borderId="37" xfId="0" applyFont="1" applyBorder="1"/>
    <xf numFmtId="0" fontId="36" fillId="0" borderId="37" xfId="0" applyFont="1" applyBorder="1"/>
    <xf numFmtId="0" fontId="10" fillId="0" borderId="37" xfId="0" applyFont="1" applyBorder="1"/>
    <xf numFmtId="0" fontId="10" fillId="0" borderId="37" xfId="0" quotePrefix="1" applyFont="1" applyBorder="1"/>
    <xf numFmtId="0" fontId="36" fillId="0" borderId="37" xfId="0" quotePrefix="1" applyFont="1" applyBorder="1"/>
    <xf numFmtId="0" fontId="45" fillId="0" borderId="37" xfId="0" applyFont="1" applyBorder="1"/>
    <xf numFmtId="0" fontId="15" fillId="0" borderId="37" xfId="0" applyFont="1" applyBorder="1"/>
    <xf numFmtId="0" fontId="47" fillId="0" borderId="37" xfId="0" applyFont="1" applyBorder="1"/>
    <xf numFmtId="0" fontId="46" fillId="0" borderId="37" xfId="0" applyFont="1" applyBorder="1"/>
    <xf numFmtId="0" fontId="14" fillId="0" borderId="47" xfId="0" applyFont="1" applyBorder="1"/>
    <xf numFmtId="0" fontId="0" fillId="0" borderId="47" xfId="0" applyBorder="1"/>
    <xf numFmtId="0" fontId="1" fillId="0" borderId="47" xfId="0" applyFont="1" applyBorder="1"/>
    <xf numFmtId="3" fontId="47" fillId="0" borderId="37" xfId="0" applyNumberFormat="1" applyFont="1" applyBorder="1" applyAlignment="1">
      <alignment horizontal="right"/>
    </xf>
    <xf numFmtId="0" fontId="35" fillId="0" borderId="37" xfId="0" quotePrefix="1" applyFont="1" applyBorder="1"/>
    <xf numFmtId="0" fontId="48" fillId="0" borderId="37" xfId="0" applyFont="1" applyBorder="1"/>
    <xf numFmtId="0" fontId="49" fillId="0" borderId="37" xfId="0" applyFont="1" applyBorder="1"/>
    <xf numFmtId="0" fontId="50" fillId="0" borderId="37" xfId="0" applyFont="1" applyBorder="1"/>
    <xf numFmtId="0" fontId="51" fillId="0" borderId="37" xfId="0" applyFont="1" applyBorder="1"/>
    <xf numFmtId="0" fontId="51" fillId="0" borderId="37" xfId="0" quotePrefix="1" applyFont="1" applyBorder="1"/>
    <xf numFmtId="0" fontId="48" fillId="0" borderId="37" xfId="0" quotePrefix="1" applyFont="1" applyBorder="1"/>
    <xf numFmtId="0" fontId="52" fillId="0" borderId="38" xfId="0" applyFont="1" applyBorder="1"/>
    <xf numFmtId="0" fontId="53" fillId="14" borderId="38" xfId="0" applyFont="1" applyFill="1" applyBorder="1"/>
    <xf numFmtId="0" fontId="16" fillId="0" borderId="48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12" fillId="0" borderId="37" xfId="0" applyFont="1" applyBorder="1" applyAlignment="1">
      <alignment horizontal="left"/>
    </xf>
    <xf numFmtId="0" fontId="26" fillId="3" borderId="51" xfId="2" applyFont="1" applyFill="1" applyBorder="1" applyAlignment="1">
      <alignment horizontal="center" vertical="center"/>
    </xf>
    <xf numFmtId="0" fontId="26" fillId="3" borderId="52" xfId="2" applyFont="1" applyFill="1" applyBorder="1" applyAlignment="1">
      <alignment horizontal="center" vertical="center"/>
    </xf>
    <xf numFmtId="0" fontId="26" fillId="3" borderId="53" xfId="2" applyFont="1" applyFill="1" applyBorder="1" applyAlignment="1">
      <alignment horizontal="center" vertical="center"/>
    </xf>
    <xf numFmtId="0" fontId="23" fillId="7" borderId="47" xfId="0" applyFont="1" applyFill="1" applyBorder="1" applyAlignment="1">
      <alignment horizontal="center"/>
    </xf>
    <xf numFmtId="0" fontId="16" fillId="0" borderId="54" xfId="2" applyFont="1" applyFill="1" applyBorder="1" applyAlignment="1">
      <alignment horizontal="center" vertical="top"/>
    </xf>
    <xf numFmtId="49" fontId="16" fillId="0" borderId="54" xfId="2" quotePrefix="1" applyNumberFormat="1" applyFont="1" applyFill="1" applyBorder="1" applyAlignment="1">
      <alignment vertical="top"/>
    </xf>
    <xf numFmtId="0" fontId="16" fillId="0" borderId="54" xfId="2" applyFont="1" applyFill="1" applyBorder="1" applyAlignment="1">
      <alignment vertical="top"/>
    </xf>
    <xf numFmtId="0" fontId="0" fillId="0" borderId="54" xfId="0" applyBorder="1" applyAlignment="1">
      <alignment vertical="top"/>
    </xf>
    <xf numFmtId="0" fontId="16" fillId="0" borderId="54" xfId="2" quotePrefix="1" applyFont="1" applyFill="1" applyBorder="1" applyAlignment="1">
      <alignment horizontal="left" vertical="top"/>
    </xf>
    <xf numFmtId="0" fontId="16" fillId="0" borderId="54" xfId="2" applyFont="1" applyFill="1" applyBorder="1" applyAlignment="1">
      <alignment horizontal="left" vertical="top"/>
    </xf>
    <xf numFmtId="0" fontId="16" fillId="0" borderId="54" xfId="2" quotePrefix="1" applyFont="1" applyFill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0" fillId="0" borderId="54" xfId="0" applyBorder="1"/>
    <xf numFmtId="0" fontId="0" fillId="0" borderId="54" xfId="0" quotePrefix="1" applyBorder="1"/>
    <xf numFmtId="49" fontId="16" fillId="0" borderId="54" xfId="2" quotePrefix="1" applyNumberFormat="1" applyFont="1" applyFill="1" applyBorder="1"/>
    <xf numFmtId="0" fontId="16" fillId="0" borderId="54" xfId="2" applyFont="1" applyFill="1" applyBorder="1"/>
    <xf numFmtId="0" fontId="16" fillId="0" borderId="55" xfId="2" applyFont="1" applyFill="1" applyBorder="1" applyAlignment="1">
      <alignment horizontal="center" vertical="center"/>
    </xf>
    <xf numFmtId="0" fontId="16" fillId="0" borderId="54" xfId="2" quotePrefix="1" applyFont="1" applyFill="1" applyBorder="1" applyAlignment="1">
      <alignment horizontal="left"/>
    </xf>
    <xf numFmtId="0" fontId="16" fillId="0" borderId="54" xfId="2" applyFont="1" applyFill="1" applyBorder="1" applyAlignment="1">
      <alignment horizontal="left"/>
    </xf>
    <xf numFmtId="0" fontId="16" fillId="0" borderId="54" xfId="2" quotePrefix="1" applyFont="1" applyFill="1" applyBorder="1" applyAlignment="1">
      <alignment horizontal="center"/>
    </xf>
    <xf numFmtId="0" fontId="16" fillId="0" borderId="54" xfId="2" applyFont="1" applyFill="1" applyBorder="1" applyAlignment="1">
      <alignment horizontal="center"/>
    </xf>
    <xf numFmtId="0" fontId="52" fillId="0" borderId="54" xfId="2" applyFont="1" applyFill="1" applyBorder="1"/>
    <xf numFmtId="0" fontId="1" fillId="0" borderId="54" xfId="0" applyFont="1" applyBorder="1" applyAlignment="1">
      <alignment horizontal="left"/>
    </xf>
    <xf numFmtId="49" fontId="16" fillId="0" borderId="54" xfId="2" quotePrefix="1" applyNumberFormat="1" applyFont="1" applyFill="1" applyBorder="1" applyAlignment="1">
      <alignment horizontal="left"/>
    </xf>
    <xf numFmtId="15" fontId="16" fillId="0" borderId="54" xfId="2" quotePrefix="1" applyNumberFormat="1" applyFont="1" applyFill="1" applyBorder="1" applyAlignment="1">
      <alignment horizontal="left" vertical="center"/>
    </xf>
    <xf numFmtId="0" fontId="16" fillId="0" borderId="54" xfId="2" quotePrefix="1" applyFont="1" applyFill="1" applyBorder="1" applyAlignment="1">
      <alignment horizontal="left" vertical="center"/>
    </xf>
    <xf numFmtId="0" fontId="18" fillId="0" borderId="54" xfId="2" applyFont="1" applyFill="1" applyBorder="1"/>
    <xf numFmtId="15" fontId="16" fillId="0" borderId="55" xfId="2" applyNumberFormat="1" applyFont="1" applyFill="1" applyBorder="1" applyAlignment="1">
      <alignment horizontal="center" vertical="center"/>
    </xf>
    <xf numFmtId="0" fontId="17" fillId="7" borderId="54" xfId="2" applyFont="1" applyFill="1" applyBorder="1"/>
    <xf numFmtId="0" fontId="1" fillId="0" borderId="54" xfId="0" applyFont="1" applyBorder="1"/>
    <xf numFmtId="0" fontId="17" fillId="0" borderId="54" xfId="2" applyFont="1" applyFill="1" applyBorder="1"/>
    <xf numFmtId="0" fontId="44" fillId="0" borderId="56" xfId="0" applyFont="1" applyBorder="1"/>
    <xf numFmtId="0" fontId="19" fillId="0" borderId="54" xfId="2" applyFont="1" applyFill="1" applyBorder="1"/>
    <xf numFmtId="15" fontId="16" fillId="0" borderId="54" xfId="2" quotePrefix="1" applyNumberFormat="1" applyFont="1" applyFill="1" applyBorder="1" applyAlignment="1">
      <alignment horizontal="left"/>
    </xf>
    <xf numFmtId="49" fontId="17" fillId="0" borderId="54" xfId="0" quotePrefix="1" applyNumberFormat="1" applyFont="1" applyBorder="1" applyAlignment="1">
      <alignment horizontal="left"/>
    </xf>
    <xf numFmtId="49" fontId="16" fillId="0" borderId="54" xfId="0" quotePrefix="1" applyNumberFormat="1" applyFont="1" applyBorder="1" applyAlignment="1">
      <alignment horizontal="left"/>
    </xf>
    <xf numFmtId="49" fontId="16" fillId="0" borderId="54" xfId="2" quotePrefix="1" applyNumberFormat="1" applyFont="1" applyFill="1" applyBorder="1" applyAlignment="1">
      <alignment horizontal="left" vertical="center"/>
    </xf>
    <xf numFmtId="0" fontId="16" fillId="0" borderId="54" xfId="2" applyFont="1" applyFill="1" applyBorder="1" applyAlignment="1">
      <alignment horizontal="left" vertical="center"/>
    </xf>
    <xf numFmtId="0" fontId="21" fillId="0" borderId="54" xfId="2" applyFont="1" applyFill="1" applyBorder="1"/>
    <xf numFmtId="0" fontId="21" fillId="0" borderId="54" xfId="2" applyFont="1" applyFill="1" applyBorder="1" applyAlignment="1">
      <alignment vertical="center"/>
    </xf>
    <xf numFmtId="49" fontId="16" fillId="16" borderId="54" xfId="2" quotePrefix="1" applyNumberFormat="1" applyFont="1" applyFill="1" applyBorder="1" applyAlignment="1">
      <alignment horizontal="left"/>
    </xf>
    <xf numFmtId="0" fontId="16" fillId="16" borderId="54" xfId="2" applyFont="1" applyFill="1" applyBorder="1"/>
    <xf numFmtId="0" fontId="16" fillId="16" borderId="55" xfId="2" applyFont="1" applyFill="1" applyBorder="1" applyAlignment="1">
      <alignment horizontal="center" vertical="center"/>
    </xf>
    <xf numFmtId="0" fontId="0" fillId="16" borderId="54" xfId="0" applyFill="1" applyBorder="1"/>
    <xf numFmtId="15" fontId="16" fillId="16" borderId="54" xfId="2" quotePrefix="1" applyNumberFormat="1" applyFont="1" applyFill="1" applyBorder="1" applyAlignment="1">
      <alignment horizontal="left" vertical="center"/>
    </xf>
    <xf numFmtId="0" fontId="16" fillId="16" borderId="54" xfId="2" applyFont="1" applyFill="1" applyBorder="1" applyAlignment="1">
      <alignment horizontal="left"/>
    </xf>
    <xf numFmtId="0" fontId="16" fillId="16" borderId="54" xfId="2" applyFont="1" applyFill="1" applyBorder="1" applyAlignment="1">
      <alignment horizontal="center" vertical="top"/>
    </xf>
    <xf numFmtId="0" fontId="16" fillId="16" borderId="54" xfId="2" quotePrefix="1" applyFont="1" applyFill="1" applyBorder="1" applyAlignment="1">
      <alignment horizontal="center"/>
    </xf>
    <xf numFmtId="0" fontId="16" fillId="16" borderId="54" xfId="2" applyFont="1" applyFill="1" applyBorder="1" applyAlignment="1">
      <alignment horizontal="center"/>
    </xf>
    <xf numFmtId="0" fontId="21" fillId="16" borderId="54" xfId="2" applyFont="1" applyFill="1" applyBorder="1"/>
    <xf numFmtId="49" fontId="16" fillId="0" borderId="54" xfId="2" applyNumberFormat="1" applyFont="1" applyFill="1" applyBorder="1" applyAlignment="1">
      <alignment horizontal="left" vertical="center"/>
    </xf>
    <xf numFmtId="49" fontId="16" fillId="7" borderId="54" xfId="2" quotePrefix="1" applyNumberFormat="1" applyFont="1" applyFill="1" applyBorder="1" applyAlignment="1">
      <alignment horizontal="left"/>
    </xf>
    <xf numFmtId="0" fontId="16" fillId="7" borderId="54" xfId="2" applyFont="1" applyFill="1" applyBorder="1"/>
    <xf numFmtId="0" fontId="16" fillId="7" borderId="55" xfId="2" applyFont="1" applyFill="1" applyBorder="1" applyAlignment="1">
      <alignment horizontal="center" vertical="center"/>
    </xf>
    <xf numFmtId="0" fontId="0" fillId="7" borderId="54" xfId="0" applyFill="1" applyBorder="1"/>
    <xf numFmtId="15" fontId="16" fillId="7" borderId="54" xfId="2" quotePrefix="1" applyNumberFormat="1" applyFont="1" applyFill="1" applyBorder="1" applyAlignment="1">
      <alignment horizontal="left" vertical="center"/>
    </xf>
    <xf numFmtId="0" fontId="16" fillId="7" borderId="54" xfId="2" applyFont="1" applyFill="1" applyBorder="1" applyAlignment="1">
      <alignment horizontal="left"/>
    </xf>
    <xf numFmtId="0" fontId="16" fillId="7" borderId="54" xfId="2" applyFont="1" applyFill="1" applyBorder="1" applyAlignment="1">
      <alignment horizontal="center" vertical="top"/>
    </xf>
    <xf numFmtId="0" fontId="16" fillId="7" borderId="54" xfId="2" quotePrefix="1" applyFont="1" applyFill="1" applyBorder="1" applyAlignment="1">
      <alignment horizontal="center"/>
    </xf>
    <xf numFmtId="0" fontId="16" fillId="7" borderId="54" xfId="2" applyFont="1" applyFill="1" applyBorder="1" applyAlignment="1">
      <alignment horizontal="center"/>
    </xf>
    <xf numFmtId="0" fontId="23" fillId="7" borderId="54" xfId="2" applyFont="1" applyFill="1" applyBorder="1"/>
    <xf numFmtId="15" fontId="16" fillId="0" borderId="54" xfId="2" applyNumberFormat="1" applyFont="1" applyFill="1" applyBorder="1" applyAlignment="1">
      <alignment horizontal="left" vertical="center"/>
    </xf>
    <xf numFmtId="0" fontId="16" fillId="0" borderId="54" xfId="2" applyFont="1" applyFill="1" applyBorder="1" applyAlignment="1">
      <alignment vertical="center"/>
    </xf>
    <xf numFmtId="0" fontId="23" fillId="0" borderId="54" xfId="0" applyFont="1" applyBorder="1"/>
    <xf numFmtId="49" fontId="16" fillId="7" borderId="54" xfId="2" applyNumberFormat="1" applyFont="1" applyFill="1" applyBorder="1" applyAlignment="1">
      <alignment horizontal="left"/>
    </xf>
    <xf numFmtId="49" fontId="23" fillId="7" borderId="54" xfId="2" quotePrefix="1" applyNumberFormat="1" applyFont="1" applyFill="1" applyBorder="1" applyAlignment="1">
      <alignment horizontal="left" vertical="center"/>
    </xf>
    <xf numFmtId="0" fontId="21" fillId="7" borderId="54" xfId="2" applyFont="1" applyFill="1" applyBorder="1" applyAlignment="1">
      <alignment vertical="center"/>
    </xf>
    <xf numFmtId="49" fontId="23" fillId="0" borderId="54" xfId="2" quotePrefix="1" applyNumberFormat="1" applyFont="1" applyFill="1" applyBorder="1" applyAlignment="1">
      <alignment horizontal="left" vertical="center"/>
    </xf>
    <xf numFmtId="49" fontId="16" fillId="0" borderId="54" xfId="2" applyNumberFormat="1" applyFont="1" applyFill="1" applyBorder="1" applyAlignment="1">
      <alignment horizontal="left"/>
    </xf>
    <xf numFmtId="0" fontId="23" fillId="0" borderId="56" xfId="0" applyFont="1" applyBorder="1"/>
    <xf numFmtId="0" fontId="16" fillId="5" borderId="54" xfId="0" applyFont="1" applyFill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1" fillId="0" borderId="54" xfId="0" applyFont="1" applyBorder="1" applyAlignment="1">
      <alignment vertical="center"/>
    </xf>
    <xf numFmtId="0" fontId="0" fillId="0" borderId="56" xfId="0" applyBorder="1"/>
    <xf numFmtId="0" fontId="16" fillId="0" borderId="54" xfId="0" quotePrefix="1" applyFont="1" applyBorder="1" applyAlignment="1">
      <alignment vertical="center"/>
    </xf>
    <xf numFmtId="49" fontId="16" fillId="0" borderId="57" xfId="2" applyNumberFormat="1" applyFont="1" applyFill="1" applyBorder="1" applyAlignment="1">
      <alignment horizontal="left"/>
    </xf>
    <xf numFmtId="0" fontId="16" fillId="0" borderId="57" xfId="2" applyFont="1" applyFill="1" applyBorder="1"/>
    <xf numFmtId="0" fontId="16" fillId="0" borderId="58" xfId="2" applyFont="1" applyFill="1" applyBorder="1" applyAlignment="1">
      <alignment horizontal="center" vertical="center"/>
    </xf>
    <xf numFmtId="0" fontId="0" fillId="0" borderId="57" xfId="0" applyBorder="1"/>
    <xf numFmtId="49" fontId="16" fillId="0" borderId="57" xfId="2" applyNumberFormat="1" applyFont="1" applyFill="1" applyBorder="1" applyAlignment="1">
      <alignment horizontal="left" vertical="center"/>
    </xf>
    <xf numFmtId="0" fontId="16" fillId="0" borderId="57" xfId="2" applyFont="1" applyFill="1" applyBorder="1" applyAlignment="1">
      <alignment horizontal="center" vertical="top"/>
    </xf>
    <xf numFmtId="0" fontId="16" fillId="0" borderId="57" xfId="2" quotePrefix="1" applyFont="1" applyFill="1" applyBorder="1" applyAlignment="1">
      <alignment horizontal="center"/>
    </xf>
    <xf numFmtId="0" fontId="21" fillId="0" borderId="57" xfId="2" applyFont="1" applyFill="1" applyBorder="1"/>
    <xf numFmtId="0" fontId="16" fillId="0" borderId="33" xfId="2" applyFont="1" applyFill="1" applyBorder="1" applyAlignment="1">
      <alignment horizontal="center" vertical="top"/>
    </xf>
    <xf numFmtId="49" fontId="16" fillId="0" borderId="33" xfId="2" quotePrefix="1" applyNumberFormat="1" applyFont="1" applyFill="1" applyBorder="1"/>
    <xf numFmtId="0" fontId="16" fillId="0" borderId="33" xfId="2" applyFont="1" applyFill="1" applyBorder="1"/>
    <xf numFmtId="0" fontId="16" fillId="0" borderId="33" xfId="2" applyFont="1" applyFill="1" applyBorder="1" applyAlignment="1">
      <alignment horizontal="left"/>
    </xf>
    <xf numFmtId="0" fontId="16" fillId="0" borderId="33" xfId="2" quotePrefix="1" applyFont="1" applyFill="1" applyBorder="1" applyAlignment="1">
      <alignment horizontal="center"/>
    </xf>
    <xf numFmtId="0" fontId="16" fillId="0" borderId="33" xfId="2" applyFont="1" applyFill="1" applyBorder="1" applyAlignment="1">
      <alignment horizontal="center"/>
    </xf>
    <xf numFmtId="0" fontId="1" fillId="0" borderId="33" xfId="0" applyFont="1" applyBorder="1"/>
    <xf numFmtId="14" fontId="16" fillId="0" borderId="54" xfId="2" quotePrefix="1" applyNumberFormat="1" applyFont="1" applyFill="1" applyBorder="1" applyAlignment="1">
      <alignment horizontal="center"/>
    </xf>
    <xf numFmtId="0" fontId="16" fillId="5" borderId="54" xfId="2" applyFont="1" applyFill="1" applyBorder="1" applyAlignment="1">
      <alignment horizontal="left"/>
    </xf>
    <xf numFmtId="49" fontId="17" fillId="0" borderId="54" xfId="0" quotePrefix="1" applyNumberFormat="1" applyFont="1" applyBorder="1"/>
    <xf numFmtId="0" fontId="18" fillId="0" borderId="54" xfId="2" applyFont="1" applyFill="1" applyBorder="1" applyAlignment="1">
      <alignment vertical="center"/>
    </xf>
    <xf numFmtId="0" fontId="23" fillId="0" borderId="54" xfId="2" applyFont="1" applyFill="1" applyBorder="1"/>
    <xf numFmtId="14" fontId="16" fillId="0" borderId="54" xfId="2" quotePrefix="1" applyNumberFormat="1" applyFont="1" applyFill="1" applyBorder="1" applyAlignment="1">
      <alignment horizontal="left"/>
    </xf>
    <xf numFmtId="0" fontId="18" fillId="0" borderId="54" xfId="2" applyFont="1" applyFill="1" applyBorder="1" applyAlignment="1">
      <alignment wrapText="1"/>
    </xf>
    <xf numFmtId="0" fontId="16" fillId="0" borderId="54" xfId="2" applyFont="1" applyFill="1" applyBorder="1" applyAlignment="1">
      <alignment horizontal="center" vertical="center"/>
    </xf>
    <xf numFmtId="0" fontId="23" fillId="0" borderId="55" xfId="2" applyFont="1" applyFill="1" applyBorder="1" applyAlignment="1">
      <alignment horizontal="center" vertical="center"/>
    </xf>
    <xf numFmtId="0" fontId="23" fillId="0" borderId="54" xfId="2" quotePrefix="1" applyFont="1" applyFill="1" applyBorder="1" applyAlignment="1">
      <alignment horizontal="left" vertical="center"/>
    </xf>
    <xf numFmtId="0" fontId="23" fillId="0" borderId="54" xfId="2" quotePrefix="1" applyFont="1" applyFill="1" applyBorder="1" applyAlignment="1">
      <alignment horizontal="left"/>
    </xf>
    <xf numFmtId="0" fontId="23" fillId="0" borderId="54" xfId="2" applyFont="1" applyFill="1" applyBorder="1" applyAlignment="1">
      <alignment wrapText="1"/>
    </xf>
    <xf numFmtId="49" fontId="17" fillId="0" borderId="54" xfId="2" quotePrefix="1" applyNumberFormat="1" applyFont="1" applyFill="1" applyBorder="1" applyAlignment="1">
      <alignment horizontal="left"/>
    </xf>
    <xf numFmtId="0" fontId="33" fillId="0" borderId="54" xfId="0" applyFont="1" applyBorder="1" applyAlignment="1">
      <alignment vertical="center"/>
    </xf>
    <xf numFmtId="0" fontId="17" fillId="0" borderId="55" xfId="2" applyFont="1" applyFill="1" applyBorder="1" applyAlignment="1">
      <alignment horizontal="center" vertical="center"/>
    </xf>
    <xf numFmtId="0" fontId="17" fillId="0" borderId="54" xfId="2" applyFont="1" applyFill="1" applyBorder="1" applyAlignment="1">
      <alignment horizontal="left"/>
    </xf>
    <xf numFmtId="0" fontId="17" fillId="0" borderId="54" xfId="2" applyFont="1" applyFill="1" applyBorder="1" applyAlignment="1">
      <alignment horizontal="center" vertical="top"/>
    </xf>
    <xf numFmtId="0" fontId="17" fillId="0" borderId="54" xfId="2" quotePrefix="1" applyFont="1" applyFill="1" applyBorder="1" applyAlignment="1">
      <alignment horizontal="center"/>
    </xf>
    <xf numFmtId="0" fontId="17" fillId="0" borderId="54" xfId="2" applyFont="1" applyFill="1" applyBorder="1" applyAlignment="1">
      <alignment horizontal="center"/>
    </xf>
    <xf numFmtId="0" fontId="30" fillId="0" borderId="54" xfId="0" applyFont="1" applyBorder="1" applyAlignment="1">
      <alignment vertical="center"/>
    </xf>
    <xf numFmtId="15" fontId="30" fillId="0" borderId="54" xfId="0" quotePrefix="1" applyNumberFormat="1" applyFont="1" applyBorder="1" applyAlignment="1">
      <alignment vertical="center"/>
    </xf>
    <xf numFmtId="49" fontId="16" fillId="0" borderId="60" xfId="2" quotePrefix="1" applyNumberFormat="1" applyFont="1" applyFill="1" applyBorder="1" applyAlignment="1">
      <alignment horizontal="left" vertical="top"/>
    </xf>
    <xf numFmtId="0" fontId="16" fillId="0" borderId="60" xfId="2" applyFont="1" applyFill="1" applyBorder="1" applyAlignment="1">
      <alignment vertical="top"/>
    </xf>
    <xf numFmtId="0" fontId="0" fillId="0" borderId="61" xfId="0" applyBorder="1" applyAlignment="1">
      <alignment vertical="top"/>
    </xf>
    <xf numFmtId="0" fontId="16" fillId="0" borderId="60" xfId="2" applyFont="1" applyFill="1" applyBorder="1" applyAlignment="1">
      <alignment horizontal="left" vertical="top"/>
    </xf>
    <xf numFmtId="0" fontId="16" fillId="0" borderId="60" xfId="2" applyFont="1" applyFill="1" applyBorder="1" applyAlignment="1">
      <alignment horizontal="center" vertical="top"/>
    </xf>
    <xf numFmtId="0" fontId="16" fillId="0" borderId="60" xfId="2" quotePrefix="1" applyFont="1" applyFill="1" applyBorder="1" applyAlignment="1">
      <alignment horizontal="center" vertical="top"/>
    </xf>
    <xf numFmtId="0" fontId="1" fillId="0" borderId="61" xfId="0" applyFont="1" applyBorder="1"/>
    <xf numFmtId="0" fontId="0" fillId="0" borderId="61" xfId="0" applyBorder="1"/>
    <xf numFmtId="0" fontId="16" fillId="0" borderId="60" xfId="2" quotePrefix="1" applyFont="1" applyFill="1" applyBorder="1" applyAlignment="1">
      <alignment horizontal="left" vertical="top"/>
    </xf>
    <xf numFmtId="49" fontId="16" fillId="0" borderId="59" xfId="2" quotePrefix="1" applyNumberFormat="1" applyFont="1" applyFill="1" applyBorder="1"/>
    <xf numFmtId="0" fontId="16" fillId="0" borderId="59" xfId="2" applyFont="1" applyFill="1" applyBorder="1"/>
    <xf numFmtId="0" fontId="16" fillId="0" borderId="63" xfId="2" applyFont="1" applyFill="1" applyBorder="1" applyAlignment="1">
      <alignment horizontal="center" vertical="center"/>
    </xf>
    <xf numFmtId="0" fontId="0" fillId="0" borderId="59" xfId="0" applyBorder="1"/>
    <xf numFmtId="0" fontId="16" fillId="0" borderId="59" xfId="2" quotePrefix="1" applyFont="1" applyFill="1" applyBorder="1" applyAlignment="1">
      <alignment horizontal="left"/>
    </xf>
    <xf numFmtId="0" fontId="16" fillId="0" borderId="59" xfId="2" applyFont="1" applyFill="1" applyBorder="1" applyAlignment="1">
      <alignment horizontal="left"/>
    </xf>
    <xf numFmtId="0" fontId="16" fillId="0" borderId="59" xfId="2" applyFont="1" applyFill="1" applyBorder="1" applyAlignment="1">
      <alignment horizontal="center" vertical="top"/>
    </xf>
    <xf numFmtId="0" fontId="16" fillId="0" borderId="59" xfId="2" quotePrefix="1" applyFont="1" applyFill="1" applyBorder="1" applyAlignment="1">
      <alignment horizontal="center"/>
    </xf>
    <xf numFmtId="0" fontId="16" fillId="0" borderId="59" xfId="2" applyFont="1" applyFill="1" applyBorder="1" applyAlignment="1">
      <alignment horizontal="center"/>
    </xf>
    <xf numFmtId="0" fontId="1" fillId="0" borderId="59" xfId="0" applyFont="1" applyBorder="1"/>
    <xf numFmtId="0" fontId="18" fillId="0" borderId="33" xfId="2" applyFont="1" applyFill="1" applyBorder="1"/>
    <xf numFmtId="0" fontId="16" fillId="16" borderId="60" xfId="2" applyFont="1" applyFill="1" applyBorder="1" applyAlignment="1">
      <alignment vertical="top"/>
    </xf>
    <xf numFmtId="0" fontId="0" fillId="16" borderId="61" xfId="0" applyFill="1" applyBorder="1" applyAlignment="1">
      <alignment vertical="top"/>
    </xf>
    <xf numFmtId="0" fontId="16" fillId="16" borderId="60" xfId="2" applyFont="1" applyFill="1" applyBorder="1" applyAlignment="1">
      <alignment horizontal="center" vertical="top"/>
    </xf>
    <xf numFmtId="0" fontId="16" fillId="16" borderId="60" xfId="2" quotePrefix="1" applyFont="1" applyFill="1" applyBorder="1" applyAlignment="1">
      <alignment horizontal="center" vertical="top"/>
    </xf>
    <xf numFmtId="0" fontId="16" fillId="16" borderId="62" xfId="2" applyFont="1" applyFill="1" applyBorder="1" applyAlignment="1">
      <alignment horizontal="left" vertical="top" wrapText="1"/>
    </xf>
    <xf numFmtId="49" fontId="16" fillId="16" borderId="60" xfId="2" quotePrefix="1" applyNumberFormat="1" applyFont="1" applyFill="1" applyBorder="1" applyAlignment="1">
      <alignment horizontal="left" vertical="top"/>
    </xf>
    <xf numFmtId="15" fontId="16" fillId="16" borderId="60" xfId="2" quotePrefix="1" applyNumberFormat="1" applyFont="1" applyFill="1" applyBorder="1" applyAlignment="1">
      <alignment horizontal="left" vertical="top"/>
    </xf>
    <xf numFmtId="0" fontId="16" fillId="16" borderId="62" xfId="2" applyFont="1" applyFill="1" applyBorder="1" applyAlignment="1">
      <alignment vertical="top"/>
    </xf>
    <xf numFmtId="0" fontId="16" fillId="0" borderId="54" xfId="0" applyFont="1" applyBorder="1" applyAlignment="1">
      <alignment wrapText="1"/>
    </xf>
    <xf numFmtId="0" fontId="24" fillId="0" borderId="54" xfId="2" applyFont="1" applyFill="1" applyBorder="1"/>
    <xf numFmtId="0" fontId="39" fillId="5" borderId="54" xfId="4" applyFont="1" applyFill="1" applyBorder="1" applyAlignment="1">
      <alignment vertical="center" wrapText="1"/>
    </xf>
    <xf numFmtId="49" fontId="16" fillId="0" borderId="59" xfId="2" quotePrefix="1" applyNumberFormat="1" applyFont="1" applyFill="1" applyBorder="1" applyAlignment="1">
      <alignment horizontal="left"/>
    </xf>
    <xf numFmtId="49" fontId="16" fillId="0" borderId="33" xfId="2" quotePrefix="1" applyNumberFormat="1" applyFont="1" applyFill="1" applyBorder="1" applyAlignment="1">
      <alignment horizontal="left"/>
    </xf>
    <xf numFmtId="0" fontId="22" fillId="0" borderId="54" xfId="2" applyFont="1" applyFill="1" applyBorder="1" applyAlignment="1">
      <alignment horizontal="left"/>
    </xf>
    <xf numFmtId="49" fontId="16" fillId="0" borderId="54" xfId="2" quotePrefix="1" applyNumberFormat="1" applyFont="1" applyFill="1" applyBorder="1" applyAlignment="1">
      <alignment horizontal="left" vertical="top"/>
    </xf>
    <xf numFmtId="15" fontId="16" fillId="0" borderId="54" xfId="2" applyNumberFormat="1" applyFont="1" applyFill="1" applyBorder="1" applyAlignment="1">
      <alignment horizontal="left"/>
    </xf>
    <xf numFmtId="15" fontId="16" fillId="0" borderId="59" xfId="2" quotePrefix="1" applyNumberFormat="1" applyFont="1" applyFill="1" applyBorder="1" applyAlignment="1">
      <alignment horizontal="left"/>
    </xf>
    <xf numFmtId="49" fontId="16" fillId="0" borderId="59" xfId="0" quotePrefix="1" applyNumberFormat="1" applyFont="1" applyBorder="1" applyAlignment="1">
      <alignment horizontal="left"/>
    </xf>
    <xf numFmtId="0" fontId="0" fillId="0" borderId="64" xfId="0" applyBorder="1"/>
    <xf numFmtId="0" fontId="0" fillId="0" borderId="39" xfId="0" applyBorder="1"/>
    <xf numFmtId="0" fontId="16" fillId="8" borderId="54" xfId="2" applyFont="1" applyFill="1" applyBorder="1" applyAlignment="1">
      <alignment horizontal="center" vertical="top"/>
    </xf>
    <xf numFmtId="0" fontId="32" fillId="0" borderId="54" xfId="0" applyFont="1" applyBorder="1" applyAlignment="1">
      <alignment horizontal="center"/>
    </xf>
    <xf numFmtId="0" fontId="16" fillId="0" borderId="54" xfId="0" quotePrefix="1" applyFont="1" applyBorder="1"/>
    <xf numFmtId="0" fontId="16" fillId="0" borderId="54" xfId="0" applyFont="1" applyBorder="1"/>
    <xf numFmtId="0" fontId="16" fillId="0" borderId="55" xfId="0" applyFont="1" applyBorder="1" applyAlignment="1">
      <alignment horizontal="center" vertical="center"/>
    </xf>
    <xf numFmtId="49" fontId="23" fillId="0" borderId="54" xfId="2" quotePrefix="1" applyNumberFormat="1" applyFont="1" applyFill="1" applyBorder="1" applyAlignment="1">
      <alignment horizontal="left"/>
    </xf>
    <xf numFmtId="0" fontId="0" fillId="0" borderId="55" xfId="0" applyBorder="1"/>
    <xf numFmtId="49" fontId="17" fillId="0" borderId="54" xfId="0" applyNumberFormat="1" applyFont="1" applyBorder="1" applyAlignment="1">
      <alignment horizontal="left"/>
    </xf>
    <xf numFmtId="15" fontId="23" fillId="0" borderId="54" xfId="2" quotePrefix="1" applyNumberFormat="1" applyFont="1" applyFill="1" applyBorder="1" applyAlignment="1">
      <alignment horizontal="left"/>
    </xf>
    <xf numFmtId="49" fontId="37" fillId="0" borderId="54" xfId="4" applyNumberFormat="1" applyFont="1" applyBorder="1" applyAlignment="1">
      <alignment vertical="center" wrapText="1"/>
    </xf>
    <xf numFmtId="0" fontId="39" fillId="0" borderId="54" xfId="4" applyFont="1" applyBorder="1" applyAlignment="1">
      <alignment vertical="center" wrapText="1"/>
    </xf>
    <xf numFmtId="0" fontId="38" fillId="0" borderId="54" xfId="2" applyFont="1" applyFill="1" applyBorder="1"/>
    <xf numFmtId="49" fontId="16" fillId="0" borderId="54" xfId="0" applyNumberFormat="1" applyFont="1" applyBorder="1" applyAlignment="1">
      <alignment horizontal="left"/>
    </xf>
    <xf numFmtId="0" fontId="16" fillId="0" borderId="54" xfId="2" applyFont="1" applyFill="1" applyBorder="1" applyAlignment="1">
      <alignment wrapText="1"/>
    </xf>
    <xf numFmtId="15" fontId="16" fillId="0" borderId="54" xfId="0" quotePrefix="1" applyNumberFormat="1" applyFont="1" applyBorder="1" applyAlignment="1">
      <alignment vertical="center"/>
    </xf>
    <xf numFmtId="49" fontId="27" fillId="0" borderId="60" xfId="4" quotePrefix="1" applyNumberFormat="1" applyFont="1" applyBorder="1" applyAlignment="1">
      <alignment vertical="center" wrapText="1"/>
    </xf>
    <xf numFmtId="0" fontId="16" fillId="5" borderId="60" xfId="0" applyFont="1" applyFill="1" applyBorder="1" applyAlignment="1">
      <alignment vertical="center"/>
    </xf>
    <xf numFmtId="0" fontId="16" fillId="0" borderId="62" xfId="2" applyFont="1" applyFill="1" applyBorder="1" applyAlignment="1">
      <alignment horizontal="center" vertical="center"/>
    </xf>
    <xf numFmtId="15" fontId="16" fillId="0" borderId="60" xfId="0" quotePrefix="1" applyNumberFormat="1" applyFont="1" applyBorder="1" applyAlignment="1">
      <alignment vertical="center"/>
    </xf>
    <xf numFmtId="0" fontId="16" fillId="0" borderId="60" xfId="2" quotePrefix="1" applyFont="1" applyFill="1" applyBorder="1" applyAlignment="1">
      <alignment horizontal="center"/>
    </xf>
    <xf numFmtId="0" fontId="17" fillId="0" borderId="60" xfId="2" applyFont="1" applyFill="1" applyBorder="1" applyAlignment="1">
      <alignment horizontal="center"/>
    </xf>
    <xf numFmtId="0" fontId="16" fillId="5" borderId="59" xfId="0" applyFont="1" applyFill="1" applyBorder="1" applyAlignment="1">
      <alignment vertical="center"/>
    </xf>
    <xf numFmtId="0" fontId="16" fillId="0" borderId="59" xfId="0" applyFont="1" applyBorder="1" applyAlignment="1">
      <alignment vertical="center"/>
    </xf>
    <xf numFmtId="0" fontId="23" fillId="0" borderId="59" xfId="0" applyFont="1" applyBorder="1"/>
    <xf numFmtId="49" fontId="23" fillId="0" borderId="54" xfId="2" applyNumberFormat="1" applyFont="1" applyFill="1" applyBorder="1" applyAlignment="1">
      <alignment horizontal="left"/>
    </xf>
    <xf numFmtId="49" fontId="37" fillId="0" borderId="60" xfId="4" quotePrefix="1" applyNumberFormat="1" applyFont="1" applyBorder="1" applyAlignment="1">
      <alignment vertical="center" wrapText="1"/>
    </xf>
    <xf numFmtId="0" fontId="16" fillId="0" borderId="60" xfId="0" applyFont="1" applyBorder="1" applyAlignment="1">
      <alignment vertical="center"/>
    </xf>
    <xf numFmtId="0" fontId="16" fillId="0" borderId="60" xfId="2" applyFont="1" applyFill="1" applyBorder="1" applyAlignment="1">
      <alignment horizontal="center"/>
    </xf>
    <xf numFmtId="0" fontId="23" fillId="0" borderId="54" xfId="0" applyFont="1" applyBorder="1" applyAlignment="1">
      <alignment horizontal="left"/>
    </xf>
    <xf numFmtId="0" fontId="16" fillId="0" borderId="69" xfId="2" quotePrefix="1" applyFont="1" applyFill="1" applyBorder="1" applyAlignment="1">
      <alignment horizontal="center"/>
    </xf>
    <xf numFmtId="0" fontId="0" fillId="0" borderId="69" xfId="0" applyBorder="1"/>
    <xf numFmtId="0" fontId="30" fillId="0" borderId="27" xfId="2" applyFont="1" applyFill="1" applyBorder="1"/>
    <xf numFmtId="0" fontId="0" fillId="9" borderId="70" xfId="0" applyFill="1" applyBorder="1"/>
    <xf numFmtId="0" fontId="19" fillId="0" borderId="54" xfId="2" applyFont="1" applyFill="1" applyBorder="1" applyAlignment="1">
      <alignment vertical="center"/>
    </xf>
    <xf numFmtId="0" fontId="38" fillId="15" borderId="38" xfId="2" applyFont="1" applyFill="1" applyBorder="1"/>
    <xf numFmtId="49" fontId="38" fillId="15" borderId="38" xfId="0" quotePrefix="1" applyNumberFormat="1" applyFont="1" applyFill="1" applyBorder="1" applyAlignment="1">
      <alignment horizontal="left"/>
    </xf>
    <xf numFmtId="0" fontId="54" fillId="14" borderId="0" xfId="2" applyFont="1" applyFill="1"/>
    <xf numFmtId="0" fontId="54" fillId="14" borderId="0" xfId="0" applyFont="1" applyFill="1"/>
    <xf numFmtId="49" fontId="54" fillId="14" borderId="0" xfId="2" quotePrefix="1" applyNumberFormat="1" applyFont="1" applyFill="1" applyAlignment="1">
      <alignment horizontal="left"/>
    </xf>
    <xf numFmtId="0" fontId="54" fillId="0" borderId="0" xfId="0" applyFont="1"/>
    <xf numFmtId="49" fontId="54" fillId="0" borderId="0" xfId="0" applyNumberFormat="1" applyFont="1"/>
    <xf numFmtId="0" fontId="54" fillId="0" borderId="0" xfId="0" applyFont="1" applyAlignment="1">
      <alignment horizontal="center" vertical="center"/>
    </xf>
    <xf numFmtId="0" fontId="12" fillId="0" borderId="0" xfId="2" applyFont="1" applyFill="1"/>
    <xf numFmtId="49" fontId="12" fillId="0" borderId="0" xfId="2" quotePrefix="1" applyNumberFormat="1" applyFont="1" applyFill="1" applyAlignment="1">
      <alignment horizontal="left"/>
    </xf>
    <xf numFmtId="0" fontId="12" fillId="0" borderId="0" xfId="0" quotePrefix="1" applyFont="1"/>
    <xf numFmtId="49" fontId="54" fillId="0" borderId="0" xfId="2" quotePrefix="1" applyNumberFormat="1" applyFont="1" applyFill="1" applyAlignment="1">
      <alignment horizontal="left"/>
    </xf>
    <xf numFmtId="0" fontId="54" fillId="0" borderId="8" xfId="2" applyFont="1" applyFill="1" applyBorder="1"/>
    <xf numFmtId="49" fontId="54" fillId="0" borderId="8" xfId="2" quotePrefix="1" applyNumberFormat="1" applyFont="1" applyFill="1" applyBorder="1" applyAlignment="1">
      <alignment horizontal="left"/>
    </xf>
    <xf numFmtId="0" fontId="4" fillId="0" borderId="45" xfId="0" applyFont="1" applyBorder="1" applyAlignment="1">
      <alignment vertical="center" wrapText="1"/>
    </xf>
    <xf numFmtId="0" fontId="0" fillId="19" borderId="0" xfId="0" applyFill="1"/>
    <xf numFmtId="0" fontId="0" fillId="0" borderId="46" xfId="0" applyBorder="1"/>
    <xf numFmtId="0" fontId="16" fillId="0" borderId="31" xfId="2" applyFont="1" applyFill="1" applyBorder="1" applyAlignment="1">
      <alignment horizontal="center" vertical="top"/>
    </xf>
    <xf numFmtId="0" fontId="23" fillId="0" borderId="65" xfId="0" applyFont="1" applyBorder="1"/>
    <xf numFmtId="0" fontId="0" fillId="0" borderId="31" xfId="0" applyBorder="1"/>
    <xf numFmtId="49" fontId="37" fillId="0" borderId="31" xfId="4" applyNumberFormat="1" applyFont="1" applyBorder="1" applyAlignment="1">
      <alignment vertical="center" wrapText="1"/>
    </xf>
    <xf numFmtId="0" fontId="39" fillId="0" borderId="31" xfId="4" applyFont="1" applyBorder="1" applyAlignment="1">
      <alignment vertical="center" wrapText="1"/>
    </xf>
    <xf numFmtId="0" fontId="16" fillId="0" borderId="67" xfId="2" applyFont="1" applyFill="1" applyBorder="1" applyAlignment="1">
      <alignment horizontal="center" vertical="center"/>
    </xf>
    <xf numFmtId="0" fontId="16" fillId="0" borderId="31" xfId="2" applyFont="1" applyFill="1" applyBorder="1" applyAlignment="1">
      <alignment horizontal="left"/>
    </xf>
    <xf numFmtId="0" fontId="16" fillId="0" borderId="31" xfId="2" quotePrefix="1" applyFont="1" applyFill="1" applyBorder="1" applyAlignment="1">
      <alignment horizontal="center"/>
    </xf>
    <xf numFmtId="0" fontId="16" fillId="0" borderId="31" xfId="2" applyFont="1" applyFill="1" applyBorder="1" applyAlignment="1">
      <alignment horizontal="center"/>
    </xf>
    <xf numFmtId="0" fontId="16" fillId="0" borderId="31" xfId="2" applyFont="1" applyFill="1" applyBorder="1"/>
    <xf numFmtId="0" fontId="16" fillId="0" borderId="71" xfId="2" applyFont="1" applyFill="1" applyBorder="1" applyAlignment="1">
      <alignment horizontal="center" vertical="top"/>
    </xf>
    <xf numFmtId="49" fontId="37" fillId="0" borderId="71" xfId="4" applyNumberFormat="1" applyFont="1" applyBorder="1" applyAlignment="1">
      <alignment vertical="center" wrapText="1"/>
    </xf>
    <xf numFmtId="0" fontId="39" fillId="0" borderId="71" xfId="4" applyFont="1" applyBorder="1" applyAlignment="1">
      <alignment vertical="center" wrapText="1"/>
    </xf>
    <xf numFmtId="0" fontId="0" fillId="0" borderId="71" xfId="0" applyBorder="1"/>
    <xf numFmtId="0" fontId="23" fillId="0" borderId="71" xfId="2" quotePrefix="1" applyFont="1" applyFill="1" applyBorder="1" applyAlignment="1">
      <alignment horizontal="left"/>
    </xf>
    <xf numFmtId="0" fontId="16" fillId="0" borderId="71" xfId="2" applyFont="1" applyFill="1" applyBorder="1" applyAlignment="1">
      <alignment horizontal="left"/>
    </xf>
    <xf numFmtId="0" fontId="16" fillId="0" borderId="71" xfId="2" quotePrefix="1" applyFont="1" applyFill="1" applyBorder="1" applyAlignment="1">
      <alignment horizontal="center"/>
    </xf>
    <xf numFmtId="0" fontId="16" fillId="0" borderId="71" xfId="2" applyFont="1" applyFill="1" applyBorder="1" applyAlignment="1">
      <alignment horizontal="center"/>
    </xf>
    <xf numFmtId="0" fontId="16" fillId="0" borderId="71" xfId="2" applyFont="1" applyFill="1" applyBorder="1"/>
    <xf numFmtId="0" fontId="1" fillId="0" borderId="71" xfId="0" applyFont="1" applyBorder="1"/>
    <xf numFmtId="0" fontId="0" fillId="0" borderId="73" xfId="0" applyBorder="1"/>
    <xf numFmtId="0" fontId="16" fillId="7" borderId="62" xfId="2" applyFont="1" applyFill="1" applyBorder="1" applyAlignment="1">
      <alignment vertical="top"/>
    </xf>
    <xf numFmtId="0" fontId="16" fillId="7" borderId="60" xfId="2" applyFont="1" applyFill="1" applyBorder="1" applyAlignment="1">
      <alignment horizontal="left" vertical="top" wrapText="1"/>
    </xf>
    <xf numFmtId="0" fontId="16" fillId="7" borderId="59" xfId="2" applyFont="1" applyFill="1" applyBorder="1"/>
    <xf numFmtId="0" fontId="16" fillId="7" borderId="60" xfId="2" applyFont="1" applyFill="1" applyBorder="1" applyAlignment="1">
      <alignment vertical="top"/>
    </xf>
    <xf numFmtId="0" fontId="0" fillId="0" borderId="24" xfId="0" applyBorder="1"/>
    <xf numFmtId="0" fontId="1" fillId="0" borderId="24" xfId="0" applyFont="1" applyBorder="1"/>
    <xf numFmtId="0" fontId="16" fillId="0" borderId="69" xfId="2" applyFont="1" applyFill="1" applyBorder="1" applyAlignment="1">
      <alignment horizontal="center" vertical="top"/>
    </xf>
    <xf numFmtId="0" fontId="0" fillId="0" borderId="49" xfId="0" applyBorder="1"/>
    <xf numFmtId="49" fontId="16" fillId="0" borderId="71" xfId="2" quotePrefix="1" applyNumberFormat="1" applyFont="1" applyFill="1" applyBorder="1" applyAlignment="1">
      <alignment horizontal="left"/>
    </xf>
    <xf numFmtId="0" fontId="16" fillId="0" borderId="71" xfId="2" quotePrefix="1" applyFont="1" applyFill="1" applyBorder="1" applyAlignment="1">
      <alignment horizontal="left" vertical="center"/>
    </xf>
    <xf numFmtId="49" fontId="16" fillId="0" borderId="31" xfId="2" quotePrefix="1" applyNumberFormat="1" applyFont="1" applyFill="1" applyBorder="1" applyAlignment="1">
      <alignment horizontal="left" vertical="center"/>
    </xf>
    <xf numFmtId="0" fontId="16" fillId="0" borderId="31" xfId="2" applyFont="1" applyFill="1" applyBorder="1" applyAlignment="1">
      <alignment horizontal="left" vertical="center"/>
    </xf>
    <xf numFmtId="0" fontId="16" fillId="0" borderId="36" xfId="2" applyFont="1" applyFill="1" applyBorder="1" applyAlignment="1">
      <alignment horizontal="center" vertical="center"/>
    </xf>
    <xf numFmtId="15" fontId="16" fillId="0" borderId="31" xfId="2" quotePrefix="1" applyNumberFormat="1" applyFont="1" applyFill="1" applyBorder="1" applyAlignment="1">
      <alignment horizontal="left" vertical="center"/>
    </xf>
    <xf numFmtId="0" fontId="21" fillId="0" borderId="31" xfId="2" applyFont="1" applyFill="1" applyBorder="1"/>
    <xf numFmtId="49" fontId="16" fillId="0" borderId="69" xfId="2" quotePrefix="1" applyNumberFormat="1" applyFont="1" applyFill="1" applyBorder="1" applyAlignment="1">
      <alignment horizontal="left"/>
    </xf>
    <xf numFmtId="0" fontId="16" fillId="0" borderId="69" xfId="2" applyFont="1" applyFill="1" applyBorder="1"/>
    <xf numFmtId="0" fontId="16" fillId="0" borderId="69" xfId="2" applyFont="1" applyFill="1" applyBorder="1" applyAlignment="1">
      <alignment horizontal="center" vertical="center"/>
    </xf>
    <xf numFmtId="0" fontId="16" fillId="0" borderId="69" xfId="2" applyFont="1" applyFill="1" applyBorder="1" applyAlignment="1">
      <alignment horizontal="left"/>
    </xf>
    <xf numFmtId="0" fontId="16" fillId="0" borderId="69" xfId="2" applyFont="1" applyFill="1" applyBorder="1" applyAlignment="1">
      <alignment horizontal="center"/>
    </xf>
    <xf numFmtId="0" fontId="21" fillId="16" borderId="54" xfId="2" applyFont="1" applyFill="1" applyBorder="1" applyAlignment="1">
      <alignment vertical="center"/>
    </xf>
    <xf numFmtId="49" fontId="17" fillId="0" borderId="69" xfId="0" quotePrefix="1" applyNumberFormat="1" applyFont="1" applyBorder="1" applyAlignment="1">
      <alignment horizontal="left"/>
    </xf>
    <xf numFmtId="0" fontId="16" fillId="0" borderId="74" xfId="2" applyFont="1" applyFill="1" applyBorder="1" applyAlignment="1">
      <alignment horizontal="center" vertical="center"/>
    </xf>
    <xf numFmtId="0" fontId="0" fillId="0" borderId="75" xfId="0" applyBorder="1"/>
    <xf numFmtId="0" fontId="16" fillId="0" borderId="75" xfId="2" quotePrefix="1" applyFont="1" applyFill="1" applyBorder="1" applyAlignment="1">
      <alignment horizontal="center"/>
    </xf>
    <xf numFmtId="0" fontId="16" fillId="0" borderId="76" xfId="2" applyFont="1" applyFill="1" applyBorder="1"/>
    <xf numFmtId="0" fontId="0" fillId="0" borderId="76" xfId="0" applyBorder="1"/>
    <xf numFmtId="0" fontId="16" fillId="0" borderId="76" xfId="2" quotePrefix="1" applyFont="1" applyFill="1" applyBorder="1" applyAlignment="1">
      <alignment horizontal="left"/>
    </xf>
    <xf numFmtId="0" fontId="16" fillId="0" borderId="76" xfId="2" applyFont="1" applyFill="1" applyBorder="1" applyAlignment="1">
      <alignment horizontal="left"/>
    </xf>
    <xf numFmtId="0" fontId="16" fillId="0" borderId="76" xfId="2" applyFont="1" applyFill="1" applyBorder="1" applyAlignment="1">
      <alignment horizontal="center" vertical="top"/>
    </xf>
    <xf numFmtId="0" fontId="16" fillId="0" borderId="76" xfId="2" quotePrefix="1" applyFont="1" applyFill="1" applyBorder="1" applyAlignment="1">
      <alignment horizontal="center"/>
    </xf>
    <xf numFmtId="0" fontId="16" fillId="0" borderId="76" xfId="2" applyFont="1" applyFill="1" applyBorder="1" applyAlignment="1">
      <alignment horizontal="center"/>
    </xf>
    <xf numFmtId="49" fontId="16" fillId="0" borderId="76" xfId="2" quotePrefix="1" applyNumberFormat="1" applyFont="1" applyFill="1" applyBorder="1" applyAlignment="1">
      <alignment horizontal="left"/>
    </xf>
    <xf numFmtId="0" fontId="16" fillId="0" borderId="76" xfId="2" applyFont="1" applyFill="1" applyBorder="1" applyAlignment="1">
      <alignment wrapText="1"/>
    </xf>
    <xf numFmtId="0" fontId="23" fillId="0" borderId="76" xfId="0" applyFont="1" applyBorder="1"/>
    <xf numFmtId="49" fontId="16" fillId="0" borderId="38" xfId="0" quotePrefix="1" applyNumberFormat="1" applyFont="1" applyBorder="1"/>
    <xf numFmtId="0" fontId="16" fillId="16" borderId="54" xfId="2" quotePrefix="1" applyFont="1" applyFill="1" applyBorder="1" applyAlignment="1">
      <alignment horizontal="left" vertical="center"/>
    </xf>
    <xf numFmtId="49" fontId="17" fillId="16" borderId="54" xfId="0" quotePrefix="1" applyNumberFormat="1" applyFont="1" applyFill="1" applyBorder="1" applyAlignment="1">
      <alignment horizontal="left"/>
    </xf>
    <xf numFmtId="0" fontId="17" fillId="16" borderId="54" xfId="2" applyFont="1" applyFill="1" applyBorder="1"/>
    <xf numFmtId="0" fontId="17" fillId="16" borderId="55" xfId="2" applyFont="1" applyFill="1" applyBorder="1" applyAlignment="1">
      <alignment horizontal="center" vertical="center"/>
    </xf>
    <xf numFmtId="0" fontId="17" fillId="16" borderId="54" xfId="2" quotePrefix="1" applyFont="1" applyFill="1" applyBorder="1" applyAlignment="1">
      <alignment horizontal="left" vertical="center"/>
    </xf>
    <xf numFmtId="14" fontId="17" fillId="16" borderId="54" xfId="2" quotePrefix="1" applyNumberFormat="1" applyFont="1" applyFill="1" applyBorder="1" applyAlignment="1">
      <alignment horizontal="center"/>
    </xf>
    <xf numFmtId="0" fontId="17" fillId="16" borderId="54" xfId="2" applyFont="1" applyFill="1" applyBorder="1" applyAlignment="1">
      <alignment horizontal="center"/>
    </xf>
    <xf numFmtId="0" fontId="17" fillId="0" borderId="66" xfId="2" applyFont="1" applyFill="1" applyBorder="1" applyAlignment="1">
      <alignment horizontal="left" vertical="top" wrapText="1"/>
    </xf>
    <xf numFmtId="0" fontId="16" fillId="0" borderId="19" xfId="2" applyFont="1" applyFill="1" applyBorder="1" applyAlignment="1">
      <alignment horizontal="left"/>
    </xf>
    <xf numFmtId="0" fontId="16" fillId="0" borderId="19" xfId="2" applyFont="1" applyFill="1" applyBorder="1" applyAlignment="1">
      <alignment horizontal="center" vertical="top"/>
    </xf>
    <xf numFmtId="0" fontId="16" fillId="0" borderId="19" xfId="2" quotePrefix="1" applyFont="1" applyFill="1" applyBorder="1" applyAlignment="1">
      <alignment horizontal="center"/>
    </xf>
    <xf numFmtId="0" fontId="16" fillId="0" borderId="77" xfId="2" applyFont="1" applyFill="1" applyBorder="1" applyAlignment="1">
      <alignment horizontal="left"/>
    </xf>
    <xf numFmtId="0" fontId="16" fillId="0" borderId="77" xfId="2" applyFont="1" applyFill="1" applyBorder="1" applyAlignment="1">
      <alignment horizontal="center" vertical="top"/>
    </xf>
    <xf numFmtId="0" fontId="16" fillId="0" borderId="77" xfId="2" quotePrefix="1" applyFont="1" applyFill="1" applyBorder="1" applyAlignment="1">
      <alignment horizontal="center"/>
    </xf>
    <xf numFmtId="0" fontId="16" fillId="0" borderId="78" xfId="0" applyFont="1" applyBorder="1" applyAlignment="1">
      <alignment vertical="center"/>
    </xf>
    <xf numFmtId="0" fontId="16" fillId="0" borderId="0" xfId="2" applyFont="1" applyFill="1"/>
    <xf numFmtId="0" fontId="16" fillId="0" borderId="19" xfId="2" applyFont="1" applyFill="1" applyBorder="1"/>
    <xf numFmtId="0" fontId="16" fillId="0" borderId="79" xfId="2" applyFont="1" applyFill="1" applyBorder="1" applyAlignment="1">
      <alignment horizontal="center" vertical="center"/>
    </xf>
    <xf numFmtId="0" fontId="0" fillId="0" borderId="19" xfId="0" applyBorder="1"/>
    <xf numFmtId="0" fontId="16" fillId="0" borderId="19" xfId="2" quotePrefix="1" applyFont="1" applyFill="1" applyBorder="1" applyAlignment="1">
      <alignment horizontal="left"/>
    </xf>
    <xf numFmtId="0" fontId="16" fillId="0" borderId="19" xfId="2" applyFont="1" applyFill="1" applyBorder="1" applyAlignment="1">
      <alignment horizontal="center"/>
    </xf>
    <xf numFmtId="0" fontId="18" fillId="0" borderId="19" xfId="2" applyFont="1" applyFill="1" applyBorder="1"/>
    <xf numFmtId="49" fontId="16" fillId="0" borderId="19" xfId="2" quotePrefix="1" applyNumberFormat="1" applyFont="1" applyFill="1" applyBorder="1"/>
    <xf numFmtId="49" fontId="17" fillId="0" borderId="77" xfId="2" quotePrefix="1" applyNumberFormat="1" applyFont="1" applyFill="1" applyBorder="1" applyAlignment="1">
      <alignment horizontal="left"/>
    </xf>
    <xf numFmtId="0" fontId="33" fillId="0" borderId="77" xfId="0" applyFont="1" applyBorder="1" applyAlignment="1">
      <alignment vertical="center"/>
    </xf>
    <xf numFmtId="0" fontId="17" fillId="0" borderId="77" xfId="2" applyFont="1" applyFill="1" applyBorder="1" applyAlignment="1">
      <alignment horizontal="left"/>
    </xf>
    <xf numFmtId="0" fontId="30" fillId="0" borderId="77" xfId="0" applyFont="1" applyBorder="1" applyAlignment="1">
      <alignment vertical="center"/>
    </xf>
    <xf numFmtId="0" fontId="1" fillId="0" borderId="77" xfId="0" applyFont="1" applyBorder="1"/>
    <xf numFmtId="0" fontId="2" fillId="0" borderId="80" xfId="2" applyFill="1" applyBorder="1"/>
    <xf numFmtId="0" fontId="16" fillId="0" borderId="81" xfId="2" applyFont="1" applyFill="1" applyBorder="1" applyAlignment="1">
      <alignment horizontal="center" vertical="top"/>
    </xf>
    <xf numFmtId="0" fontId="55" fillId="14" borderId="81" xfId="0" applyFont="1" applyFill="1" applyBorder="1" applyAlignment="1">
      <alignment vertical="center"/>
    </xf>
    <xf numFmtId="0" fontId="16" fillId="0" borderId="81" xfId="2" quotePrefix="1" applyFont="1" applyFill="1" applyBorder="1" applyAlignment="1">
      <alignment horizontal="center"/>
    </xf>
    <xf numFmtId="0" fontId="16" fillId="0" borderId="81" xfId="2" applyFont="1" applyFill="1" applyBorder="1"/>
    <xf numFmtId="49" fontId="17" fillId="0" borderId="81" xfId="0" quotePrefix="1" applyNumberFormat="1" applyFont="1" applyBorder="1"/>
    <xf numFmtId="0" fontId="16" fillId="0" borderId="81" xfId="2" applyFont="1" applyFill="1" applyBorder="1" applyAlignment="1">
      <alignment horizontal="center"/>
    </xf>
    <xf numFmtId="0" fontId="23" fillId="0" borderId="81" xfId="2" applyFont="1" applyFill="1" applyBorder="1"/>
    <xf numFmtId="0" fontId="23" fillId="0" borderId="82" xfId="2" applyFont="1" applyFill="1" applyBorder="1"/>
    <xf numFmtId="0" fontId="16" fillId="0" borderId="83" xfId="2" applyFont="1" applyFill="1" applyBorder="1" applyAlignment="1">
      <alignment horizontal="center" vertical="top"/>
    </xf>
    <xf numFmtId="49" fontId="16" fillId="0" borderId="76" xfId="2" quotePrefix="1" applyNumberFormat="1" applyFont="1" applyFill="1" applyBorder="1"/>
    <xf numFmtId="0" fontId="0" fillId="0" borderId="83" xfId="0" applyBorder="1"/>
    <xf numFmtId="0" fontId="23" fillId="0" borderId="76" xfId="2" quotePrefix="1" applyFont="1" applyFill="1" applyBorder="1" applyAlignment="1">
      <alignment horizontal="left"/>
    </xf>
    <xf numFmtId="0" fontId="16" fillId="0" borderId="46" xfId="2" applyFont="1" applyFill="1" applyBorder="1"/>
    <xf numFmtId="49" fontId="16" fillId="0" borderId="83" xfId="2" quotePrefix="1" applyNumberFormat="1" applyFont="1" applyFill="1" applyBorder="1" applyAlignment="1">
      <alignment horizontal="left"/>
    </xf>
    <xf numFmtId="0" fontId="16" fillId="7" borderId="83" xfId="2" applyFont="1" applyFill="1" applyBorder="1"/>
    <xf numFmtId="0" fontId="16" fillId="0" borderId="84" xfId="2" applyFont="1" applyFill="1" applyBorder="1" applyAlignment="1">
      <alignment horizontal="center" vertical="center"/>
    </xf>
    <xf numFmtId="15" fontId="16" fillId="0" borderId="83" xfId="2" applyNumberFormat="1" applyFont="1" applyFill="1" applyBorder="1" applyAlignment="1">
      <alignment horizontal="left"/>
    </xf>
    <xf numFmtId="0" fontId="16" fillId="0" borderId="83" xfId="2" applyFont="1" applyFill="1" applyBorder="1" applyAlignment="1">
      <alignment horizontal="left"/>
    </xf>
    <xf numFmtId="0" fontId="16" fillId="0" borderId="83" xfId="2" quotePrefix="1" applyFont="1" applyFill="1" applyBorder="1" applyAlignment="1">
      <alignment horizontal="center"/>
    </xf>
    <xf numFmtId="0" fontId="16" fillId="0" borderId="83" xfId="2" applyFont="1" applyFill="1" applyBorder="1" applyAlignment="1">
      <alignment horizontal="center"/>
    </xf>
    <xf numFmtId="15" fontId="16" fillId="0" borderId="83" xfId="2" quotePrefix="1" applyNumberFormat="1" applyFont="1" applyFill="1" applyBorder="1" applyAlignment="1">
      <alignment horizontal="left"/>
    </xf>
    <xf numFmtId="0" fontId="16" fillId="0" borderId="83" xfId="2" applyFont="1" applyFill="1" applyBorder="1"/>
    <xf numFmtId="49" fontId="17" fillId="0" borderId="83" xfId="0" quotePrefix="1" applyNumberFormat="1" applyFont="1" applyBorder="1"/>
    <xf numFmtId="0" fontId="17" fillId="5" borderId="83" xfId="0" applyFont="1" applyFill="1" applyBorder="1"/>
    <xf numFmtId="15" fontId="16" fillId="0" borderId="83" xfId="2" quotePrefix="1" applyNumberFormat="1" applyFont="1" applyFill="1" applyBorder="1" applyAlignment="1">
      <alignment horizontal="left" vertical="center"/>
    </xf>
    <xf numFmtId="0" fontId="1" fillId="0" borderId="83" xfId="0" applyFont="1" applyBorder="1" applyAlignment="1">
      <alignment horizontal="left"/>
    </xf>
    <xf numFmtId="0" fontId="23" fillId="0" borderId="50" xfId="2" applyFont="1" applyFill="1" applyBorder="1" applyAlignment="1">
      <alignment vertical="top"/>
    </xf>
    <xf numFmtId="0" fontId="23" fillId="0" borderId="50" xfId="2" applyFont="1" applyFill="1" applyBorder="1"/>
    <xf numFmtId="0" fontId="2" fillId="0" borderId="86" xfId="2" applyFill="1" applyBorder="1"/>
    <xf numFmtId="0" fontId="23" fillId="0" borderId="85" xfId="2" applyFont="1" applyFill="1" applyBorder="1"/>
    <xf numFmtId="0" fontId="23" fillId="0" borderId="88" xfId="2" applyFont="1" applyFill="1" applyBorder="1"/>
    <xf numFmtId="0" fontId="23" fillId="0" borderId="87" xfId="2" applyFont="1" applyFill="1" applyBorder="1"/>
    <xf numFmtId="0" fontId="23" fillId="0" borderId="87" xfId="2" applyFont="1" applyFill="1" applyBorder="1" applyAlignment="1">
      <alignment vertical="top"/>
    </xf>
    <xf numFmtId="3" fontId="0" fillId="0" borderId="0" xfId="0" applyNumberFormat="1"/>
    <xf numFmtId="0" fontId="0" fillId="0" borderId="0" xfId="0" applyBorder="1"/>
    <xf numFmtId="0" fontId="23" fillId="0" borderId="0" xfId="2" applyFont="1" applyFill="1" applyBorder="1"/>
    <xf numFmtId="0" fontId="2" fillId="0" borderId="0" xfId="2" applyFill="1" applyBorder="1"/>
    <xf numFmtId="0" fontId="25" fillId="0" borderId="89" xfId="2" applyFont="1" applyFill="1" applyBorder="1" applyAlignment="1">
      <alignment horizontal="center" vertical="center" wrapText="1"/>
    </xf>
    <xf numFmtId="0" fontId="25" fillId="0" borderId="89" xfId="2" applyFont="1" applyFill="1" applyBorder="1" applyAlignment="1">
      <alignment horizontal="center" vertical="center"/>
    </xf>
    <xf numFmtId="0" fontId="26" fillId="3" borderId="89" xfId="2" applyFont="1" applyFill="1" applyBorder="1" applyAlignment="1">
      <alignment horizontal="center" vertical="center"/>
    </xf>
    <xf numFmtId="0" fontId="16" fillId="0" borderId="89" xfId="2" applyFont="1" applyFill="1" applyBorder="1" applyAlignment="1">
      <alignment horizontal="center" vertical="center"/>
    </xf>
    <xf numFmtId="49" fontId="16" fillId="0" borderId="89" xfId="2" quotePrefix="1" applyNumberFormat="1" applyFont="1" applyFill="1" applyBorder="1" applyAlignment="1">
      <alignment horizontal="left"/>
    </xf>
    <xf numFmtId="0" fontId="16" fillId="0" borderId="89" xfId="2" applyFont="1" applyFill="1" applyBorder="1"/>
    <xf numFmtId="0" fontId="16" fillId="0" borderId="89" xfId="2" applyFont="1" applyFill="1" applyBorder="1" applyAlignment="1">
      <alignment horizontal="left" vertical="center"/>
    </xf>
    <xf numFmtId="0" fontId="16" fillId="0" borderId="89" xfId="2" quotePrefix="1" applyFont="1" applyFill="1" applyBorder="1" applyAlignment="1">
      <alignment horizontal="left" vertical="center"/>
    </xf>
    <xf numFmtId="0" fontId="16" fillId="0" borderId="89" xfId="2" applyFont="1" applyFill="1" applyBorder="1" applyAlignment="1">
      <alignment horizontal="center"/>
    </xf>
    <xf numFmtId="0" fontId="16" fillId="0" borderId="89" xfId="2" applyFont="1" applyFill="1" applyBorder="1" applyAlignment="1">
      <alignment horizontal="center" vertical="top"/>
    </xf>
    <xf numFmtId="0" fontId="16" fillId="0" borderId="89" xfId="2" quotePrefix="1" applyFont="1" applyFill="1" applyBorder="1" applyAlignment="1">
      <alignment horizontal="center"/>
    </xf>
    <xf numFmtId="0" fontId="17" fillId="0" borderId="89" xfId="2" applyFont="1" applyFill="1" applyBorder="1" applyAlignment="1">
      <alignment horizontal="center"/>
    </xf>
    <xf numFmtId="0" fontId="17" fillId="0" borderId="89" xfId="2" quotePrefix="1" applyFont="1" applyFill="1" applyBorder="1" applyAlignment="1">
      <alignment horizontal="center"/>
    </xf>
    <xf numFmtId="0" fontId="17" fillId="0" borderId="89" xfId="2" applyFont="1" applyFill="1" applyBorder="1" applyAlignment="1">
      <alignment horizontal="left"/>
    </xf>
    <xf numFmtId="49" fontId="17" fillId="0" borderId="89" xfId="2" quotePrefix="1" applyNumberFormat="1" applyFont="1" applyFill="1" applyBorder="1" applyAlignment="1">
      <alignment horizontal="left"/>
    </xf>
    <xf numFmtId="0" fontId="17" fillId="0" borderId="89" xfId="2" applyFont="1" applyFill="1" applyBorder="1"/>
    <xf numFmtId="49" fontId="17" fillId="0" borderId="89" xfId="2" quotePrefix="1" applyNumberFormat="1" applyFont="1" applyFill="1" applyBorder="1" applyAlignment="1">
      <alignment horizontal="left" vertical="center"/>
    </xf>
    <xf numFmtId="49" fontId="17" fillId="0" borderId="89" xfId="2" applyNumberFormat="1" applyFont="1" applyFill="1" applyBorder="1" applyAlignment="1">
      <alignment horizontal="left"/>
    </xf>
    <xf numFmtId="49" fontId="17" fillId="0" borderId="89" xfId="1" quotePrefix="1" applyNumberFormat="1" applyFont="1" applyBorder="1" applyAlignment="1">
      <alignment horizontal="left"/>
    </xf>
    <xf numFmtId="0" fontId="17" fillId="0" borderId="89" xfId="0" applyFont="1" applyBorder="1" applyAlignment="1">
      <alignment wrapText="1"/>
    </xf>
    <xf numFmtId="49" fontId="17" fillId="0" borderId="89" xfId="2" quotePrefix="1" applyNumberFormat="1" applyFont="1" applyFill="1" applyBorder="1" applyAlignment="1">
      <alignment horizontal="left" vertical="top"/>
    </xf>
    <xf numFmtId="0" fontId="17" fillId="0" borderId="89" xfId="0" applyFont="1" applyBorder="1" applyAlignment="1">
      <alignment horizontal="left" vertical="top" wrapText="1"/>
    </xf>
    <xf numFmtId="0" fontId="17" fillId="0" borderId="89" xfId="2" applyFont="1" applyFill="1" applyBorder="1" applyAlignment="1">
      <alignment horizontal="left" vertical="top"/>
    </xf>
    <xf numFmtId="0" fontId="17" fillId="0" borderId="89" xfId="2" applyFont="1" applyFill="1" applyBorder="1" applyAlignment="1">
      <alignment horizontal="center" vertical="top"/>
    </xf>
    <xf numFmtId="0" fontId="17" fillId="0" borderId="89" xfId="2" quotePrefix="1" applyFont="1" applyFill="1" applyBorder="1" applyAlignment="1">
      <alignment horizontal="center" vertical="top"/>
    </xf>
    <xf numFmtId="0" fontId="17" fillId="0" borderId="89" xfId="2" quotePrefix="1" applyFont="1" applyFill="1" applyBorder="1" applyAlignment="1">
      <alignment horizontal="left" vertical="center"/>
    </xf>
    <xf numFmtId="14" fontId="17" fillId="0" borderId="89" xfId="2" quotePrefix="1" applyNumberFormat="1" applyFont="1" applyFill="1" applyBorder="1" applyAlignment="1">
      <alignment horizontal="left" vertical="center"/>
    </xf>
    <xf numFmtId="49" fontId="17" fillId="0" borderId="89" xfId="2" quotePrefix="1" applyNumberFormat="1" applyFont="1" applyFill="1" applyBorder="1"/>
    <xf numFmtId="49" fontId="27" fillId="5" borderId="89" xfId="4" applyNumberFormat="1" applyFont="1" applyFill="1" applyBorder="1" applyAlignment="1">
      <alignment vertical="center" wrapText="1"/>
    </xf>
    <xf numFmtId="0" fontId="27" fillId="0" borderId="89" xfId="4" applyFont="1" applyBorder="1" applyAlignment="1">
      <alignment vertical="center" wrapText="1"/>
    </xf>
    <xf numFmtId="0" fontId="16" fillId="0" borderId="89" xfId="2" applyFont="1" applyFill="1" applyBorder="1" applyAlignment="1">
      <alignment horizontal="left"/>
    </xf>
    <xf numFmtId="0" fontId="27" fillId="0" borderId="89" xfId="4" applyFont="1" applyBorder="1" applyAlignment="1">
      <alignment horizontal="left" vertical="center" wrapText="1"/>
    </xf>
    <xf numFmtId="14" fontId="16" fillId="0" borderId="89" xfId="2" quotePrefix="1" applyNumberFormat="1" applyFont="1" applyFill="1" applyBorder="1" applyAlignment="1">
      <alignment horizontal="center"/>
    </xf>
    <xf numFmtId="49" fontId="27" fillId="5" borderId="89" xfId="4" quotePrefix="1" applyNumberFormat="1" applyFont="1" applyFill="1" applyBorder="1" applyAlignment="1">
      <alignment vertical="center" wrapText="1"/>
    </xf>
    <xf numFmtId="0" fontId="27" fillId="0" borderId="89" xfId="4" quotePrefix="1" applyFont="1" applyBorder="1" applyAlignment="1">
      <alignment horizontal="left" vertical="center" wrapText="1"/>
    </xf>
    <xf numFmtId="49" fontId="17" fillId="0" borderId="89" xfId="4" quotePrefix="1" applyNumberFormat="1" applyFont="1" applyBorder="1" applyAlignment="1">
      <alignment vertical="center" wrapText="1"/>
    </xf>
    <xf numFmtId="0" fontId="17" fillId="0" borderId="89" xfId="4" applyFont="1" applyBorder="1" applyAlignment="1">
      <alignment vertical="center" wrapText="1"/>
    </xf>
    <xf numFmtId="0" fontId="17" fillId="0" borderId="89" xfId="4" quotePrefix="1" applyFont="1" applyBorder="1" applyAlignment="1">
      <alignment horizontal="left" vertical="center" wrapText="1"/>
    </xf>
    <xf numFmtId="49" fontId="17" fillId="0" borderId="89" xfId="4" applyNumberFormat="1" applyFont="1" applyBorder="1" applyAlignment="1">
      <alignment vertical="center" wrapText="1"/>
    </xf>
    <xf numFmtId="15" fontId="17" fillId="0" borderId="89" xfId="4" quotePrefix="1" applyNumberFormat="1" applyFont="1" applyBorder="1" applyAlignment="1">
      <alignment horizontal="left" vertical="center" wrapText="1"/>
    </xf>
    <xf numFmtId="14" fontId="17" fillId="0" borderId="89" xfId="2" quotePrefix="1" applyNumberFormat="1" applyFont="1" applyFill="1" applyBorder="1" applyAlignment="1">
      <alignment horizontal="center"/>
    </xf>
    <xf numFmtId="49" fontId="17" fillId="0" borderId="89" xfId="4" quotePrefix="1" applyNumberFormat="1" applyFont="1" applyBorder="1" applyAlignment="1">
      <alignment vertical="top" wrapText="1"/>
    </xf>
    <xf numFmtId="15" fontId="17" fillId="0" borderId="89" xfId="4" quotePrefix="1" applyNumberFormat="1" applyFont="1" applyBorder="1" applyAlignment="1">
      <alignment horizontal="left" vertical="top" wrapText="1"/>
    </xf>
    <xf numFmtId="14" fontId="17" fillId="0" borderId="89" xfId="2" quotePrefix="1" applyNumberFormat="1" applyFont="1" applyFill="1" applyBorder="1" applyAlignment="1">
      <alignment horizontal="center" vertical="top"/>
    </xf>
    <xf numFmtId="49" fontId="17" fillId="0" borderId="89" xfId="0" applyNumberFormat="1" applyFont="1" applyBorder="1"/>
    <xf numFmtId="0" fontId="55" fillId="14" borderId="89" xfId="0" applyFont="1" applyFill="1" applyBorder="1" applyAlignment="1">
      <alignment vertical="center"/>
    </xf>
    <xf numFmtId="49" fontId="17" fillId="0" borderId="89" xfId="0" quotePrefix="1" applyNumberFormat="1" applyFont="1" applyBorder="1"/>
    <xf numFmtId="0" fontId="16" fillId="0" borderId="89" xfId="2" quotePrefix="1" applyFont="1" applyFill="1" applyBorder="1"/>
    <xf numFmtId="0" fontId="16" fillId="0" borderId="89" xfId="2" quotePrefix="1" applyFont="1" applyFill="1" applyBorder="1" applyAlignment="1">
      <alignment horizontal="left"/>
    </xf>
    <xf numFmtId="49" fontId="17" fillId="0" borderId="89" xfId="2" applyNumberFormat="1" applyFont="1" applyFill="1" applyBorder="1"/>
    <xf numFmtId="0" fontId="17" fillId="0" borderId="89" xfId="2" applyFont="1" applyFill="1" applyBorder="1" applyAlignment="1">
      <alignment horizontal="left" vertical="center"/>
    </xf>
    <xf numFmtId="15" fontId="17" fillId="0" borderId="89" xfId="2" quotePrefix="1" applyNumberFormat="1" applyFont="1" applyFill="1" applyBorder="1" applyAlignment="1">
      <alignment horizontal="left" vertical="center"/>
    </xf>
    <xf numFmtId="0" fontId="17" fillId="0" borderId="89" xfId="0" applyFont="1" applyBorder="1" applyAlignment="1">
      <alignment horizontal="left" vertical="center"/>
    </xf>
    <xf numFmtId="0" fontId="17" fillId="0" borderId="89" xfId="0" applyFont="1" applyBorder="1" applyAlignment="1">
      <alignment horizontal="center" vertical="center"/>
    </xf>
    <xf numFmtId="166" fontId="17" fillId="0" borderId="89" xfId="2" quotePrefix="1" applyNumberFormat="1" applyFont="1" applyFill="1" applyBorder="1" applyAlignment="1">
      <alignment horizontal="left" vertical="center"/>
    </xf>
    <xf numFmtId="168" fontId="17" fillId="0" borderId="89" xfId="0" quotePrefix="1" applyNumberFormat="1" applyFont="1" applyBorder="1" applyAlignment="1">
      <alignment horizontal="left" vertical="center" wrapText="1"/>
    </xf>
    <xf numFmtId="168" fontId="17" fillId="0" borderId="89" xfId="2" quotePrefix="1" applyNumberFormat="1" applyFont="1" applyFill="1" applyBorder="1" applyAlignment="1">
      <alignment horizontal="left" vertical="center"/>
    </xf>
    <xf numFmtId="15" fontId="17" fillId="0" borderId="89" xfId="2" applyNumberFormat="1" applyFont="1" applyFill="1" applyBorder="1" applyAlignment="1">
      <alignment horizontal="left"/>
    </xf>
    <xf numFmtId="0" fontId="27" fillId="0" borderId="89" xfId="4" quotePrefix="1" applyFont="1" applyBorder="1" applyAlignment="1">
      <alignment vertical="center" wrapText="1"/>
    </xf>
    <xf numFmtId="0" fontId="17" fillId="0" borderId="89" xfId="4" quotePrefix="1" applyFont="1" applyBorder="1" applyAlignment="1">
      <alignment vertical="center" wrapText="1"/>
    </xf>
    <xf numFmtId="0" fontId="55" fillId="0" borderId="89" xfId="0" applyFont="1" applyBorder="1" applyAlignment="1">
      <alignment vertical="center"/>
    </xf>
    <xf numFmtId="49" fontId="17" fillId="5" borderId="89" xfId="0" quotePrefix="1" applyNumberFormat="1" applyFont="1" applyFill="1" applyBorder="1"/>
    <xf numFmtId="49" fontId="17" fillId="0" borderId="89" xfId="0" quotePrefix="1" applyNumberFormat="1" applyFont="1" applyBorder="1" applyAlignment="1">
      <alignment horizontal="left"/>
    </xf>
    <xf numFmtId="49" fontId="17" fillId="0" borderId="89" xfId="0" applyNumberFormat="1" applyFont="1" applyBorder="1" applyAlignment="1">
      <alignment horizontal="left"/>
    </xf>
    <xf numFmtId="15" fontId="17" fillId="0" borderId="89" xfId="2" quotePrefix="1" applyNumberFormat="1" applyFont="1" applyFill="1" applyBorder="1" applyAlignment="1">
      <alignment horizontal="left"/>
    </xf>
    <xf numFmtId="0" fontId="17" fillId="0" borderId="89" xfId="2" quotePrefix="1" applyFont="1" applyFill="1" applyBorder="1" applyAlignment="1">
      <alignment horizontal="left"/>
    </xf>
    <xf numFmtId="0" fontId="27" fillId="5" borderId="89" xfId="4" quotePrefix="1" applyFont="1" applyFill="1" applyBorder="1" applyAlignment="1">
      <alignment vertical="center" wrapText="1"/>
    </xf>
    <xf numFmtId="0" fontId="55" fillId="14" borderId="89" xfId="0" applyFont="1" applyFill="1" applyBorder="1" applyAlignment="1">
      <alignment horizontal="center" vertical="center"/>
    </xf>
    <xf numFmtId="15" fontId="27" fillId="0" borderId="89" xfId="4" quotePrefix="1" applyNumberFormat="1" applyFont="1" applyBorder="1" applyAlignment="1">
      <alignment vertical="center" wrapText="1"/>
    </xf>
    <xf numFmtId="49" fontId="17" fillId="0" borderId="89" xfId="2" quotePrefix="1" applyNumberFormat="1" applyFont="1" applyFill="1" applyBorder="1" applyAlignment="1">
      <alignment horizontal="center"/>
    </xf>
    <xf numFmtId="49" fontId="17" fillId="0" borderId="89" xfId="2" applyNumberFormat="1" applyFont="1" applyFill="1" applyBorder="1" applyAlignment="1">
      <alignment horizontal="center"/>
    </xf>
    <xf numFmtId="0" fontId="17" fillId="0" borderId="89" xfId="0" applyFont="1" applyBorder="1"/>
    <xf numFmtId="0" fontId="17" fillId="0" borderId="89" xfId="2" quotePrefix="1" applyFont="1" applyFill="1" applyBorder="1"/>
    <xf numFmtId="167" fontId="17" fillId="0" borderId="89" xfId="2" quotePrefix="1" applyNumberFormat="1" applyFont="1" applyFill="1" applyBorder="1" applyAlignment="1">
      <alignment horizontal="left"/>
    </xf>
    <xf numFmtId="49" fontId="27" fillId="0" borderId="89" xfId="4" quotePrefix="1" applyNumberFormat="1" applyFont="1" applyBorder="1" applyAlignment="1">
      <alignment vertical="top"/>
    </xf>
    <xf numFmtId="165" fontId="17" fillId="0" borderId="89" xfId="2" quotePrefix="1" applyNumberFormat="1" applyFont="1" applyFill="1" applyBorder="1" applyAlignment="1">
      <alignment horizontal="left"/>
    </xf>
    <xf numFmtId="0" fontId="17" fillId="0" borderId="89" xfId="0" quotePrefix="1" applyFont="1" applyBorder="1"/>
    <xf numFmtId="14" fontId="17" fillId="0" borderId="89" xfId="2" quotePrefix="1" applyNumberFormat="1" applyFont="1" applyFill="1" applyBorder="1" applyAlignment="1">
      <alignment horizontal="left"/>
    </xf>
    <xf numFmtId="49" fontId="16" fillId="0" borderId="89" xfId="2" applyNumberFormat="1" applyFont="1" applyFill="1" applyBorder="1" applyAlignment="1">
      <alignment horizontal="left"/>
    </xf>
    <xf numFmtId="49" fontId="27" fillId="0" borderId="89" xfId="4" quotePrefix="1" applyNumberFormat="1" applyFont="1" applyBorder="1" applyAlignment="1">
      <alignment vertical="top" wrapText="1"/>
    </xf>
    <xf numFmtId="0" fontId="27" fillId="0" borderId="89" xfId="4" applyFont="1" applyBorder="1" applyAlignment="1">
      <alignment vertical="top" wrapText="1"/>
    </xf>
    <xf numFmtId="49" fontId="27" fillId="0" borderId="89" xfId="4" applyNumberFormat="1" applyFont="1" applyBorder="1" applyAlignment="1">
      <alignment vertical="top" wrapText="1"/>
    </xf>
    <xf numFmtId="0" fontId="16" fillId="0" borderId="89" xfId="2" quotePrefix="1" applyFont="1" applyFill="1" applyBorder="1" applyAlignment="1">
      <alignment horizontal="center" vertical="top"/>
    </xf>
    <xf numFmtId="0" fontId="27" fillId="0" borderId="89" xfId="4" quotePrefix="1" applyFont="1" applyBorder="1" applyAlignment="1">
      <alignment vertical="top" wrapText="1"/>
    </xf>
    <xf numFmtId="49" fontId="16" fillId="0" borderId="89" xfId="2" quotePrefix="1" applyNumberFormat="1" applyFont="1" applyFill="1" applyBorder="1"/>
    <xf numFmtId="49" fontId="16" fillId="0" borderId="89" xfId="2" applyNumberFormat="1" applyFont="1" applyFill="1" applyBorder="1" applyAlignment="1">
      <alignment horizontal="left" vertical="center"/>
    </xf>
    <xf numFmtId="49" fontId="16" fillId="0" borderId="89" xfId="0" quotePrefix="1" applyNumberFormat="1" applyFont="1" applyBorder="1" applyAlignment="1">
      <alignment horizontal="left"/>
    </xf>
    <xf numFmtId="15" fontId="16" fillId="0" borderId="89" xfId="2" quotePrefix="1" applyNumberFormat="1" applyFont="1" applyFill="1" applyBorder="1" applyAlignment="1">
      <alignment horizontal="center"/>
    </xf>
    <xf numFmtId="0" fontId="17" fillId="0" borderId="89" xfId="2" applyFont="1" applyFill="1" applyBorder="1" applyAlignment="1">
      <alignment vertical="top"/>
    </xf>
    <xf numFmtId="166" fontId="17" fillId="0" borderId="89" xfId="2" quotePrefix="1" applyNumberFormat="1" applyFont="1" applyFill="1" applyBorder="1" applyAlignment="1">
      <alignment horizontal="left"/>
    </xf>
    <xf numFmtId="49" fontId="27" fillId="0" borderId="89" xfId="4" quotePrefix="1" applyNumberFormat="1" applyFont="1" applyBorder="1" applyAlignment="1">
      <alignment vertical="center" wrapText="1"/>
    </xf>
    <xf numFmtId="0" fontId="16" fillId="0" borderId="89" xfId="0" applyFont="1" applyBorder="1" applyAlignment="1">
      <alignment vertical="center"/>
    </xf>
    <xf numFmtId="0" fontId="17" fillId="0" borderId="89" xfId="0" applyFont="1" applyBorder="1" applyAlignment="1">
      <alignment horizontal="left"/>
    </xf>
    <xf numFmtId="15" fontId="17" fillId="0" borderId="89" xfId="0" quotePrefix="1" applyNumberFormat="1" applyFont="1" applyBorder="1" applyAlignment="1">
      <alignment horizontal="left"/>
    </xf>
    <xf numFmtId="0" fontId="17" fillId="0" borderId="89" xfId="0" quotePrefix="1" applyFont="1" applyBorder="1" applyAlignment="1">
      <alignment horizontal="center"/>
    </xf>
    <xf numFmtId="0" fontId="17" fillId="0" borderId="89" xfId="0" quotePrefix="1" applyFont="1" applyBorder="1" applyAlignment="1">
      <alignment horizontal="left"/>
    </xf>
    <xf numFmtId="0" fontId="17" fillId="0" borderId="89" xfId="0" applyFont="1" applyBorder="1" applyAlignment="1">
      <alignment horizontal="center"/>
    </xf>
    <xf numFmtId="49" fontId="17" fillId="0" borderId="89" xfId="0" quotePrefix="1" applyNumberFormat="1" applyFont="1" applyBorder="1" applyAlignment="1">
      <alignment horizontal="left" vertical="top"/>
    </xf>
    <xf numFmtId="167" fontId="17" fillId="0" borderId="89" xfId="2" quotePrefix="1" applyNumberFormat="1" applyFont="1" applyFill="1" applyBorder="1" applyAlignment="1">
      <alignment horizontal="left" vertical="top"/>
    </xf>
    <xf numFmtId="49" fontId="17" fillId="0" borderId="89" xfId="0" applyNumberFormat="1" applyFont="1" applyBorder="1" applyAlignment="1">
      <alignment horizontal="left" vertical="top"/>
    </xf>
    <xf numFmtId="167" fontId="17" fillId="0" borderId="89" xfId="2" applyNumberFormat="1" applyFont="1" applyFill="1" applyBorder="1" applyAlignment="1">
      <alignment horizontal="left" vertical="top"/>
    </xf>
    <xf numFmtId="167" fontId="17" fillId="0" borderId="89" xfId="2" applyNumberFormat="1" applyFont="1" applyFill="1" applyBorder="1" applyAlignment="1">
      <alignment horizontal="left"/>
    </xf>
    <xf numFmtId="0" fontId="29" fillId="0" borderId="89" xfId="0" applyFont="1" applyBorder="1" applyAlignment="1">
      <alignment horizontal="center" vertical="center" wrapText="1"/>
    </xf>
    <xf numFmtId="0" fontId="16" fillId="0" borderId="89" xfId="0" quotePrefix="1" applyFont="1" applyBorder="1"/>
    <xf numFmtId="49" fontId="27" fillId="0" borderId="89" xfId="4" applyNumberFormat="1" applyFont="1" applyBorder="1" applyAlignment="1">
      <alignment vertical="center" wrapText="1"/>
    </xf>
    <xf numFmtId="0" fontId="16" fillId="0" borderId="89" xfId="0" applyFont="1" applyBorder="1"/>
    <xf numFmtId="0" fontId="16" fillId="0" borderId="89" xfId="0" applyFont="1" applyBorder="1" applyAlignment="1">
      <alignment horizontal="left"/>
    </xf>
    <xf numFmtId="0" fontId="16" fillId="0" borderId="89" xfId="0" applyFont="1" applyBorder="1" applyAlignment="1">
      <alignment vertical="top"/>
    </xf>
    <xf numFmtId="0" fontId="16" fillId="0" borderId="89" xfId="0" applyFont="1" applyBorder="1" applyAlignment="1">
      <alignment horizontal="left" vertical="top"/>
    </xf>
    <xf numFmtId="0" fontId="16" fillId="0" borderId="89" xfId="0" applyFont="1" applyBorder="1" applyAlignment="1">
      <alignment wrapText="1"/>
    </xf>
    <xf numFmtId="0" fontId="16" fillId="0" borderId="89" xfId="0" quotePrefix="1" applyFont="1" applyBorder="1" applyAlignment="1">
      <alignment horizontal="center" vertical="center"/>
    </xf>
    <xf numFmtId="0" fontId="16" fillId="0" borderId="89" xfId="0" applyFont="1" applyBorder="1" applyAlignment="1">
      <alignment horizontal="center"/>
    </xf>
    <xf numFmtId="0" fontId="16" fillId="5" borderId="89" xfId="0" applyFont="1" applyFill="1" applyBorder="1"/>
    <xf numFmtId="0" fontId="16" fillId="0" borderId="89" xfId="0" quotePrefix="1" applyFont="1" applyBorder="1" applyAlignment="1">
      <alignment horizontal="center"/>
    </xf>
    <xf numFmtId="0" fontId="16" fillId="0" borderId="89" xfId="2" applyFont="1" applyFill="1" applyBorder="1" applyAlignment="1">
      <alignment horizontal="left" vertical="top" wrapText="1"/>
    </xf>
    <xf numFmtId="15" fontId="16" fillId="0" borderId="89" xfId="2" quotePrefix="1" applyNumberFormat="1" applyFont="1" applyFill="1" applyBorder="1" applyAlignment="1">
      <alignment horizontal="left"/>
    </xf>
    <xf numFmtId="15" fontId="27" fillId="0" borderId="89" xfId="4" quotePrefix="1" applyNumberFormat="1" applyFont="1" applyBorder="1" applyAlignment="1">
      <alignment horizontal="left" vertical="center" wrapText="1"/>
    </xf>
    <xf numFmtId="15" fontId="16" fillId="0" borderId="89" xfId="0" quotePrefix="1" applyNumberFormat="1" applyFont="1" applyBorder="1" applyAlignment="1">
      <alignment vertical="center"/>
    </xf>
    <xf numFmtId="0" fontId="17" fillId="0" borderId="91" xfId="2" applyFont="1" applyFill="1" applyBorder="1" applyAlignment="1">
      <alignment horizontal="center"/>
    </xf>
    <xf numFmtId="49" fontId="17" fillId="0" borderId="91" xfId="2" applyNumberFormat="1" applyFont="1" applyFill="1" applyBorder="1"/>
    <xf numFmtId="0" fontId="17" fillId="0" borderId="91" xfId="2" applyFont="1" applyFill="1" applyBorder="1"/>
    <xf numFmtId="0" fontId="17" fillId="0" borderId="91" xfId="2" applyFont="1" applyFill="1" applyBorder="1" applyAlignment="1">
      <alignment horizontal="left"/>
    </xf>
    <xf numFmtId="0" fontId="16" fillId="0" borderId="91" xfId="0" applyFont="1" applyBorder="1"/>
    <xf numFmtId="15" fontId="17" fillId="0" borderId="91" xfId="2" applyNumberFormat="1" applyFont="1" applyFill="1" applyBorder="1" applyAlignment="1">
      <alignment horizontal="left" vertical="center"/>
    </xf>
    <xf numFmtId="0" fontId="16" fillId="0" borderId="91" xfId="2" applyFont="1" applyFill="1" applyBorder="1" applyAlignment="1">
      <alignment horizontal="center" vertical="top"/>
    </xf>
    <xf numFmtId="0" fontId="17" fillId="0" borderId="91" xfId="2" quotePrefix="1" applyFont="1" applyFill="1" applyBorder="1" applyAlignment="1">
      <alignment horizontal="center"/>
    </xf>
    <xf numFmtId="0" fontId="16" fillId="0" borderId="90" xfId="2" quotePrefix="1" applyFont="1" applyFill="1" applyBorder="1"/>
    <xf numFmtId="0" fontId="16" fillId="0" borderId="90" xfId="2" applyFont="1" applyFill="1" applyBorder="1"/>
    <xf numFmtId="0" fontId="16" fillId="0" borderId="90" xfId="2" quotePrefix="1" applyFont="1" applyFill="1" applyBorder="1" applyAlignment="1">
      <alignment horizontal="left"/>
    </xf>
    <xf numFmtId="0" fontId="16" fillId="0" borderId="90" xfId="2" applyFont="1" applyFill="1" applyBorder="1" applyAlignment="1">
      <alignment horizontal="left"/>
    </xf>
    <xf numFmtId="0" fontId="16" fillId="0" borderId="92" xfId="2" applyFont="1" applyFill="1" applyBorder="1" applyAlignment="1">
      <alignment horizontal="center"/>
    </xf>
    <xf numFmtId="0" fontId="16" fillId="0" borderId="92" xfId="2" applyFont="1" applyFill="1" applyBorder="1"/>
    <xf numFmtId="0" fontId="16" fillId="0" borderId="92" xfId="0" applyFont="1" applyBorder="1"/>
    <xf numFmtId="0" fontId="17" fillId="0" borderId="92" xfId="0" applyFont="1" applyBorder="1" applyAlignment="1">
      <alignment horizontal="center"/>
    </xf>
    <xf numFmtId="0" fontId="16" fillId="0" borderId="93" xfId="2" applyFont="1" applyFill="1" applyBorder="1"/>
    <xf numFmtId="0" fontId="17" fillId="0" borderId="94" xfId="0" applyFont="1" applyBorder="1" applyAlignment="1">
      <alignment horizontal="center"/>
    </xf>
    <xf numFmtId="0" fontId="16" fillId="0" borderId="92" xfId="0" quotePrefix="1" applyFont="1" applyBorder="1"/>
    <xf numFmtId="0" fontId="17" fillId="0" borderId="92" xfId="0" quotePrefix="1" applyFont="1" applyBorder="1" applyAlignment="1">
      <alignment horizontal="center"/>
    </xf>
    <xf numFmtId="0" fontId="16" fillId="0" borderId="0" xfId="2" applyFont="1" applyFill="1" applyBorder="1"/>
    <xf numFmtId="0" fontId="23" fillId="0" borderId="0" xfId="2" applyFont="1" applyFill="1" applyBorder="1" applyAlignment="1">
      <alignment vertical="top"/>
    </xf>
    <xf numFmtId="0" fontId="23" fillId="6" borderId="0" xfId="2" applyFont="1" applyFill="1" applyBorder="1"/>
    <xf numFmtId="0" fontId="23" fillId="12" borderId="0" xfId="2" applyFont="1" applyFill="1" applyBorder="1"/>
    <xf numFmtId="49" fontId="17" fillId="0" borderId="91" xfId="0" quotePrefix="1" applyNumberFormat="1" applyFont="1" applyBorder="1" applyAlignment="1">
      <alignment horizontal="left"/>
    </xf>
    <xf numFmtId="0" fontId="17" fillId="0" borderId="90" xfId="2" applyFont="1" applyFill="1" applyBorder="1" applyAlignment="1">
      <alignment horizontal="center"/>
    </xf>
    <xf numFmtId="49" fontId="17" fillId="0" borderId="90" xfId="0" quotePrefix="1" applyNumberFormat="1" applyFont="1" applyBorder="1"/>
    <xf numFmtId="0" fontId="55" fillId="14" borderId="90" xfId="0" applyFont="1" applyFill="1" applyBorder="1" applyAlignment="1">
      <alignment vertical="center"/>
    </xf>
    <xf numFmtId="0" fontId="17" fillId="0" borderId="90" xfId="2" applyFont="1" applyFill="1" applyBorder="1" applyAlignment="1">
      <alignment horizontal="left"/>
    </xf>
    <xf numFmtId="0" fontId="16" fillId="0" borderId="90" xfId="0" applyFont="1" applyBorder="1"/>
    <xf numFmtId="0" fontId="16" fillId="0" borderId="90" xfId="2" applyFont="1" applyFill="1" applyBorder="1" applyAlignment="1">
      <alignment horizontal="center" vertical="top"/>
    </xf>
    <xf numFmtId="14" fontId="16" fillId="0" borderId="90" xfId="2" quotePrefix="1" applyNumberFormat="1" applyFont="1" applyFill="1" applyBorder="1" applyAlignment="1">
      <alignment horizontal="center"/>
    </xf>
    <xf numFmtId="0" fontId="16" fillId="0" borderId="90" xfId="2" quotePrefix="1" applyFont="1" applyFill="1" applyBorder="1" applyAlignment="1">
      <alignment horizontal="center"/>
    </xf>
    <xf numFmtId="0" fontId="55" fillId="0" borderId="90" xfId="0" applyFont="1" applyBorder="1" applyAlignment="1">
      <alignment vertical="center"/>
    </xf>
    <xf numFmtId="0" fontId="17" fillId="0" borderId="90" xfId="2" applyFont="1" applyFill="1" applyBorder="1"/>
    <xf numFmtId="0" fontId="16" fillId="0" borderId="93" xfId="0" applyFont="1" applyBorder="1"/>
    <xf numFmtId="0" fontId="16" fillId="0" borderId="91" xfId="0" applyFont="1" applyBorder="1" applyAlignment="1">
      <alignment vertical="top"/>
    </xf>
    <xf numFmtId="15" fontId="27" fillId="0" borderId="90" xfId="4" quotePrefix="1" applyNumberFormat="1" applyFont="1" applyBorder="1" applyAlignment="1">
      <alignment vertical="center" wrapText="1"/>
    </xf>
    <xf numFmtId="0" fontId="16" fillId="0" borderId="90" xfId="2" applyFont="1" applyFill="1" applyBorder="1" applyAlignment="1">
      <alignment horizontal="center"/>
    </xf>
    <xf numFmtId="0" fontId="17" fillId="0" borderId="90" xfId="2" quotePrefix="1" applyFont="1" applyFill="1" applyBorder="1" applyAlignment="1">
      <alignment horizontal="center"/>
    </xf>
    <xf numFmtId="0" fontId="55" fillId="14" borderId="90" xfId="0" applyFont="1" applyFill="1" applyBorder="1" applyAlignment="1">
      <alignment horizontal="center" vertical="center"/>
    </xf>
    <xf numFmtId="0" fontId="16" fillId="0" borderId="90" xfId="0" applyFont="1" applyBorder="1" applyAlignment="1">
      <alignment horizontal="left"/>
    </xf>
    <xf numFmtId="0" fontId="17" fillId="0" borderId="90" xfId="2" applyFont="1" applyFill="1" applyBorder="1" applyAlignment="1">
      <alignment horizontal="left" vertical="top"/>
    </xf>
    <xf numFmtId="0" fontId="16" fillId="0" borderId="90" xfId="0" applyFont="1" applyBorder="1" applyAlignment="1">
      <alignment vertical="top"/>
    </xf>
    <xf numFmtId="0" fontId="27" fillId="0" borderId="90" xfId="4" quotePrefix="1" applyFont="1" applyBorder="1" applyAlignment="1">
      <alignment vertical="top" wrapText="1"/>
    </xf>
    <xf numFmtId="15" fontId="17" fillId="0" borderId="90" xfId="4" quotePrefix="1" applyNumberFormat="1" applyFont="1" applyBorder="1" applyAlignment="1">
      <alignment horizontal="left" vertical="top" wrapText="1"/>
    </xf>
    <xf numFmtId="49" fontId="17" fillId="0" borderId="91" xfId="0" applyNumberFormat="1" applyFont="1" applyBorder="1"/>
    <xf numFmtId="15" fontId="16" fillId="0" borderId="90" xfId="0" quotePrefix="1" applyNumberFormat="1" applyFont="1" applyBorder="1" applyAlignment="1">
      <alignment vertical="center"/>
    </xf>
    <xf numFmtId="49" fontId="17" fillId="0" borderId="91" xfId="0" applyNumberFormat="1" applyFont="1" applyBorder="1" applyAlignment="1">
      <alignment horizontal="left"/>
    </xf>
    <xf numFmtId="167" fontId="17" fillId="0" borderId="91" xfId="2" quotePrefix="1" applyNumberFormat="1" applyFont="1" applyFill="1" applyBorder="1" applyAlignment="1">
      <alignment horizontal="left"/>
    </xf>
    <xf numFmtId="0" fontId="17" fillId="0" borderId="90" xfId="2" quotePrefix="1" applyFont="1" applyFill="1" applyBorder="1" applyAlignment="1">
      <alignment horizontal="left"/>
    </xf>
    <xf numFmtId="15" fontId="16" fillId="0" borderId="90" xfId="2" quotePrefix="1" applyNumberFormat="1" applyFont="1" applyFill="1" applyBorder="1" applyAlignment="1">
      <alignment horizontal="left"/>
    </xf>
    <xf numFmtId="0" fontId="16" fillId="0" borderId="81" xfId="2" applyFont="1" applyFill="1" applyBorder="1" applyAlignment="1">
      <alignment horizontal="left"/>
    </xf>
    <xf numFmtId="0" fontId="17" fillId="0" borderId="21" xfId="2" applyFont="1" applyFill="1" applyBorder="1" applyAlignment="1">
      <alignment horizontal="left"/>
    </xf>
    <xf numFmtId="0" fontId="17" fillId="0" borderId="21" xfId="2" applyFont="1" applyFill="1" applyBorder="1" applyAlignment="1">
      <alignment horizontal="center" vertical="top"/>
    </xf>
    <xf numFmtId="0" fontId="16" fillId="0" borderId="96" xfId="2" applyFont="1" applyFill="1" applyBorder="1" applyAlignment="1">
      <alignment horizontal="center" vertical="top"/>
    </xf>
    <xf numFmtId="49" fontId="16" fillId="0" borderId="96" xfId="2" quotePrefix="1" applyNumberFormat="1" applyFont="1" applyFill="1" applyBorder="1" applyAlignment="1">
      <alignment horizontal="left"/>
    </xf>
    <xf numFmtId="0" fontId="16" fillId="0" borderId="96" xfId="2" applyFont="1" applyFill="1" applyBorder="1" applyAlignment="1">
      <alignment horizontal="left"/>
    </xf>
    <xf numFmtId="0" fontId="16" fillId="0" borderId="97" xfId="2" applyFont="1" applyFill="1" applyBorder="1" applyAlignment="1">
      <alignment horizontal="center" vertical="center"/>
    </xf>
    <xf numFmtId="0" fontId="0" fillId="0" borderId="96" xfId="0" applyBorder="1"/>
    <xf numFmtId="0" fontId="16" fillId="0" borderId="96" xfId="2" quotePrefix="1" applyFont="1" applyFill="1" applyBorder="1" applyAlignment="1">
      <alignment horizontal="left" vertical="center"/>
    </xf>
    <xf numFmtId="0" fontId="16" fillId="0" borderId="96" xfId="2" quotePrefix="1" applyFont="1" applyFill="1" applyBorder="1" applyAlignment="1">
      <alignment horizontal="center"/>
    </xf>
    <xf numFmtId="0" fontId="16" fillId="0" borderId="96" xfId="2" applyFont="1" applyFill="1" applyBorder="1" applyAlignment="1">
      <alignment horizontal="center"/>
    </xf>
    <xf numFmtId="0" fontId="21" fillId="0" borderId="96" xfId="2" applyFont="1" applyFill="1" applyBorder="1"/>
    <xf numFmtId="0" fontId="16" fillId="0" borderId="92" xfId="2" applyFont="1" applyFill="1" applyBorder="1" applyAlignment="1">
      <alignment horizontal="center" vertical="center"/>
    </xf>
    <xf numFmtId="0" fontId="0" fillId="0" borderId="89" xfId="0" applyBorder="1"/>
    <xf numFmtId="0" fontId="21" fillId="0" borderId="89" xfId="2" applyFont="1" applyFill="1" applyBorder="1" applyAlignment="1">
      <alignment vertical="center"/>
    </xf>
    <xf numFmtId="0" fontId="0" fillId="0" borderId="98" xfId="0" applyBorder="1"/>
    <xf numFmtId="0" fontId="17" fillId="0" borderId="99" xfId="2" applyFont="1" applyFill="1" applyBorder="1" applyAlignment="1">
      <alignment horizontal="center"/>
    </xf>
    <xf numFmtId="0" fontId="17" fillId="0" borderId="99" xfId="2" applyFont="1" applyFill="1" applyBorder="1"/>
    <xf numFmtId="0" fontId="16" fillId="0" borderId="72" xfId="0" applyFont="1" applyBorder="1"/>
    <xf numFmtId="49" fontId="17" fillId="0" borderId="76" xfId="0" quotePrefix="1" applyNumberFormat="1" applyFont="1" applyBorder="1"/>
    <xf numFmtId="0" fontId="55" fillId="14" borderId="76" xfId="0" applyFont="1" applyFill="1" applyBorder="1" applyAlignment="1">
      <alignment vertical="center"/>
    </xf>
    <xf numFmtId="0" fontId="17" fillId="0" borderId="76" xfId="2" applyFont="1" applyFill="1" applyBorder="1" applyAlignment="1">
      <alignment horizontal="left"/>
    </xf>
    <xf numFmtId="0" fontId="16" fillId="0" borderId="76" xfId="0" applyFont="1" applyBorder="1"/>
    <xf numFmtId="0" fontId="17" fillId="0" borderId="76" xfId="4" quotePrefix="1" applyFont="1" applyBorder="1" applyAlignment="1">
      <alignment horizontal="left" vertical="center" wrapText="1"/>
    </xf>
    <xf numFmtId="0" fontId="17" fillId="0" borderId="76" xfId="2" applyFont="1" applyFill="1" applyBorder="1" applyAlignment="1">
      <alignment horizontal="center"/>
    </xf>
    <xf numFmtId="14" fontId="16" fillId="0" borderId="76" xfId="2" quotePrefix="1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17" fillId="0" borderId="76" xfId="2" applyFont="1" applyFill="1" applyBorder="1"/>
    <xf numFmtId="0" fontId="16" fillId="0" borderId="95" xfId="0" applyFont="1" applyBorder="1"/>
    <xf numFmtId="49" fontId="17" fillId="0" borderId="31" xfId="0" quotePrefix="1" applyNumberFormat="1" applyFont="1" applyBorder="1"/>
    <xf numFmtId="0" fontId="55" fillId="14" borderId="31" xfId="0" applyFont="1" applyFill="1" applyBorder="1" applyAlignment="1">
      <alignment vertical="center"/>
    </xf>
    <xf numFmtId="0" fontId="17" fillId="0" borderId="31" xfId="2" applyFont="1" applyFill="1" applyBorder="1" applyAlignment="1">
      <alignment horizontal="left"/>
    </xf>
    <xf numFmtId="0" fontId="16" fillId="0" borderId="31" xfId="0" quotePrefix="1" applyFont="1" applyBorder="1"/>
    <xf numFmtId="0" fontId="17" fillId="0" borderId="31" xfId="4" quotePrefix="1" applyFont="1" applyBorder="1" applyAlignment="1">
      <alignment horizontal="left" vertical="center" wrapText="1"/>
    </xf>
    <xf numFmtId="0" fontId="17" fillId="0" borderId="31" xfId="2" applyFont="1" applyFill="1" applyBorder="1" applyAlignment="1">
      <alignment horizontal="center"/>
    </xf>
    <xf numFmtId="0" fontId="55" fillId="0" borderId="31" xfId="0" applyFont="1" applyBorder="1" applyAlignment="1">
      <alignment vertical="center"/>
    </xf>
    <xf numFmtId="0" fontId="17" fillId="0" borderId="31" xfId="2" applyFont="1" applyFill="1" applyBorder="1"/>
    <xf numFmtId="0" fontId="16" fillId="0" borderId="31" xfId="0" applyFont="1" applyBorder="1"/>
    <xf numFmtId="0" fontId="16" fillId="0" borderId="67" xfId="0" applyFont="1" applyBorder="1"/>
    <xf numFmtId="0" fontId="16" fillId="0" borderId="99" xfId="2" applyFont="1" applyFill="1" applyBorder="1" applyAlignment="1">
      <alignment horizontal="center" vertical="top"/>
    </xf>
    <xf numFmtId="0" fontId="16" fillId="0" borderId="76" xfId="2" applyFont="1" applyFill="1" applyBorder="1" applyAlignment="1">
      <alignment horizontal="center" vertical="center"/>
    </xf>
    <xf numFmtId="49" fontId="17" fillId="0" borderId="99" xfId="2" quotePrefix="1" applyNumberFormat="1" applyFont="1" applyFill="1" applyBorder="1" applyAlignment="1">
      <alignment horizontal="left"/>
    </xf>
    <xf numFmtId="0" fontId="17" fillId="0" borderId="99" xfId="2" applyFont="1" applyFill="1" applyBorder="1" applyAlignment="1">
      <alignment horizontal="left"/>
    </xf>
    <xf numFmtId="0" fontId="16" fillId="0" borderId="99" xfId="0" applyFont="1" applyBorder="1"/>
    <xf numFmtId="0" fontId="17" fillId="0" borderId="99" xfId="2" quotePrefix="1" applyFont="1" applyFill="1" applyBorder="1" applyAlignment="1">
      <alignment horizontal="center"/>
    </xf>
    <xf numFmtId="0" fontId="16" fillId="0" borderId="90" xfId="2" applyFont="1" applyFill="1" applyBorder="1" applyAlignment="1">
      <alignment horizontal="center" vertical="center"/>
    </xf>
    <xf numFmtId="0" fontId="17" fillId="0" borderId="76" xfId="2" applyFont="1" applyFill="1" applyBorder="1" applyAlignment="1">
      <alignment horizontal="left" vertical="top"/>
    </xf>
    <xf numFmtId="0" fontId="16" fillId="0" borderId="76" xfId="0" applyFont="1" applyBorder="1" applyAlignment="1">
      <alignment vertical="top"/>
    </xf>
    <xf numFmtId="15" fontId="17" fillId="0" borderId="76" xfId="4" quotePrefix="1" applyNumberFormat="1" applyFont="1" applyBorder="1" applyAlignment="1">
      <alignment horizontal="left" vertical="top" wrapText="1"/>
    </xf>
    <xf numFmtId="0" fontId="33" fillId="0" borderId="38" xfId="2" applyFont="1" applyFill="1" applyBorder="1" applyAlignment="1">
      <alignment horizontal="center"/>
    </xf>
    <xf numFmtId="0" fontId="38" fillId="0" borderId="38" xfId="2" applyFont="1" applyFill="1" applyBorder="1" applyAlignment="1">
      <alignment horizontal="center" vertical="top"/>
    </xf>
    <xf numFmtId="0" fontId="38" fillId="14" borderId="38" xfId="2" applyFont="1" applyFill="1" applyBorder="1"/>
    <xf numFmtId="0" fontId="38" fillId="0" borderId="38" xfId="0" applyFont="1" applyBorder="1" applyAlignment="1">
      <alignment horizontal="center"/>
    </xf>
    <xf numFmtId="49" fontId="38" fillId="0" borderId="38" xfId="0" applyNumberFormat="1" applyFont="1" applyBorder="1"/>
    <xf numFmtId="0" fontId="33" fillId="0" borderId="38" xfId="2" applyFont="1" applyFill="1" applyBorder="1" applyAlignment="1">
      <alignment horizontal="left" vertical="top"/>
    </xf>
    <xf numFmtId="49" fontId="38" fillId="15" borderId="38" xfId="0" quotePrefix="1" applyNumberFormat="1" applyFont="1" applyFill="1" applyBorder="1" applyAlignment="1">
      <alignment horizontal="center" vertical="center"/>
    </xf>
    <xf numFmtId="49" fontId="38" fillId="14" borderId="38" xfId="0" quotePrefix="1" applyNumberFormat="1" applyFont="1" applyFill="1" applyBorder="1"/>
    <xf numFmtId="49" fontId="38" fillId="0" borderId="38" xfId="0" quotePrefix="1" applyNumberFormat="1" applyFont="1" applyBorder="1"/>
    <xf numFmtId="0" fontId="17" fillId="0" borderId="21" xfId="2" applyFont="1" applyFill="1" applyBorder="1" applyAlignment="1">
      <alignment horizontal="left" vertical="top"/>
    </xf>
    <xf numFmtId="0" fontId="17" fillId="0" borderId="38" xfId="0" applyFont="1" applyBorder="1"/>
    <xf numFmtId="0" fontId="17" fillId="0" borderId="100" xfId="2" applyFont="1" applyFill="1" applyBorder="1" applyAlignment="1">
      <alignment horizontal="center"/>
    </xf>
    <xf numFmtId="0" fontId="32" fillId="0" borderId="38" xfId="0" applyFont="1" applyBorder="1"/>
    <xf numFmtId="0" fontId="53" fillId="0" borderId="38" xfId="2" applyFont="1" applyFill="1" applyBorder="1" applyAlignment="1">
      <alignment horizontal="center"/>
    </xf>
    <xf numFmtId="0" fontId="53" fillId="0" borderId="38" xfId="0" applyFont="1" applyBorder="1"/>
    <xf numFmtId="0" fontId="18" fillId="0" borderId="38" xfId="0" applyFont="1" applyBorder="1"/>
    <xf numFmtId="49" fontId="53" fillId="0" borderId="38" xfId="0" applyNumberFormat="1" applyFont="1" applyBorder="1" applyAlignment="1">
      <alignment horizontal="left" vertical="center"/>
    </xf>
    <xf numFmtId="0" fontId="53" fillId="0" borderId="38" xfId="2" applyFont="1" applyFill="1" applyBorder="1"/>
    <xf numFmtId="0" fontId="33" fillId="0" borderId="38" xfId="0" applyFont="1" applyFill="1" applyBorder="1" applyAlignment="1">
      <alignment horizontal="center" vertical="center"/>
    </xf>
    <xf numFmtId="0" fontId="38" fillId="0" borderId="38" xfId="2" applyFont="1" applyFill="1" applyBorder="1"/>
    <xf numFmtId="49" fontId="38" fillId="0" borderId="38" xfId="0" quotePrefix="1" applyNumberFormat="1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left" vertical="center"/>
    </xf>
    <xf numFmtId="0" fontId="38" fillId="0" borderId="38" xfId="0" quotePrefix="1" applyFont="1" applyFill="1" applyBorder="1"/>
    <xf numFmtId="0" fontId="38" fillId="0" borderId="38" xfId="0" applyFont="1" applyFill="1" applyBorder="1"/>
    <xf numFmtId="0" fontId="0" fillId="0" borderId="0" xfId="0" applyFill="1"/>
    <xf numFmtId="0" fontId="33" fillId="0" borderId="38" xfId="2" quotePrefix="1" applyFont="1" applyFill="1" applyBorder="1" applyAlignment="1">
      <alignment horizontal="center"/>
    </xf>
    <xf numFmtId="0" fontId="18" fillId="0" borderId="38" xfId="2" applyFont="1" applyFill="1" applyBorder="1"/>
    <xf numFmtId="0" fontId="53" fillId="0" borderId="38" xfId="2" quotePrefix="1" applyFont="1" applyFill="1" applyBorder="1" applyAlignment="1">
      <alignment horizontal="left"/>
    </xf>
    <xf numFmtId="0" fontId="44" fillId="0" borderId="38" xfId="0" applyFont="1" applyBorder="1"/>
    <xf numFmtId="49" fontId="53" fillId="0" borderId="38" xfId="2" applyNumberFormat="1" applyFont="1" applyFill="1" applyBorder="1" applyAlignment="1">
      <alignment horizontal="left"/>
    </xf>
    <xf numFmtId="49" fontId="53" fillId="0" borderId="38" xfId="0" quotePrefix="1" applyNumberFormat="1" applyFont="1" applyBorder="1" applyAlignment="1">
      <alignment horizontal="left"/>
    </xf>
    <xf numFmtId="0" fontId="44" fillId="0" borderId="0" xfId="0" applyFont="1" applyBorder="1"/>
    <xf numFmtId="0" fontId="53" fillId="0" borderId="38" xfId="0" quotePrefix="1" applyFont="1" applyBorder="1"/>
    <xf numFmtId="0" fontId="53" fillId="0" borderId="38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16" fillId="0" borderId="101" xfId="2" applyFont="1" applyFill="1" applyBorder="1" applyAlignment="1">
      <alignment horizontal="center" vertical="center"/>
    </xf>
    <xf numFmtId="49" fontId="17" fillId="0" borderId="21" xfId="0" quotePrefix="1" applyNumberFormat="1" applyFont="1" applyBorder="1"/>
    <xf numFmtId="0" fontId="55" fillId="14" borderId="21" xfId="0" applyFont="1" applyFill="1" applyBorder="1" applyAlignment="1">
      <alignment vertical="center"/>
    </xf>
    <xf numFmtId="0" fontId="16" fillId="0" borderId="21" xfId="0" applyFont="1" applyBorder="1" applyAlignment="1">
      <alignment vertical="top"/>
    </xf>
    <xf numFmtId="15" fontId="17" fillId="0" borderId="21" xfId="4" quotePrefix="1" applyNumberFormat="1" applyFont="1" applyBorder="1" applyAlignment="1">
      <alignment horizontal="left" vertical="top" wrapText="1"/>
    </xf>
    <xf numFmtId="0" fontId="55" fillId="0" borderId="21" xfId="0" applyFont="1" applyBorder="1" applyAlignment="1">
      <alignment vertical="center"/>
    </xf>
    <xf numFmtId="0" fontId="16" fillId="0" borderId="0" xfId="2" applyFont="1" applyFill="1" applyBorder="1" applyAlignment="1">
      <alignment horizontal="left"/>
    </xf>
    <xf numFmtId="0" fontId="16" fillId="0" borderId="90" xfId="2" applyFont="1" applyFill="1" applyBorder="1" applyAlignment="1">
      <alignment wrapText="1"/>
    </xf>
    <xf numFmtId="0" fontId="23" fillId="0" borderId="90" xfId="0" applyFont="1" applyBorder="1"/>
    <xf numFmtId="0" fontId="0" fillId="0" borderId="90" xfId="0" applyBorder="1"/>
    <xf numFmtId="49" fontId="16" fillId="0" borderId="46" xfId="2" applyNumberFormat="1" applyFont="1" applyFill="1" applyBorder="1" applyAlignment="1">
      <alignment horizontal="left"/>
    </xf>
    <xf numFmtId="15" fontId="16" fillId="0" borderId="72" xfId="2" applyNumberFormat="1" applyFont="1" applyFill="1" applyBorder="1" applyAlignment="1">
      <alignment horizontal="center" vertical="center"/>
    </xf>
    <xf numFmtId="15" fontId="16" fillId="0" borderId="46" xfId="2" quotePrefix="1" applyNumberFormat="1" applyFont="1" applyFill="1" applyBorder="1" applyAlignment="1">
      <alignment horizontal="left" vertical="center"/>
    </xf>
    <xf numFmtId="0" fontId="16" fillId="0" borderId="46" xfId="2" applyFont="1" applyFill="1" applyBorder="1" applyAlignment="1">
      <alignment horizontal="left"/>
    </xf>
    <xf numFmtId="0" fontId="16" fillId="0" borderId="46" xfId="2" applyFont="1" applyFill="1" applyBorder="1" applyAlignment="1">
      <alignment horizontal="center" vertical="top"/>
    </xf>
    <xf numFmtId="0" fontId="16" fillId="0" borderId="46" xfId="2" quotePrefix="1" applyFont="1" applyFill="1" applyBorder="1" applyAlignment="1">
      <alignment horizontal="center"/>
    </xf>
    <xf numFmtId="0" fontId="16" fillId="0" borderId="46" xfId="2" applyFont="1" applyFill="1" applyBorder="1" applyAlignment="1">
      <alignment horizontal="center"/>
    </xf>
    <xf numFmtId="0" fontId="21" fillId="0" borderId="46" xfId="2" applyFont="1" applyFill="1" applyBorder="1"/>
    <xf numFmtId="0" fontId="23" fillId="0" borderId="46" xfId="0" applyFont="1" applyBorder="1"/>
    <xf numFmtId="0" fontId="0" fillId="0" borderId="90" xfId="0" quotePrefix="1" applyBorder="1"/>
    <xf numFmtId="0" fontId="0" fillId="0" borderId="90" xfId="0" applyBorder="1" applyAlignment="1">
      <alignment horizontal="center" vertical="center"/>
    </xf>
    <xf numFmtId="0" fontId="0" fillId="0" borderId="90" xfId="0" applyBorder="1" applyAlignment="1">
      <alignment horizontal="center"/>
    </xf>
    <xf numFmtId="0" fontId="0" fillId="0" borderId="90" xfId="0" applyBorder="1" applyAlignment="1">
      <alignment horizontal="left" vertical="center"/>
    </xf>
    <xf numFmtId="0" fontId="16" fillId="0" borderId="0" xfId="2" quotePrefix="1" applyFont="1" applyFill="1" applyBorder="1" applyAlignment="1">
      <alignment horizontal="left"/>
    </xf>
    <xf numFmtId="0" fontId="24" fillId="0" borderId="38" xfId="0" applyFont="1" applyBorder="1" applyAlignment="1">
      <alignment vertical="center" wrapText="1"/>
    </xf>
    <xf numFmtId="49" fontId="24" fillId="0" borderId="38" xfId="0" applyNumberFormat="1" applyFont="1" applyBorder="1" applyAlignment="1">
      <alignment vertical="center" wrapText="1"/>
    </xf>
    <xf numFmtId="0" fontId="33" fillId="0" borderId="38" xfId="0" applyFont="1" applyBorder="1" applyAlignment="1">
      <alignment vertical="center" wrapText="1"/>
    </xf>
    <xf numFmtId="49" fontId="33" fillId="0" borderId="38" xfId="0" applyNumberFormat="1" applyFont="1" applyBorder="1" applyAlignment="1">
      <alignment vertical="center" wrapText="1"/>
    </xf>
    <xf numFmtId="0" fontId="33" fillId="0" borderId="73" xfId="0" applyFont="1" applyBorder="1" applyAlignment="1">
      <alignment vertical="center" wrapText="1"/>
    </xf>
    <xf numFmtId="49" fontId="33" fillId="0" borderId="73" xfId="0" applyNumberFormat="1" applyFont="1" applyBorder="1" applyAlignment="1">
      <alignment vertical="center" wrapText="1"/>
    </xf>
    <xf numFmtId="49" fontId="52" fillId="0" borderId="38" xfId="0" quotePrefix="1" applyNumberFormat="1" applyFont="1" applyBorder="1" applyAlignment="1">
      <alignment horizontal="left"/>
    </xf>
    <xf numFmtId="0" fontId="52" fillId="0" borderId="38" xfId="0" applyFont="1" applyBorder="1" applyAlignment="1">
      <alignment horizontal="left" vertical="center"/>
    </xf>
    <xf numFmtId="0" fontId="23" fillId="0" borderId="38" xfId="0" applyFont="1" applyBorder="1" applyAlignment="1">
      <alignment vertical="top"/>
    </xf>
    <xf numFmtId="0" fontId="19" fillId="0" borderId="38" xfId="0" applyFont="1" applyBorder="1" applyAlignment="1">
      <alignment vertical="center" wrapText="1"/>
    </xf>
    <xf numFmtId="0" fontId="18" fillId="0" borderId="38" xfId="2" applyFont="1" applyFill="1" applyBorder="1" applyAlignment="1">
      <alignment horizontal="center"/>
    </xf>
    <xf numFmtId="0" fontId="18" fillId="0" borderId="38" xfId="2" applyFont="1" applyFill="1" applyBorder="1" applyAlignment="1">
      <alignment horizontal="center" vertical="top"/>
    </xf>
    <xf numFmtId="49" fontId="24" fillId="0" borderId="38" xfId="0" quotePrefix="1" applyNumberFormat="1" applyFont="1" applyBorder="1" applyAlignment="1">
      <alignment vertical="center" wrapText="1"/>
    </xf>
    <xf numFmtId="0" fontId="52" fillId="0" borderId="38" xfId="2" applyFont="1" applyFill="1" applyBorder="1"/>
    <xf numFmtId="49" fontId="52" fillId="0" borderId="38" xfId="2" quotePrefix="1" applyNumberFormat="1" applyFont="1" applyFill="1" applyBorder="1" applyAlignment="1">
      <alignment horizontal="left"/>
    </xf>
    <xf numFmtId="0" fontId="52" fillId="0" borderId="38" xfId="0" applyFont="1" applyBorder="1" applyAlignment="1">
      <alignment vertical="center" wrapText="1"/>
    </xf>
    <xf numFmtId="49" fontId="52" fillId="0" borderId="38" xfId="0" applyNumberFormat="1" applyFont="1" applyBorder="1" applyAlignment="1">
      <alignment horizontal="justify" vertical="center" wrapText="1"/>
    </xf>
    <xf numFmtId="49" fontId="52" fillId="0" borderId="38" xfId="0" applyNumberFormat="1" applyFont="1" applyBorder="1" applyAlignment="1">
      <alignment vertical="center" wrapText="1"/>
    </xf>
    <xf numFmtId="49" fontId="17" fillId="0" borderId="89" xfId="2" quotePrefix="1" applyNumberFormat="1" applyFont="1" applyFill="1" applyBorder="1" applyAlignment="1">
      <alignment vertical="top"/>
    </xf>
    <xf numFmtId="0" fontId="17" fillId="0" borderId="89" xfId="2" quotePrefix="1" applyFont="1" applyFill="1" applyBorder="1" applyAlignment="1">
      <alignment horizontal="left" vertical="top"/>
    </xf>
    <xf numFmtId="0" fontId="17" fillId="0" borderId="92" xfId="0" applyFont="1" applyBorder="1" applyAlignment="1">
      <alignment horizontal="center" vertical="top"/>
    </xf>
    <xf numFmtId="0" fontId="17" fillId="0" borderId="0" xfId="2" applyFont="1" applyFill="1" applyBorder="1" applyAlignment="1">
      <alignment horizontal="left"/>
    </xf>
    <xf numFmtId="49" fontId="16" fillId="0" borderId="0" xfId="2" quotePrefix="1" applyNumberFormat="1" applyFont="1" applyFill="1" applyBorder="1" applyAlignment="1">
      <alignment horizontal="left"/>
    </xf>
    <xf numFmtId="0" fontId="16" fillId="0" borderId="0" xfId="2" applyFont="1" applyFill="1" applyBorder="1" applyAlignment="1">
      <alignment horizontal="left" vertical="top"/>
    </xf>
    <xf numFmtId="0" fontId="17" fillId="0" borderId="46" xfId="2" applyFont="1" applyFill="1" applyBorder="1" applyAlignment="1">
      <alignment horizontal="left"/>
    </xf>
    <xf numFmtId="0" fontId="16" fillId="0" borderId="0" xfId="0" applyFont="1" applyAlignment="1">
      <alignment horizontal="left"/>
    </xf>
    <xf numFmtId="15" fontId="16" fillId="0" borderId="0" xfId="0" quotePrefix="1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0" fontId="16" fillId="0" borderId="0" xfId="0" quotePrefix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15" fontId="16" fillId="0" borderId="0" xfId="0" quotePrefix="1" applyNumberFormat="1" applyFont="1" applyBorder="1" applyAlignment="1">
      <alignment horizontal="left"/>
    </xf>
    <xf numFmtId="0" fontId="16" fillId="0" borderId="0" xfId="0" applyFont="1" applyAlignment="1">
      <alignment horizontal="left" vertical="top"/>
    </xf>
    <xf numFmtId="0" fontId="0" fillId="0" borderId="61" xfId="0" applyFill="1" applyBorder="1" applyAlignment="1">
      <alignment vertical="top"/>
    </xf>
    <xf numFmtId="20" fontId="0" fillId="0" borderId="0" xfId="0" applyNumberFormat="1"/>
    <xf numFmtId="0" fontId="1" fillId="0" borderId="76" xfId="0" applyFont="1" applyFill="1" applyBorder="1"/>
    <xf numFmtId="49" fontId="17" fillId="0" borderId="91" xfId="0" quotePrefix="1" applyNumberFormat="1" applyFont="1" applyBorder="1" applyAlignment="1">
      <alignment horizontal="left" vertical="top"/>
    </xf>
    <xf numFmtId="0" fontId="17" fillId="0" borderId="91" xfId="2" applyFont="1" applyFill="1" applyBorder="1" applyAlignment="1">
      <alignment vertical="top"/>
    </xf>
    <xf numFmtId="0" fontId="17" fillId="0" borderId="91" xfId="2" applyFont="1" applyFill="1" applyBorder="1" applyAlignment="1">
      <alignment horizontal="left" vertical="top"/>
    </xf>
    <xf numFmtId="0" fontId="17" fillId="0" borderId="91" xfId="2" applyFont="1" applyFill="1" applyBorder="1" applyAlignment="1">
      <alignment horizontal="center" vertical="top"/>
    </xf>
    <xf numFmtId="0" fontId="16" fillId="0" borderId="14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/>
    </xf>
    <xf numFmtId="0" fontId="16" fillId="4" borderId="14" xfId="0" applyFont="1" applyFill="1" applyBorder="1" applyAlignment="1">
      <alignment horizontal="center"/>
    </xf>
    <xf numFmtId="0" fontId="16" fillId="4" borderId="38" xfId="0" applyFont="1" applyFill="1" applyBorder="1" applyAlignment="1">
      <alignment horizontal="center"/>
    </xf>
    <xf numFmtId="0" fontId="16" fillId="0" borderId="38" xfId="0" applyFont="1" applyBorder="1"/>
    <xf numFmtId="49" fontId="17" fillId="0" borderId="38" xfId="0" applyNumberFormat="1" applyFont="1" applyBorder="1"/>
    <xf numFmtId="0" fontId="17" fillId="0" borderId="38" xfId="0" applyFont="1" applyBorder="1" applyAlignment="1">
      <alignment horizontal="left" vertical="center"/>
    </xf>
    <xf numFmtId="49" fontId="17" fillId="0" borderId="38" xfId="0" quotePrefix="1" applyNumberFormat="1" applyFont="1" applyBorder="1"/>
    <xf numFmtId="14" fontId="16" fillId="0" borderId="38" xfId="0" quotePrefix="1" applyNumberFormat="1" applyFont="1" applyBorder="1"/>
    <xf numFmtId="49" fontId="16" fillId="0" borderId="38" xfId="0" applyNumberFormat="1" applyFont="1" applyBorder="1"/>
    <xf numFmtId="0" fontId="16" fillId="0" borderId="38" xfId="2" applyFont="1" applyFill="1" applyBorder="1" applyAlignment="1">
      <alignment horizontal="center"/>
    </xf>
    <xf numFmtId="0" fontId="16" fillId="0" borderId="38" xfId="2" applyFont="1" applyFill="1" applyBorder="1"/>
    <xf numFmtId="49" fontId="16" fillId="0" borderId="38" xfId="2" applyNumberFormat="1" applyFont="1" applyFill="1" applyBorder="1" applyAlignment="1">
      <alignment horizontal="left"/>
    </xf>
    <xf numFmtId="49" fontId="16" fillId="0" borderId="38" xfId="2" quotePrefix="1" applyNumberFormat="1" applyFont="1" applyFill="1" applyBorder="1" applyAlignment="1">
      <alignment horizontal="left"/>
    </xf>
    <xf numFmtId="0" fontId="17" fillId="0" borderId="38" xfId="0" applyFont="1" applyBorder="1" applyAlignment="1">
      <alignment wrapText="1"/>
    </xf>
    <xf numFmtId="49" fontId="16" fillId="0" borderId="76" xfId="2" quotePrefix="1" applyNumberFormat="1" applyFont="1" applyFill="1" applyBorder="1" applyAlignment="1">
      <alignment horizontal="left" vertical="center"/>
    </xf>
    <xf numFmtId="0" fontId="0" fillId="0" borderId="102" xfId="0" quotePrefix="1" applyBorder="1"/>
    <xf numFmtId="0" fontId="17" fillId="0" borderId="46" xfId="2" applyFont="1" applyFill="1" applyBorder="1"/>
    <xf numFmtId="49" fontId="16" fillId="0" borderId="46" xfId="0" quotePrefix="1" applyNumberFormat="1" applyFont="1" applyFill="1" applyBorder="1"/>
    <xf numFmtId="0" fontId="16" fillId="0" borderId="46" xfId="0" applyFont="1" applyFill="1" applyBorder="1"/>
    <xf numFmtId="0" fontId="17" fillId="0" borderId="0" xfId="2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7" fillId="0" borderId="38" xfId="2" applyFont="1" applyFill="1" applyBorder="1" applyAlignment="1">
      <alignment horizontal="left"/>
    </xf>
    <xf numFmtId="0" fontId="17" fillId="0" borderId="38" xfId="0" applyFont="1" applyBorder="1" applyAlignment="1">
      <alignment horizontal="left"/>
    </xf>
    <xf numFmtId="0" fontId="17" fillId="0" borderId="46" xfId="2" applyFont="1" applyFill="1" applyBorder="1" applyAlignment="1">
      <alignment horizontal="center"/>
    </xf>
    <xf numFmtId="0" fontId="17" fillId="0" borderId="46" xfId="0" applyFont="1" applyFill="1" applyBorder="1"/>
    <xf numFmtId="0" fontId="27" fillId="0" borderId="38" xfId="4" applyFont="1" applyBorder="1" applyAlignment="1">
      <alignment vertical="top" wrapText="1"/>
    </xf>
    <xf numFmtId="49" fontId="27" fillId="0" borderId="38" xfId="4" quotePrefix="1" applyNumberFormat="1" applyFont="1" applyBorder="1" applyAlignment="1">
      <alignment vertical="top" wrapText="1"/>
    </xf>
    <xf numFmtId="0" fontId="27" fillId="0" borderId="38" xfId="4" applyFont="1" applyBorder="1" applyAlignment="1">
      <alignment vertical="center" wrapText="1"/>
    </xf>
    <xf numFmtId="0" fontId="16" fillId="0" borderId="38" xfId="0" applyFont="1" applyFill="1" applyBorder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7" fillId="0" borderId="38" xfId="0" applyFont="1" applyBorder="1" applyAlignment="1">
      <alignment vertical="top"/>
    </xf>
    <xf numFmtId="0" fontId="17" fillId="0" borderId="38" xfId="0" applyFont="1" applyBorder="1" applyAlignment="1"/>
    <xf numFmtId="0" fontId="27" fillId="0" borderId="38" xfId="4" applyFont="1" applyBorder="1" applyAlignment="1">
      <alignment wrapText="1"/>
    </xf>
    <xf numFmtId="49" fontId="27" fillId="5" borderId="38" xfId="4" applyNumberFormat="1" applyFont="1" applyFill="1" applyBorder="1" applyAlignment="1">
      <alignment wrapText="1"/>
    </xf>
    <xf numFmtId="49" fontId="17" fillId="0" borderId="38" xfId="2" quotePrefix="1" applyNumberFormat="1" applyFont="1" applyFill="1" applyBorder="1"/>
    <xf numFmtId="49" fontId="17" fillId="0" borderId="38" xfId="2" applyNumberFormat="1" applyFont="1" applyFill="1" applyBorder="1"/>
    <xf numFmtId="0" fontId="16" fillId="0" borderId="38" xfId="2" applyFont="1" applyFill="1" applyBorder="1" applyAlignment="1">
      <alignment horizontal="left"/>
    </xf>
    <xf numFmtId="0" fontId="17" fillId="0" borderId="38" xfId="4" applyFont="1" applyBorder="1" applyAlignment="1">
      <alignment vertical="center" wrapText="1"/>
    </xf>
    <xf numFmtId="0" fontId="17" fillId="0" borderId="38" xfId="4" quotePrefix="1" applyFont="1" applyBorder="1" applyAlignment="1">
      <alignment vertical="center" wrapText="1"/>
    </xf>
    <xf numFmtId="49" fontId="27" fillId="5" borderId="38" xfId="4" applyNumberFormat="1" applyFont="1" applyFill="1" applyBorder="1" applyAlignment="1">
      <alignment vertical="top" wrapText="1"/>
    </xf>
    <xf numFmtId="0" fontId="17" fillId="0" borderId="38" xfId="2" applyFont="1" applyFill="1" applyBorder="1" applyAlignment="1">
      <alignment horizontal="center" vertical="top"/>
    </xf>
    <xf numFmtId="0" fontId="0" fillId="0" borderId="38" xfId="0" applyBorder="1" applyAlignment="1">
      <alignment horizontal="left"/>
    </xf>
    <xf numFmtId="0" fontId="17" fillId="0" borderId="38" xfId="2" applyFont="1" applyFill="1" applyBorder="1" applyAlignment="1">
      <alignment horizontal="left" vertical="top"/>
    </xf>
    <xf numFmtId="0" fontId="16" fillId="0" borderId="0" xfId="0" applyFont="1" applyBorder="1"/>
    <xf numFmtId="0" fontId="16" fillId="0" borderId="38" xfId="0" quotePrefix="1" applyFont="1" applyBorder="1" applyAlignment="1">
      <alignment horizontal="left"/>
    </xf>
    <xf numFmtId="0" fontId="16" fillId="0" borderId="38" xfId="0" quotePrefix="1" applyFont="1" applyBorder="1" applyAlignment="1">
      <alignment horizontal="left" vertical="top"/>
    </xf>
    <xf numFmtId="0" fontId="16" fillId="0" borderId="38" xfId="0" applyFont="1" applyBorder="1" applyAlignment="1">
      <alignment vertical="top"/>
    </xf>
    <xf numFmtId="0" fontId="17" fillId="0" borderId="38" xfId="0" applyFont="1" applyFill="1" applyBorder="1"/>
    <xf numFmtId="0" fontId="17" fillId="0" borderId="38" xfId="0" applyFont="1" applyFill="1" applyBorder="1" applyAlignment="1">
      <alignment horizontal="left"/>
    </xf>
    <xf numFmtId="0" fontId="17" fillId="0" borderId="38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left" vertical="top"/>
    </xf>
    <xf numFmtId="0" fontId="16" fillId="0" borderId="31" xfId="0" applyFont="1" applyFill="1" applyBorder="1"/>
    <xf numFmtId="0" fontId="28" fillId="16" borderId="38" xfId="0" applyFont="1" applyFill="1" applyBorder="1" applyAlignment="1">
      <alignment horizontal="center" vertical="center"/>
    </xf>
    <xf numFmtId="0" fontId="28" fillId="20" borderId="38" xfId="0" applyFont="1" applyFill="1" applyBorder="1" applyAlignment="1">
      <alignment horizontal="center" vertical="center"/>
    </xf>
    <xf numFmtId="0" fontId="10" fillId="16" borderId="38" xfId="0" applyFont="1" applyFill="1" applyBorder="1" applyAlignment="1">
      <alignment horizontal="center" vertical="center" wrapText="1"/>
    </xf>
    <xf numFmtId="0" fontId="28" fillId="20" borderId="38" xfId="0" applyFont="1" applyFill="1" applyBorder="1" applyAlignment="1">
      <alignment horizontal="center" vertical="center" wrapText="1"/>
    </xf>
    <xf numFmtId="0" fontId="28" fillId="20" borderId="20" xfId="0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top"/>
    </xf>
    <xf numFmtId="49" fontId="16" fillId="0" borderId="68" xfId="2" quotePrefix="1" applyNumberFormat="1" applyFont="1" applyFill="1" applyBorder="1" applyAlignment="1">
      <alignment horizontal="left" vertical="top"/>
    </xf>
    <xf numFmtId="0" fontId="0" fillId="0" borderId="89" xfId="0" applyBorder="1" applyAlignment="1">
      <alignment vertical="top"/>
    </xf>
    <xf numFmtId="0" fontId="16" fillId="0" borderId="68" xfId="2" applyFont="1" applyFill="1" applyBorder="1" applyAlignment="1">
      <alignment horizontal="left" vertical="top"/>
    </xf>
    <xf numFmtId="0" fontId="16" fillId="0" borderId="68" xfId="2" applyFont="1" applyFill="1" applyBorder="1" applyAlignment="1">
      <alignment horizontal="center" vertical="top"/>
    </xf>
    <xf numFmtId="0" fontId="0" fillId="0" borderId="98" xfId="0" quotePrefix="1" applyBorder="1"/>
    <xf numFmtId="0" fontId="16" fillId="0" borderId="68" xfId="2" quotePrefix="1" applyFont="1" applyFill="1" applyBorder="1" applyAlignment="1">
      <alignment horizontal="left" vertical="top"/>
    </xf>
    <xf numFmtId="49" fontId="16" fillId="0" borderId="60" xfId="2" quotePrefix="1" applyNumberFormat="1" applyFont="1" applyFill="1" applyBorder="1" applyAlignment="1">
      <alignment vertical="top"/>
    </xf>
    <xf numFmtId="0" fontId="26" fillId="0" borderId="52" xfId="2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10" fillId="0" borderId="0" xfId="0" applyFont="1" applyBorder="1"/>
    <xf numFmtId="0" fontId="30" fillId="0" borderId="0" xfId="0" applyFont="1" applyBorder="1"/>
    <xf numFmtId="0" fontId="4" fillId="0" borderId="0" xfId="0" applyFont="1" applyBorder="1"/>
    <xf numFmtId="0" fontId="4" fillId="0" borderId="38" xfId="0" applyFont="1" applyBorder="1" applyAlignment="1">
      <alignment horizontal="center" wrapText="1"/>
    </xf>
    <xf numFmtId="0" fontId="4" fillId="0" borderId="38" xfId="0" applyFont="1" applyBorder="1" applyAlignment="1">
      <alignment horizontal="center" vertical="center" wrapText="1"/>
    </xf>
    <xf numFmtId="0" fontId="10" fillId="0" borderId="38" xfId="0" applyFont="1" applyBorder="1"/>
    <xf numFmtId="0" fontId="30" fillId="0" borderId="38" xfId="0" applyFont="1" applyBorder="1"/>
    <xf numFmtId="0" fontId="4" fillId="6" borderId="14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31" fillId="6" borderId="14" xfId="0" applyFont="1" applyFill="1" applyBorder="1" applyAlignment="1">
      <alignment horizontal="center"/>
    </xf>
    <xf numFmtId="49" fontId="17" fillId="0" borderId="0" xfId="0" quotePrefix="1" applyNumberFormat="1" applyFont="1" applyBorder="1"/>
    <xf numFmtId="0" fontId="16" fillId="0" borderId="54" xfId="0" applyFont="1" applyFill="1" applyBorder="1" applyAlignment="1">
      <alignment vertical="center"/>
    </xf>
    <xf numFmtId="0" fontId="0" fillId="0" borderId="54" xfId="0" applyFill="1" applyBorder="1"/>
    <xf numFmtId="15" fontId="0" fillId="0" borderId="54" xfId="0" quotePrefix="1" applyNumberForma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0" fillId="0" borderId="38" xfId="0" applyFill="1" applyBorder="1"/>
    <xf numFmtId="0" fontId="16" fillId="0" borderId="81" xfId="2" applyFont="1" applyFill="1" applyBorder="1" applyAlignment="1">
      <alignment horizontal="center" vertical="center"/>
    </xf>
    <xf numFmtId="0" fontId="16" fillId="0" borderId="60" xfId="2" applyFont="1" applyFill="1" applyBorder="1" applyAlignment="1">
      <alignment horizontal="center" vertical="center"/>
    </xf>
    <xf numFmtId="0" fontId="16" fillId="0" borderId="68" xfId="2" applyFont="1" applyFill="1" applyBorder="1" applyAlignment="1">
      <alignment horizontal="center" vertical="center"/>
    </xf>
    <xf numFmtId="0" fontId="16" fillId="16" borderId="60" xfId="2" applyFont="1" applyFill="1" applyBorder="1" applyAlignment="1">
      <alignment horizontal="center" vertical="center"/>
    </xf>
    <xf numFmtId="0" fontId="44" fillId="19" borderId="0" xfId="0" applyFont="1" applyFill="1"/>
    <xf numFmtId="0" fontId="0" fillId="0" borderId="0" xfId="0" applyAlignment="1">
      <alignment vertical="center" wrapText="1"/>
    </xf>
    <xf numFmtId="15" fontId="16" fillId="0" borderId="0" xfId="0" quotePrefix="1" applyNumberFormat="1" applyFont="1" applyFill="1" applyBorder="1" applyAlignment="1">
      <alignment horizontal="left"/>
    </xf>
    <xf numFmtId="0" fontId="0" fillId="0" borderId="0" xfId="0" quotePrefix="1" applyAlignment="1">
      <alignment vertical="center" wrapText="1"/>
    </xf>
    <xf numFmtId="0" fontId="17" fillId="0" borderId="31" xfId="0" applyFont="1" applyBorder="1" applyAlignment="1">
      <alignment vertical="top"/>
    </xf>
    <xf numFmtId="49" fontId="24" fillId="0" borderId="38" xfId="0" applyNumberFormat="1" applyFont="1" applyBorder="1" applyAlignment="1">
      <alignment vertical="top" wrapText="1"/>
    </xf>
    <xf numFmtId="49" fontId="24" fillId="0" borderId="38" xfId="0" applyNumberFormat="1" applyFont="1" applyBorder="1" applyAlignment="1">
      <alignment horizontal="left" vertical="top"/>
    </xf>
    <xf numFmtId="0" fontId="24" fillId="0" borderId="38" xfId="0" applyFont="1" applyBorder="1" applyAlignment="1">
      <alignment horizontal="left" vertical="top"/>
    </xf>
    <xf numFmtId="49" fontId="24" fillId="0" borderId="38" xfId="0" quotePrefix="1" applyNumberFormat="1" applyFont="1" applyBorder="1" applyAlignment="1">
      <alignment horizontal="left" vertical="top"/>
    </xf>
    <xf numFmtId="0" fontId="24" fillId="0" borderId="38" xfId="0" applyFont="1" applyBorder="1" applyAlignment="1">
      <alignment vertical="top"/>
    </xf>
    <xf numFmtId="49" fontId="24" fillId="0" borderId="89" xfId="2" quotePrefix="1" applyNumberFormat="1" applyFont="1" applyFill="1" applyBorder="1" applyAlignment="1">
      <alignment horizontal="left"/>
    </xf>
    <xf numFmtId="0" fontId="16" fillId="7" borderId="98" xfId="2" applyFont="1" applyFill="1" applyBorder="1" applyAlignment="1">
      <alignment vertical="top"/>
    </xf>
    <xf numFmtId="0" fontId="1" fillId="0" borderId="89" xfId="0" applyFont="1" applyBorder="1"/>
    <xf numFmtId="0" fontId="17" fillId="0" borderId="38" xfId="0" applyFont="1" applyBorder="1" applyAlignment="1">
      <alignment horizontal="center" vertical="top"/>
    </xf>
    <xf numFmtId="0" fontId="27" fillId="5" borderId="38" xfId="4" quotePrefix="1" applyFont="1" applyFill="1" applyBorder="1" applyAlignment="1">
      <alignment vertical="top" wrapText="1"/>
    </xf>
    <xf numFmtId="0" fontId="16" fillId="0" borderId="38" xfId="0" applyFont="1" applyFill="1" applyBorder="1" applyAlignment="1">
      <alignment vertical="top"/>
    </xf>
    <xf numFmtId="0" fontId="16" fillId="0" borderId="38" xfId="0" quotePrefix="1" applyFont="1" applyBorder="1" applyAlignment="1">
      <alignment vertical="top"/>
    </xf>
    <xf numFmtId="0" fontId="16" fillId="0" borderId="0" xfId="2" applyFont="1" applyFill="1" applyBorder="1" applyAlignment="1">
      <alignment horizontal="center"/>
    </xf>
    <xf numFmtId="0" fontId="1" fillId="0" borderId="0" xfId="0" applyFont="1" applyBorder="1"/>
    <xf numFmtId="15" fontId="16" fillId="0" borderId="92" xfId="0" quotePrefix="1" applyNumberFormat="1" applyFont="1" applyBorder="1"/>
    <xf numFmtId="49" fontId="17" fillId="0" borderId="54" xfId="0" quotePrefix="1" applyNumberFormat="1" applyFont="1" applyFill="1" applyBorder="1" applyAlignment="1">
      <alignment horizontal="left"/>
    </xf>
    <xf numFmtId="49" fontId="17" fillId="0" borderId="54" xfId="0" applyNumberFormat="1" applyFont="1" applyFill="1" applyBorder="1" applyAlignment="1">
      <alignment horizontal="left"/>
    </xf>
    <xf numFmtId="0" fontId="16" fillId="0" borderId="54" xfId="0" quotePrefix="1" applyFont="1" applyFill="1" applyBorder="1" applyAlignment="1">
      <alignment vertical="center"/>
    </xf>
    <xf numFmtId="0" fontId="0" fillId="0" borderId="56" xfId="0" applyFill="1" applyBorder="1"/>
    <xf numFmtId="0" fontId="0" fillId="0" borderId="59" xfId="0" applyFill="1" applyBorder="1"/>
    <xf numFmtId="0" fontId="44" fillId="0" borderId="0" xfId="0" applyFont="1" applyFill="1"/>
    <xf numFmtId="0" fontId="17" fillId="0" borderId="75" xfId="2" applyFont="1" applyFill="1" applyBorder="1"/>
    <xf numFmtId="49" fontId="16" fillId="8" borderId="24" xfId="2" quotePrefix="1" applyNumberFormat="1" applyFont="1" applyFill="1" applyBorder="1" applyAlignment="1">
      <alignment horizontal="left"/>
    </xf>
    <xf numFmtId="0" fontId="16" fillId="8" borderId="24" xfId="2" applyFont="1" applyFill="1" applyBorder="1"/>
    <xf numFmtId="0" fontId="16" fillId="8" borderId="23" xfId="2" applyFont="1" applyFill="1" applyBorder="1" applyAlignment="1">
      <alignment horizontal="center" vertical="center"/>
    </xf>
    <xf numFmtId="0" fontId="0" fillId="8" borderId="24" xfId="0" applyFill="1" applyBorder="1"/>
    <xf numFmtId="0" fontId="16" fillId="8" borderId="24" xfId="2" applyFont="1" applyFill="1" applyBorder="1" applyAlignment="1">
      <alignment horizontal="left" vertical="center"/>
    </xf>
    <xf numFmtId="0" fontId="16" fillId="8" borderId="24" xfId="2" applyFont="1" applyFill="1" applyBorder="1" applyAlignment="1">
      <alignment horizontal="left"/>
    </xf>
    <xf numFmtId="0" fontId="16" fillId="8" borderId="24" xfId="2" applyFont="1" applyFill="1" applyBorder="1" applyAlignment="1">
      <alignment horizontal="center" vertical="top"/>
    </xf>
    <xf numFmtId="0" fontId="16" fillId="8" borderId="24" xfId="2" quotePrefix="1" applyFont="1" applyFill="1" applyBorder="1" applyAlignment="1">
      <alignment horizontal="center"/>
    </xf>
    <xf numFmtId="0" fontId="16" fillId="8" borderId="24" xfId="2" applyFont="1" applyFill="1" applyBorder="1" applyAlignment="1">
      <alignment horizontal="center"/>
    </xf>
    <xf numFmtId="0" fontId="16" fillId="8" borderId="54" xfId="2" quotePrefix="1" applyFont="1" applyFill="1" applyBorder="1" applyAlignment="1">
      <alignment horizontal="center" vertical="top"/>
    </xf>
    <xf numFmtId="0" fontId="17" fillId="8" borderId="24" xfId="2" applyFont="1" applyFill="1" applyBorder="1"/>
    <xf numFmtId="49" fontId="16" fillId="8" borderId="54" xfId="0" quotePrefix="1" applyNumberFormat="1" applyFont="1" applyFill="1" applyBorder="1" applyAlignment="1">
      <alignment horizontal="left" vertical="center"/>
    </xf>
    <xf numFmtId="0" fontId="16" fillId="8" borderId="54" xfId="2" applyFont="1" applyFill="1" applyBorder="1" applyAlignment="1">
      <alignment horizontal="left"/>
    </xf>
    <xf numFmtId="0" fontId="16" fillId="8" borderId="55" xfId="2" applyFont="1" applyFill="1" applyBorder="1" applyAlignment="1">
      <alignment horizontal="center" vertical="center"/>
    </xf>
    <xf numFmtId="0" fontId="0" fillId="8" borderId="54" xfId="0" applyFill="1" applyBorder="1"/>
    <xf numFmtId="0" fontId="16" fillId="8" borderId="54" xfId="2" quotePrefix="1" applyFont="1" applyFill="1" applyBorder="1" applyAlignment="1">
      <alignment horizontal="left" vertical="center"/>
    </xf>
    <xf numFmtId="0" fontId="16" fillId="8" borderId="54" xfId="2" quotePrefix="1" applyFont="1" applyFill="1" applyBorder="1" applyAlignment="1">
      <alignment horizontal="center"/>
    </xf>
    <xf numFmtId="0" fontId="16" fillId="8" borderId="54" xfId="2" applyFont="1" applyFill="1" applyBorder="1" applyAlignment="1">
      <alignment horizontal="center"/>
    </xf>
    <xf numFmtId="0" fontId="21" fillId="8" borderId="54" xfId="2" applyFont="1" applyFill="1" applyBorder="1"/>
    <xf numFmtId="0" fontId="56" fillId="0" borderId="33" xfId="2" applyFont="1" applyFill="1" applyBorder="1"/>
    <xf numFmtId="0" fontId="52" fillId="0" borderId="22" xfId="2" applyFont="1" applyFill="1" applyBorder="1" applyAlignment="1">
      <alignment wrapText="1"/>
    </xf>
    <xf numFmtId="0" fontId="17" fillId="0" borderId="38" xfId="0" applyFont="1" applyBorder="1" applyAlignment="1">
      <alignment vertical="center"/>
    </xf>
    <xf numFmtId="49" fontId="16" fillId="0" borderId="38" xfId="2" quotePrefix="1" applyNumberFormat="1" applyFont="1" applyFill="1" applyBorder="1" applyAlignment="1">
      <alignment vertical="top"/>
    </xf>
    <xf numFmtId="0" fontId="16" fillId="0" borderId="38" xfId="2" applyFont="1" applyFill="1" applyBorder="1" applyAlignment="1">
      <alignment vertical="top"/>
    </xf>
    <xf numFmtId="0" fontId="17" fillId="0" borderId="38" xfId="2" applyFont="1" applyFill="1" applyBorder="1" applyAlignment="1">
      <alignment horizontal="left" vertical="top" wrapText="1"/>
    </xf>
    <xf numFmtId="15" fontId="17" fillId="0" borderId="38" xfId="0" quotePrefix="1" applyNumberFormat="1" applyFont="1" applyBorder="1" applyAlignment="1">
      <alignment horizontal="left" vertical="top"/>
    </xf>
    <xf numFmtId="49" fontId="17" fillId="0" borderId="38" xfId="2" applyNumberFormat="1" applyFont="1" applyFill="1" applyBorder="1" applyAlignment="1">
      <alignment vertical="top"/>
    </xf>
    <xf numFmtId="0" fontId="17" fillId="0" borderId="38" xfId="0" applyFont="1" applyBorder="1" applyAlignment="1">
      <alignment horizontal="left" vertical="top"/>
    </xf>
    <xf numFmtId="49" fontId="17" fillId="0" borderId="38" xfId="1" quotePrefix="1" applyNumberFormat="1" applyFont="1" applyBorder="1" applyAlignment="1">
      <alignment horizontal="left" vertical="top"/>
    </xf>
    <xf numFmtId="49" fontId="17" fillId="0" borderId="38" xfId="2" quotePrefix="1" applyNumberFormat="1" applyFont="1" applyFill="1" applyBorder="1" applyAlignment="1">
      <alignment vertical="top"/>
    </xf>
    <xf numFmtId="0" fontId="17" fillId="0" borderId="38" xfId="0" applyFont="1" applyBorder="1" applyAlignment="1">
      <alignment horizontal="left" vertical="top" wrapText="1"/>
    </xf>
    <xf numFmtId="0" fontId="17" fillId="0" borderId="38" xfId="0" quotePrefix="1" applyFont="1" applyBorder="1" applyAlignment="1">
      <alignment horizontal="left" vertical="top"/>
    </xf>
    <xf numFmtId="49" fontId="17" fillId="0" borderId="38" xfId="0" quotePrefix="1" applyNumberFormat="1" applyFont="1" applyBorder="1" applyAlignment="1">
      <alignment vertical="top"/>
    </xf>
    <xf numFmtId="0" fontId="17" fillId="0" borderId="38" xfId="2" applyFont="1" applyFill="1" applyBorder="1" applyAlignment="1">
      <alignment horizontal="left" vertical="center"/>
    </xf>
    <xf numFmtId="49" fontId="17" fillId="0" borderId="38" xfId="0" applyNumberFormat="1" applyFont="1" applyBorder="1" applyAlignment="1">
      <alignment vertical="top"/>
    </xf>
    <xf numFmtId="49" fontId="16" fillId="0" borderId="38" xfId="2" quotePrefix="1" applyNumberFormat="1" applyFont="1" applyFill="1" applyBorder="1"/>
    <xf numFmtId="0" fontId="16" fillId="0" borderId="38" xfId="2" quotePrefix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 vertical="top" wrapText="1"/>
    </xf>
    <xf numFmtId="15" fontId="17" fillId="0" borderId="38" xfId="0" quotePrefix="1" applyNumberFormat="1" applyFont="1" applyFill="1" applyBorder="1" applyAlignment="1">
      <alignment horizontal="left" vertical="top"/>
    </xf>
    <xf numFmtId="0" fontId="16" fillId="9" borderId="38" xfId="0" applyFont="1" applyFill="1" applyBorder="1" applyAlignment="1">
      <alignment vertical="top"/>
    </xf>
    <xf numFmtId="0" fontId="17" fillId="0" borderId="38" xfId="2" quotePrefix="1" applyFont="1" applyFill="1" applyBorder="1" applyAlignment="1">
      <alignment horizontal="left" vertical="top"/>
    </xf>
    <xf numFmtId="15" fontId="17" fillId="0" borderId="38" xfId="2" quotePrefix="1" applyNumberFormat="1" applyFont="1" applyFill="1" applyBorder="1" applyAlignment="1">
      <alignment horizontal="left" vertical="top"/>
    </xf>
    <xf numFmtId="49" fontId="16" fillId="0" borderId="38" xfId="2" quotePrefix="1" applyNumberFormat="1" applyFont="1" applyFill="1" applyBorder="1" applyAlignment="1">
      <alignment horizontal="left" vertical="top"/>
    </xf>
    <xf numFmtId="0" fontId="16" fillId="0" borderId="38" xfId="2" applyFont="1" applyFill="1" applyBorder="1" applyAlignment="1">
      <alignment horizontal="left" vertical="top"/>
    </xf>
    <xf numFmtId="49" fontId="17" fillId="0" borderId="38" xfId="0" quotePrefix="1" applyNumberFormat="1" applyFont="1" applyBorder="1" applyAlignment="1">
      <alignment horizontal="left" vertical="top"/>
    </xf>
    <xf numFmtId="0" fontId="17" fillId="0" borderId="38" xfId="2" applyFont="1" applyFill="1" applyBorder="1" applyAlignment="1">
      <alignment vertical="top"/>
    </xf>
    <xf numFmtId="0" fontId="17" fillId="0" borderId="38" xfId="2" quotePrefix="1" applyFont="1" applyFill="1" applyBorder="1" applyAlignment="1">
      <alignment horizontal="center" vertical="top"/>
    </xf>
    <xf numFmtId="0" fontId="1" fillId="0" borderId="38" xfId="0" quotePrefix="1" applyFont="1" applyBorder="1" applyAlignment="1">
      <alignment vertical="top"/>
    </xf>
    <xf numFmtId="0" fontId="1" fillId="0" borderId="38" xfId="0" applyFont="1" applyBorder="1" applyAlignment="1">
      <alignment vertical="top"/>
    </xf>
    <xf numFmtId="0" fontId="1" fillId="0" borderId="38" xfId="0" quotePrefix="1" applyFont="1" applyBorder="1"/>
    <xf numFmtId="49" fontId="17" fillId="0" borderId="38" xfId="1" applyNumberFormat="1" applyFont="1" applyBorder="1" applyAlignment="1">
      <alignment horizontal="left" vertical="top"/>
    </xf>
    <xf numFmtId="49" fontId="17" fillId="0" borderId="38" xfId="0" applyNumberFormat="1" applyFont="1" applyBorder="1" applyAlignment="1">
      <alignment horizontal="left" vertical="top"/>
    </xf>
    <xf numFmtId="0" fontId="16" fillId="0" borderId="38" xfId="0" applyFont="1" applyBorder="1" applyAlignment="1">
      <alignment wrapText="1"/>
    </xf>
    <xf numFmtId="0" fontId="16" fillId="0" borderId="89" xfId="2" applyFont="1" applyFill="1" applyBorder="1" applyAlignment="1">
      <alignment horizontal="left" vertical="top"/>
    </xf>
    <xf numFmtId="0" fontId="1" fillId="0" borderId="61" xfId="0" quotePrefix="1" applyFont="1" applyBorder="1"/>
    <xf numFmtId="0" fontId="16" fillId="0" borderId="103" xfId="0" applyFont="1" applyFill="1" applyBorder="1"/>
    <xf numFmtId="0" fontId="16" fillId="0" borderId="68" xfId="2" applyFont="1" applyFill="1" applyBorder="1" applyAlignment="1">
      <alignment vertical="top"/>
    </xf>
    <xf numFmtId="0" fontId="1" fillId="0" borderId="0" xfId="0" applyFont="1" applyAlignment="1">
      <alignment vertical="center" wrapText="1"/>
    </xf>
    <xf numFmtId="49" fontId="27" fillId="0" borderId="49" xfId="4" quotePrefix="1" applyNumberFormat="1" applyFont="1" applyBorder="1" applyAlignment="1">
      <alignment vertical="center" wrapText="1"/>
    </xf>
    <xf numFmtId="0" fontId="16" fillId="5" borderId="49" xfId="0" applyFont="1" applyFill="1" applyBorder="1" applyAlignment="1">
      <alignment vertical="center"/>
    </xf>
    <xf numFmtId="0" fontId="16" fillId="0" borderId="49" xfId="2" applyFont="1" applyFill="1" applyBorder="1" applyAlignment="1">
      <alignment horizontal="center" vertical="center"/>
    </xf>
    <xf numFmtId="15" fontId="16" fillId="0" borderId="49" xfId="0" quotePrefix="1" applyNumberFormat="1" applyFont="1" applyBorder="1" applyAlignment="1">
      <alignment vertical="center"/>
    </xf>
    <xf numFmtId="0" fontId="16" fillId="0" borderId="49" xfId="2" applyFont="1" applyFill="1" applyBorder="1" applyAlignment="1">
      <alignment horizontal="left"/>
    </xf>
    <xf numFmtId="0" fontId="16" fillId="0" borderId="49" xfId="2" applyFont="1" applyFill="1" applyBorder="1" applyAlignment="1">
      <alignment horizontal="center" vertical="top"/>
    </xf>
    <xf numFmtId="0" fontId="17" fillId="0" borderId="49" xfId="2" applyFont="1" applyFill="1" applyBorder="1" applyAlignment="1">
      <alignment horizontal="center"/>
    </xf>
    <xf numFmtId="0" fontId="16" fillId="0" borderId="76" xfId="0" applyFont="1" applyBorder="1" applyAlignment="1">
      <alignment vertical="center"/>
    </xf>
    <xf numFmtId="0" fontId="1" fillId="0" borderId="76" xfId="0" applyFont="1" applyBorder="1"/>
    <xf numFmtId="49" fontId="17" fillId="0" borderId="89" xfId="0" quotePrefix="1" applyNumberFormat="1" applyFont="1" applyFill="1" applyBorder="1"/>
    <xf numFmtId="0" fontId="55" fillId="0" borderId="89" xfId="0" applyFont="1" applyFill="1" applyBorder="1" applyAlignment="1">
      <alignment vertical="center"/>
    </xf>
    <xf numFmtId="0" fontId="16" fillId="0" borderId="89" xfId="0" applyFont="1" applyFill="1" applyBorder="1"/>
    <xf numFmtId="0" fontId="17" fillId="0" borderId="89" xfId="4" quotePrefix="1" applyFont="1" applyFill="1" applyBorder="1" applyAlignment="1">
      <alignment horizontal="left" vertical="center" wrapText="1"/>
    </xf>
    <xf numFmtId="0" fontId="16" fillId="0" borderId="92" xfId="0" applyFont="1" applyFill="1" applyBorder="1"/>
    <xf numFmtId="0" fontId="18" fillId="0" borderId="89" xfId="2" applyFont="1" applyFill="1" applyBorder="1" applyAlignment="1">
      <alignment horizontal="center"/>
    </xf>
    <xf numFmtId="49" fontId="18" fillId="0" borderId="89" xfId="0" quotePrefix="1" applyNumberFormat="1" applyFont="1" applyBorder="1"/>
    <xf numFmtId="0" fontId="18" fillId="14" borderId="89" xfId="0" applyFont="1" applyFill="1" applyBorder="1" applyAlignment="1">
      <alignment vertical="center"/>
    </xf>
    <xf numFmtId="0" fontId="18" fillId="0" borderId="89" xfId="2" applyFont="1" applyFill="1" applyBorder="1" applyAlignment="1">
      <alignment horizontal="left"/>
    </xf>
    <xf numFmtId="0" fontId="18" fillId="0" borderId="89" xfId="0" applyFont="1" applyBorder="1"/>
    <xf numFmtId="0" fontId="18" fillId="0" borderId="89" xfId="4" quotePrefix="1" applyFont="1" applyBorder="1" applyAlignment="1">
      <alignment horizontal="left" vertical="center" wrapText="1"/>
    </xf>
    <xf numFmtId="0" fontId="18" fillId="0" borderId="89" xfId="2" applyFont="1" applyFill="1" applyBorder="1" applyAlignment="1">
      <alignment horizontal="center" vertical="top"/>
    </xf>
    <xf numFmtId="14" fontId="18" fillId="0" borderId="89" xfId="2" quotePrefix="1" applyNumberFormat="1" applyFont="1" applyFill="1" applyBorder="1" applyAlignment="1">
      <alignment horizontal="center"/>
    </xf>
    <xf numFmtId="0" fontId="18" fillId="0" borderId="89" xfId="2" quotePrefix="1" applyFont="1" applyFill="1" applyBorder="1" applyAlignment="1">
      <alignment horizontal="center"/>
    </xf>
    <xf numFmtId="0" fontId="18" fillId="0" borderId="89" xfId="0" applyFont="1" applyBorder="1" applyAlignment="1">
      <alignment vertical="center"/>
    </xf>
    <xf numFmtId="0" fontId="18" fillId="0" borderId="89" xfId="2" applyFont="1" applyFill="1" applyBorder="1"/>
    <xf numFmtId="0" fontId="18" fillId="0" borderId="92" xfId="0" applyFont="1" applyBorder="1"/>
    <xf numFmtId="0" fontId="52" fillId="0" borderId="0" xfId="2" applyFont="1" applyFill="1" applyBorder="1"/>
    <xf numFmtId="0" fontId="52" fillId="0" borderId="88" xfId="2" applyFont="1" applyFill="1" applyBorder="1"/>
    <xf numFmtId="14" fontId="0" fillId="0" borderId="0" xfId="0" applyNumberFormat="1"/>
    <xf numFmtId="49" fontId="1" fillId="0" borderId="0" xfId="0" applyNumberFormat="1" applyFont="1"/>
    <xf numFmtId="0" fontId="17" fillId="0" borderId="0" xfId="2" applyFont="1" applyFill="1" applyBorder="1"/>
    <xf numFmtId="0" fontId="1" fillId="0" borderId="54" xfId="0" quotePrefix="1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03" xfId="0" applyBorder="1"/>
    <xf numFmtId="0" fontId="0" fillId="0" borderId="92" xfId="0" applyBorder="1"/>
    <xf numFmtId="0" fontId="17" fillId="14" borderId="89" xfId="0" applyFont="1" applyFill="1" applyBorder="1" applyAlignment="1">
      <alignment vertical="center"/>
    </xf>
    <xf numFmtId="49" fontId="17" fillId="0" borderId="0" xfId="2" quotePrefix="1" applyNumberFormat="1" applyFont="1" applyFill="1" applyBorder="1" applyAlignment="1">
      <alignment horizontal="left"/>
    </xf>
    <xf numFmtId="0" fontId="17" fillId="0" borderId="103" xfId="2" applyFont="1" applyFill="1" applyBorder="1"/>
    <xf numFmtId="49" fontId="17" fillId="0" borderId="103" xfId="2" quotePrefix="1" applyNumberFormat="1" applyFont="1" applyFill="1" applyBorder="1" applyAlignment="1">
      <alignment horizontal="left"/>
    </xf>
    <xf numFmtId="0" fontId="33" fillId="0" borderId="103" xfId="0" applyFont="1" applyBorder="1" applyAlignment="1">
      <alignment vertical="center"/>
    </xf>
    <xf numFmtId="0" fontId="17" fillId="0" borderId="72" xfId="2" applyFont="1" applyFill="1" applyBorder="1" applyAlignment="1">
      <alignment horizontal="center" vertical="center"/>
    </xf>
    <xf numFmtId="0" fontId="30" fillId="0" borderId="103" xfId="0" applyFont="1" applyBorder="1" applyAlignment="1">
      <alignment vertical="center"/>
    </xf>
    <xf numFmtId="0" fontId="17" fillId="0" borderId="103" xfId="2" applyFont="1" applyFill="1" applyBorder="1" applyAlignment="1">
      <alignment horizontal="left"/>
    </xf>
    <xf numFmtId="0" fontId="17" fillId="0" borderId="103" xfId="2" applyFont="1" applyFill="1" applyBorder="1" applyAlignment="1">
      <alignment horizontal="center" vertical="top"/>
    </xf>
    <xf numFmtId="0" fontId="17" fillId="0" borderId="103" xfId="2" quotePrefix="1" applyFont="1" applyFill="1" applyBorder="1" applyAlignment="1">
      <alignment horizontal="center"/>
    </xf>
    <xf numFmtId="0" fontId="17" fillId="0" borderId="103" xfId="2" applyFont="1" applyFill="1" applyBorder="1" applyAlignment="1">
      <alignment horizontal="center"/>
    </xf>
    <xf numFmtId="0" fontId="16" fillId="0" borderId="66" xfId="2" quotePrefix="1" applyFont="1" applyFill="1" applyBorder="1" applyAlignment="1">
      <alignment horizontal="center" vertical="top"/>
    </xf>
    <xf numFmtId="0" fontId="1" fillId="0" borderId="66" xfId="0" applyFont="1" applyBorder="1" applyAlignment="1">
      <alignment horizontal="left"/>
    </xf>
    <xf numFmtId="0" fontId="1" fillId="0" borderId="103" xfId="0" applyFont="1" applyBorder="1"/>
    <xf numFmtId="49" fontId="17" fillId="0" borderId="103" xfId="0" applyNumberFormat="1" applyFont="1" applyBorder="1" applyAlignment="1">
      <alignment horizontal="left"/>
    </xf>
    <xf numFmtId="0" fontId="17" fillId="0" borderId="103" xfId="2" applyFont="1" applyFill="1" applyBorder="1" applyAlignment="1">
      <alignment horizontal="center" vertical="center"/>
    </xf>
    <xf numFmtId="167" fontId="17" fillId="0" borderId="103" xfId="2" quotePrefix="1" applyNumberFormat="1" applyFont="1" applyFill="1" applyBorder="1" applyAlignment="1">
      <alignment horizontal="left"/>
    </xf>
    <xf numFmtId="0" fontId="16" fillId="0" borderId="103" xfId="2" applyFont="1" applyFill="1" applyBorder="1" applyAlignment="1">
      <alignment horizontal="center" vertical="top"/>
    </xf>
    <xf numFmtId="0" fontId="16" fillId="0" borderId="76" xfId="2" quotePrefix="1" applyFont="1" applyFill="1" applyBorder="1" applyAlignment="1">
      <alignment horizontal="center" vertical="top"/>
    </xf>
    <xf numFmtId="0" fontId="16" fillId="0" borderId="103" xfId="0" applyFont="1" applyBorder="1" applyAlignment="1">
      <alignment vertical="center"/>
    </xf>
    <xf numFmtId="0" fontId="1" fillId="0" borderId="76" xfId="0" applyFont="1" applyBorder="1" applyAlignment="1">
      <alignment horizontal="left"/>
    </xf>
    <xf numFmtId="0" fontId="16" fillId="0" borderId="66" xfId="2" applyFont="1" applyFill="1" applyBorder="1" applyAlignment="1">
      <alignment horizontal="center" vertical="top"/>
    </xf>
    <xf numFmtId="49" fontId="17" fillId="0" borderId="66" xfId="2" quotePrefix="1" applyNumberFormat="1" applyFont="1" applyFill="1" applyBorder="1" applyAlignment="1">
      <alignment horizontal="left"/>
    </xf>
    <xf numFmtId="0" fontId="33" fillId="0" borderId="66" xfId="0" applyFont="1" applyBorder="1" applyAlignment="1">
      <alignment vertical="center"/>
    </xf>
    <xf numFmtId="0" fontId="17" fillId="0" borderId="79" xfId="2" applyFont="1" applyFill="1" applyBorder="1" applyAlignment="1">
      <alignment horizontal="center" vertical="center"/>
    </xf>
    <xf numFmtId="0" fontId="0" fillId="0" borderId="66" xfId="0" applyBorder="1"/>
    <xf numFmtId="0" fontId="30" fillId="0" borderId="66" xfId="0" applyFont="1" applyBorder="1" applyAlignment="1">
      <alignment vertical="center"/>
    </xf>
    <xf numFmtId="0" fontId="17" fillId="0" borderId="66" xfId="2" applyFont="1" applyFill="1" applyBorder="1" applyAlignment="1">
      <alignment horizontal="left"/>
    </xf>
    <xf numFmtId="0" fontId="17" fillId="0" borderId="66" xfId="2" applyFont="1" applyFill="1" applyBorder="1" applyAlignment="1">
      <alignment horizontal="center" vertical="top"/>
    </xf>
    <xf numFmtId="0" fontId="17" fillId="0" borderId="66" xfId="2" quotePrefix="1" applyFont="1" applyFill="1" applyBorder="1" applyAlignment="1">
      <alignment horizontal="center"/>
    </xf>
    <xf numFmtId="0" fontId="16" fillId="0" borderId="66" xfId="2" applyFont="1" applyFill="1" applyBorder="1" applyAlignment="1">
      <alignment horizontal="center"/>
    </xf>
    <xf numFmtId="0" fontId="33" fillId="0" borderId="89" xfId="0" applyFont="1" applyBorder="1" applyAlignment="1">
      <alignment vertical="center"/>
    </xf>
    <xf numFmtId="0" fontId="17" fillId="0" borderId="92" xfId="2" applyFont="1" applyFill="1" applyBorder="1" applyAlignment="1">
      <alignment horizontal="center" vertical="center"/>
    </xf>
    <xf numFmtId="0" fontId="30" fillId="0" borderId="89" xfId="0" quotePrefix="1" applyFont="1" applyBorder="1" applyAlignment="1">
      <alignment vertical="center"/>
    </xf>
    <xf numFmtId="0" fontId="30" fillId="0" borderId="89" xfId="0" applyFont="1" applyBorder="1" applyAlignment="1">
      <alignment vertical="center"/>
    </xf>
    <xf numFmtId="0" fontId="16" fillId="0" borderId="27" xfId="2" applyFont="1" applyFill="1" applyBorder="1" applyAlignment="1">
      <alignment vertical="top"/>
    </xf>
    <xf numFmtId="15" fontId="16" fillId="0" borderId="76" xfId="2" quotePrefix="1" applyNumberFormat="1" applyFont="1" applyFill="1" applyBorder="1" applyAlignment="1">
      <alignment horizontal="left"/>
    </xf>
    <xf numFmtId="0" fontId="17" fillId="0" borderId="76" xfId="2" applyFont="1" applyFill="1" applyBorder="1" applyAlignment="1">
      <alignment horizontal="center" vertical="top"/>
    </xf>
    <xf numFmtId="0" fontId="16" fillId="16" borderId="76" xfId="2" applyFont="1" applyFill="1" applyBorder="1"/>
    <xf numFmtId="0" fontId="16" fillId="0" borderId="66" xfId="2" applyFont="1" applyFill="1" applyBorder="1" applyAlignment="1">
      <alignment horizontal="left"/>
    </xf>
    <xf numFmtId="0" fontId="16" fillId="0" borderId="66" xfId="2" quotePrefix="1" applyFont="1" applyFill="1" applyBorder="1" applyAlignment="1">
      <alignment horizontal="center"/>
    </xf>
    <xf numFmtId="0" fontId="16" fillId="0" borderId="104" xfId="2" applyFont="1" applyFill="1" applyBorder="1" applyAlignment="1">
      <alignment horizontal="center" vertical="top"/>
    </xf>
    <xf numFmtId="0" fontId="39" fillId="5" borderId="89" xfId="4" quotePrefix="1" applyFont="1" applyFill="1" applyBorder="1" applyAlignment="1">
      <alignment vertical="center" wrapText="1"/>
    </xf>
    <xf numFmtId="0" fontId="38" fillId="0" borderId="0" xfId="0" applyFont="1"/>
    <xf numFmtId="0" fontId="39" fillId="0" borderId="89" xfId="4" applyFont="1" applyBorder="1" applyAlignment="1">
      <alignment vertical="center" wrapText="1"/>
    </xf>
    <xf numFmtId="0" fontId="6" fillId="0" borderId="0" xfId="2" applyFont="1" applyFill="1" applyAlignment="1">
      <alignment horizontal="center"/>
    </xf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</cellXfs>
  <cellStyles count="6">
    <cellStyle name="Koma" xfId="1" builtinId="3"/>
    <cellStyle name="Normal" xfId="0" builtinId="0"/>
    <cellStyle name="Normal 2" xfId="5" xr:uid="{00000000-0005-0000-0000-000002000000}"/>
    <cellStyle name="Normal_Sheet1" xfId="4" xr:uid="{00000000-0005-0000-0000-000003000000}"/>
    <cellStyle name="Normal_TMT" xfId="2" xr:uid="{00000000-0005-0000-0000-000004000000}"/>
    <cellStyle name="Persen" xfId="3" builtinId="5"/>
  </cellStyles>
  <dxfs count="0"/>
  <tableStyles count="0" defaultTableStyle="TableStyleMedium9" defaultPivotStyle="PivotStyleLight16"/>
  <colors>
    <mruColors>
      <color rgb="FFFFFFFF"/>
      <color rgb="FFFF33CC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theme" Target="theme/theme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1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"/>
  <sheetViews>
    <sheetView workbookViewId="0">
      <selection activeCell="I9" sqref="I9"/>
    </sheetView>
  </sheetViews>
  <sheetFormatPr defaultRowHeight="12.75" x14ac:dyDescent="0.15"/>
  <cols>
    <col min="1" max="1" width="5.796875" customWidth="1"/>
    <col min="2" max="2" width="20.6328125" customWidth="1"/>
    <col min="3" max="3" width="33.578125" customWidth="1"/>
    <col min="4" max="4" width="13.078125" customWidth="1"/>
    <col min="5" max="5" width="16.85546875" customWidth="1"/>
    <col min="7" max="7" width="27.23828125" customWidth="1"/>
    <col min="8" max="8" width="20.08984375" customWidth="1"/>
    <col min="9" max="9" width="15.5078125" customWidth="1"/>
    <col min="10" max="10" width="11.4609375" customWidth="1"/>
    <col min="13" max="13" width="20.2265625" customWidth="1"/>
  </cols>
  <sheetData>
    <row r="1" spans="1:16" x14ac:dyDescent="0.15">
      <c r="A1" s="2" t="s">
        <v>3477</v>
      </c>
    </row>
    <row r="2" spans="1:16" ht="18" customHeight="1" x14ac:dyDescent="0.15">
      <c r="A2" t="s">
        <v>2260</v>
      </c>
      <c r="B2" t="s">
        <v>2200</v>
      </c>
      <c r="C2" t="s">
        <v>732</v>
      </c>
      <c r="D2" t="s">
        <v>2202</v>
      </c>
      <c r="E2" t="s">
        <v>733</v>
      </c>
      <c r="F2" t="s">
        <v>5109</v>
      </c>
      <c r="G2" t="s">
        <v>5108</v>
      </c>
      <c r="H2" t="s">
        <v>3473</v>
      </c>
      <c r="I2" t="s">
        <v>3474</v>
      </c>
      <c r="J2" s="2" t="s">
        <v>3479</v>
      </c>
      <c r="L2" s="2"/>
      <c r="O2" s="102"/>
      <c r="P2" s="19"/>
    </row>
    <row r="3" spans="1:16" ht="18" customHeight="1" x14ac:dyDescent="0.15">
      <c r="A3" s="792">
        <v>1</v>
      </c>
      <c r="B3" s="507" t="s">
        <v>5326</v>
      </c>
      <c r="C3" s="508" t="s">
        <v>5327</v>
      </c>
      <c r="D3" s="504" t="s">
        <v>2252</v>
      </c>
      <c r="E3" s="598" t="s">
        <v>230</v>
      </c>
      <c r="F3" s="558" t="s">
        <v>707</v>
      </c>
      <c r="G3" t="s">
        <v>5330</v>
      </c>
      <c r="H3" s="988" t="s">
        <v>5331</v>
      </c>
      <c r="I3" s="801" t="s">
        <v>5334</v>
      </c>
      <c r="L3" s="2"/>
      <c r="O3" s="102"/>
      <c r="P3" s="19"/>
    </row>
    <row r="4" spans="1:16" ht="18" customHeight="1" x14ac:dyDescent="0.15">
      <c r="A4" s="800"/>
      <c r="B4" s="507" t="s">
        <v>1336</v>
      </c>
      <c r="C4" s="508" t="s">
        <v>1406</v>
      </c>
      <c r="D4" s="800" t="s">
        <v>2245</v>
      </c>
      <c r="E4" s="598" t="s">
        <v>230</v>
      </c>
      <c r="F4" s="800" t="s">
        <v>2342</v>
      </c>
      <c r="G4" s="800" t="s">
        <v>5332</v>
      </c>
      <c r="H4" s="800" t="s">
        <v>5333</v>
      </c>
      <c r="I4" s="801" t="s">
        <v>5334</v>
      </c>
      <c r="L4" s="2"/>
      <c r="O4" s="102"/>
      <c r="P4" s="19"/>
    </row>
    <row r="5" spans="1:16" ht="13.5" x14ac:dyDescent="0.15">
      <c r="A5" s="800"/>
      <c r="B5" s="770" t="s">
        <v>5372</v>
      </c>
      <c r="C5" s="753" t="s">
        <v>5373</v>
      </c>
      <c r="D5" s="800" t="s">
        <v>606</v>
      </c>
      <c r="E5" s="800" t="s">
        <v>5400</v>
      </c>
      <c r="F5" s="800" t="s">
        <v>2340</v>
      </c>
      <c r="G5" s="800" t="s">
        <v>5332</v>
      </c>
      <c r="H5" s="800" t="s">
        <v>5377</v>
      </c>
      <c r="I5" s="801" t="s">
        <v>5374</v>
      </c>
    </row>
    <row r="6" spans="1:16" ht="13.5" x14ac:dyDescent="0.15">
      <c r="A6" s="800"/>
      <c r="B6" s="799" t="s">
        <v>5399</v>
      </c>
      <c r="C6" s="498" t="s">
        <v>5396</v>
      </c>
      <c r="D6" s="800"/>
      <c r="E6" s="598" t="s">
        <v>230</v>
      </c>
      <c r="F6" s="800" t="s">
        <v>707</v>
      </c>
      <c r="G6" s="800" t="s">
        <v>5402</v>
      </c>
      <c r="H6" s="843" t="s">
        <v>5445</v>
      </c>
      <c r="I6" s="801"/>
    </row>
    <row r="7" spans="1:16" ht="13.5" x14ac:dyDescent="0.15">
      <c r="B7" s="555" t="s">
        <v>3694</v>
      </c>
      <c r="C7" s="508" t="s">
        <v>3695</v>
      </c>
      <c r="D7" s="501" t="s">
        <v>2245</v>
      </c>
      <c r="E7" s="598" t="s">
        <v>5401</v>
      </c>
      <c r="F7" s="558" t="s">
        <v>720</v>
      </c>
      <c r="G7" s="800" t="s">
        <v>5443</v>
      </c>
      <c r="H7" s="800" t="s">
        <v>5444</v>
      </c>
      <c r="I7" s="801"/>
    </row>
    <row r="8" spans="1:16" ht="15" customHeight="1" x14ac:dyDescent="0.15">
      <c r="A8" s="871"/>
      <c r="B8" s="539" t="s">
        <v>5439</v>
      </c>
      <c r="C8" s="508" t="s">
        <v>5419</v>
      </c>
      <c r="D8" s="504" t="s">
        <v>2253</v>
      </c>
      <c r="E8" s="504" t="s">
        <v>5446</v>
      </c>
      <c r="F8" s="558" t="s">
        <v>720</v>
      </c>
      <c r="G8" t="s">
        <v>5330</v>
      </c>
      <c r="H8" s="988" t="s">
        <v>5331</v>
      </c>
      <c r="I8" s="910" t="s">
        <v>4050</v>
      </c>
    </row>
    <row r="9" spans="1:16" ht="13.5" x14ac:dyDescent="0.15">
      <c r="A9" s="800"/>
      <c r="B9" s="793"/>
      <c r="C9" s="753"/>
      <c r="D9" s="753"/>
      <c r="E9" s="794"/>
      <c r="F9" s="770"/>
      <c r="G9" s="800"/>
      <c r="H9" s="800"/>
      <c r="I9" s="801"/>
    </row>
    <row r="10" spans="1:16" ht="13.5" x14ac:dyDescent="0.15">
      <c r="A10" s="800"/>
      <c r="B10" s="799"/>
      <c r="C10" s="800"/>
      <c r="D10" s="800"/>
      <c r="E10" s="800"/>
      <c r="F10" s="800"/>
      <c r="G10" s="800"/>
      <c r="H10" s="800"/>
      <c r="I10" s="801"/>
    </row>
    <row r="11" spans="1:16" ht="13.5" x14ac:dyDescent="0.15">
      <c r="A11" s="800"/>
      <c r="B11" s="898"/>
      <c r="C11" s="631"/>
      <c r="D11" s="800"/>
      <c r="E11" s="800"/>
      <c r="F11" s="800"/>
      <c r="G11" s="800"/>
      <c r="H11" s="800"/>
      <c r="I11" s="801"/>
    </row>
    <row r="12" spans="1:16" ht="13.5" x14ac:dyDescent="0.15">
      <c r="A12" s="796"/>
      <c r="B12" s="798"/>
      <c r="C12" s="796"/>
      <c r="D12" s="796"/>
      <c r="E12" s="796"/>
      <c r="F12" s="796"/>
      <c r="G12" s="796"/>
      <c r="H12" s="796"/>
      <c r="I12" s="797"/>
    </row>
    <row r="13" spans="1:16" ht="13.5" x14ac:dyDescent="0.15">
      <c r="A13" s="796"/>
      <c r="B13" s="798"/>
      <c r="C13" s="796"/>
      <c r="D13" s="796"/>
      <c r="E13" s="796"/>
      <c r="F13" s="796"/>
      <c r="G13" s="796"/>
      <c r="H13" s="796"/>
      <c r="I13" s="797"/>
    </row>
    <row r="14" spans="1:16" ht="13.5" x14ac:dyDescent="0.15">
      <c r="A14" s="796" t="s">
        <v>3478</v>
      </c>
      <c r="B14" s="796"/>
      <c r="C14" s="796"/>
      <c r="D14" s="796"/>
      <c r="E14" s="796"/>
      <c r="F14" s="796"/>
      <c r="G14" s="796"/>
      <c r="H14" s="796"/>
      <c r="I14" s="796"/>
    </row>
    <row r="15" spans="1:16" ht="13.5" x14ac:dyDescent="0.15">
      <c r="A15" s="796" t="s">
        <v>2260</v>
      </c>
      <c r="B15" s="796" t="s">
        <v>2200</v>
      </c>
      <c r="C15" s="796" t="s">
        <v>732</v>
      </c>
      <c r="D15" s="796" t="s">
        <v>2202</v>
      </c>
      <c r="E15" s="796" t="s">
        <v>733</v>
      </c>
      <c r="F15" t="s">
        <v>5109</v>
      </c>
      <c r="G15" s="796" t="s">
        <v>4821</v>
      </c>
      <c r="H15" s="796" t="s">
        <v>3475</v>
      </c>
      <c r="I15" s="796" t="s">
        <v>3476</v>
      </c>
    </row>
    <row r="16" spans="1:16" ht="13.5" x14ac:dyDescent="0.15">
      <c r="A16" s="506"/>
      <c r="B16" s="556"/>
      <c r="C16" s="506"/>
      <c r="D16" s="506"/>
      <c r="E16" s="506"/>
      <c r="F16" s="506"/>
      <c r="G16" s="795"/>
      <c r="H16" s="795"/>
      <c r="I16" s="797"/>
    </row>
    <row r="17" spans="1:9" ht="13.5" x14ac:dyDescent="0.15">
      <c r="A17" s="506"/>
      <c r="B17" s="555"/>
      <c r="C17" s="506"/>
      <c r="D17" s="506"/>
      <c r="E17" s="506"/>
      <c r="F17" s="802"/>
      <c r="G17" s="802"/>
      <c r="H17" s="795"/>
      <c r="I17" s="797"/>
    </row>
    <row r="18" spans="1:9" ht="13.5" x14ac:dyDescent="0.15">
      <c r="A18" s="796"/>
      <c r="B18" s="555"/>
      <c r="C18" s="506"/>
      <c r="D18" s="506"/>
      <c r="E18" s="506"/>
      <c r="F18" s="796"/>
      <c r="G18" s="796"/>
      <c r="H18" s="796"/>
      <c r="I18" s="797"/>
    </row>
    <row r="19" spans="1:9" ht="13.5" x14ac:dyDescent="0.15">
      <c r="A19" s="796"/>
      <c r="B19" s="556"/>
      <c r="C19" s="506"/>
      <c r="D19" s="506"/>
      <c r="E19" s="506"/>
      <c r="F19" s="796"/>
      <c r="G19" s="796"/>
      <c r="H19" s="796"/>
      <c r="I19" s="797"/>
    </row>
    <row r="20" spans="1:9" ht="14.25" x14ac:dyDescent="0.15">
      <c r="B20" s="450"/>
      <c r="C20" s="451"/>
      <c r="D20" s="452"/>
      <c r="E20" s="453"/>
      <c r="G20" s="454"/>
      <c r="H20" s="843"/>
      <c r="I20" s="910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3"/>
  <sheetViews>
    <sheetView workbookViewId="0">
      <selection activeCell="G11" sqref="G11"/>
    </sheetView>
  </sheetViews>
  <sheetFormatPr defaultRowHeight="12.75" x14ac:dyDescent="0.15"/>
  <cols>
    <col min="1" max="1" width="4.98828125" customWidth="1"/>
    <col min="2" max="2" width="41.3984375" customWidth="1"/>
    <col min="3" max="3" width="22.3828125" customWidth="1"/>
    <col min="4" max="4" width="59.3359375" customWidth="1"/>
    <col min="5" max="5" width="24.2734375" customWidth="1"/>
    <col min="6" max="6" width="13.484375" customWidth="1"/>
    <col min="7" max="7" width="18.203125" customWidth="1"/>
  </cols>
  <sheetData>
    <row r="1" spans="1:7" ht="24" customHeight="1" x14ac:dyDescent="0.15">
      <c r="A1" s="65" t="s">
        <v>1148</v>
      </c>
      <c r="B1" s="66" t="s">
        <v>732</v>
      </c>
      <c r="C1" s="66" t="s">
        <v>2304</v>
      </c>
      <c r="D1" s="66" t="s">
        <v>733</v>
      </c>
      <c r="E1" s="66" t="s">
        <v>2367</v>
      </c>
      <c r="F1" s="66" t="s">
        <v>2345</v>
      </c>
      <c r="G1" s="72" t="s">
        <v>2424</v>
      </c>
    </row>
    <row r="2" spans="1:7" ht="14.25" x14ac:dyDescent="0.15">
      <c r="A2" s="51">
        <v>1</v>
      </c>
      <c r="B2" s="52" t="s">
        <v>2552</v>
      </c>
      <c r="C2" s="58"/>
      <c r="D2" s="52" t="s">
        <v>2553</v>
      </c>
      <c r="E2" s="52"/>
      <c r="F2" s="63"/>
      <c r="G2" s="63"/>
    </row>
    <row r="3" spans="1:7" ht="14.25" x14ac:dyDescent="0.15">
      <c r="A3" s="51">
        <v>3</v>
      </c>
      <c r="B3" s="53" t="s">
        <v>2554</v>
      </c>
      <c r="C3" s="56"/>
      <c r="D3" s="57" t="s">
        <v>2558</v>
      </c>
      <c r="E3" s="52"/>
      <c r="F3" s="63"/>
      <c r="G3" s="63"/>
    </row>
    <row r="4" spans="1:7" ht="14.25" x14ac:dyDescent="0.15">
      <c r="A4" s="51">
        <v>5</v>
      </c>
      <c r="B4" s="53" t="s">
        <v>2556</v>
      </c>
      <c r="C4" s="58"/>
      <c r="D4" s="52" t="s">
        <v>2559</v>
      </c>
      <c r="E4" s="52"/>
      <c r="F4" s="63"/>
      <c r="G4" s="63"/>
    </row>
    <row r="5" spans="1:7" ht="14.25" x14ac:dyDescent="0.15">
      <c r="A5" s="51">
        <v>6</v>
      </c>
      <c r="B5" s="53" t="s">
        <v>2557</v>
      </c>
      <c r="C5" s="54"/>
      <c r="D5" s="55" t="s">
        <v>2560</v>
      </c>
      <c r="E5" s="52"/>
      <c r="F5" s="63"/>
      <c r="G5" s="63"/>
    </row>
    <row r="6" spans="1:7" ht="14.25" x14ac:dyDescent="0.15">
      <c r="A6" s="51">
        <v>7</v>
      </c>
      <c r="B6" s="53" t="s">
        <v>3272</v>
      </c>
      <c r="C6" s="60" t="s">
        <v>1697</v>
      </c>
      <c r="D6" s="57" t="s">
        <v>3284</v>
      </c>
      <c r="E6" s="52" t="s">
        <v>2381</v>
      </c>
      <c r="F6" s="63"/>
      <c r="G6" s="63"/>
    </row>
    <row r="7" spans="1:7" ht="14.25" x14ac:dyDescent="0.15">
      <c r="A7" s="51">
        <v>8</v>
      </c>
      <c r="B7" s="53" t="s">
        <v>3273</v>
      </c>
      <c r="C7" s="54" t="s">
        <v>2237</v>
      </c>
      <c r="D7" s="55" t="s">
        <v>3275</v>
      </c>
      <c r="E7" s="52" t="s">
        <v>2381</v>
      </c>
      <c r="F7" s="63"/>
      <c r="G7" s="63"/>
    </row>
    <row r="8" spans="1:7" ht="14.25" x14ac:dyDescent="0.15">
      <c r="A8" s="51">
        <v>9</v>
      </c>
      <c r="B8" s="53" t="s">
        <v>735</v>
      </c>
      <c r="C8" s="54" t="s">
        <v>1724</v>
      </c>
      <c r="D8" s="52" t="s">
        <v>3274</v>
      </c>
      <c r="E8" s="52" t="s">
        <v>2381</v>
      </c>
      <c r="F8" s="63"/>
      <c r="G8" s="63"/>
    </row>
    <row r="9" spans="1:7" ht="14.25" x14ac:dyDescent="0.15">
      <c r="A9" s="51">
        <v>10</v>
      </c>
      <c r="B9" s="53" t="s">
        <v>3276</v>
      </c>
      <c r="C9" s="54" t="s">
        <v>1719</v>
      </c>
      <c r="D9" s="55" t="s">
        <v>3277</v>
      </c>
      <c r="E9" s="52" t="s">
        <v>2381</v>
      </c>
      <c r="F9" s="63"/>
      <c r="G9" s="63"/>
    </row>
    <row r="10" spans="1:7" ht="14.25" x14ac:dyDescent="0.15">
      <c r="A10" s="51">
        <v>11</v>
      </c>
      <c r="B10" s="53" t="s">
        <v>3278</v>
      </c>
      <c r="C10" s="54" t="s">
        <v>1716</v>
      </c>
      <c r="D10" s="57" t="s">
        <v>3279</v>
      </c>
      <c r="E10" s="52" t="s">
        <v>2381</v>
      </c>
      <c r="F10" s="63"/>
      <c r="G10" s="63"/>
    </row>
    <row r="11" spans="1:7" ht="14.25" x14ac:dyDescent="0.15">
      <c r="A11" s="51">
        <v>12</v>
      </c>
      <c r="B11" s="53" t="s">
        <v>3280</v>
      </c>
      <c r="C11" s="60" t="s">
        <v>1422</v>
      </c>
      <c r="D11" s="55" t="s">
        <v>3281</v>
      </c>
      <c r="E11" s="52" t="s">
        <v>2381</v>
      </c>
      <c r="F11" s="63"/>
      <c r="G11" s="63"/>
    </row>
    <row r="12" spans="1:7" ht="14.25" x14ac:dyDescent="0.15">
      <c r="A12" s="51">
        <v>13</v>
      </c>
      <c r="B12" s="53" t="s">
        <v>3282</v>
      </c>
      <c r="C12" s="58" t="s">
        <v>1715</v>
      </c>
      <c r="D12" s="52" t="s">
        <v>3283</v>
      </c>
      <c r="E12" s="52" t="s">
        <v>2381</v>
      </c>
      <c r="F12" s="63"/>
      <c r="G12" s="63"/>
    </row>
    <row r="13" spans="1:7" ht="14.25" x14ac:dyDescent="0.15">
      <c r="A13" s="51">
        <v>14</v>
      </c>
      <c r="B13" s="53" t="s">
        <v>3286</v>
      </c>
      <c r="C13" s="58" t="s">
        <v>1771</v>
      </c>
      <c r="D13" s="55" t="s">
        <v>3287</v>
      </c>
      <c r="E13" s="52" t="s">
        <v>2579</v>
      </c>
      <c r="F13" s="63"/>
      <c r="G13" s="84" t="s">
        <v>3293</v>
      </c>
    </row>
    <row r="14" spans="1:7" ht="14.25" x14ac:dyDescent="0.15">
      <c r="A14" s="51">
        <v>15</v>
      </c>
      <c r="B14" s="53" t="s">
        <v>25</v>
      </c>
      <c r="C14" s="58" t="s">
        <v>1742</v>
      </c>
      <c r="D14" s="57" t="s">
        <v>3288</v>
      </c>
      <c r="E14" s="52" t="s">
        <v>2579</v>
      </c>
      <c r="F14" s="63"/>
      <c r="G14" s="84" t="s">
        <v>3293</v>
      </c>
    </row>
    <row r="15" spans="1:7" ht="14.25" x14ac:dyDescent="0.15">
      <c r="A15" s="51">
        <v>16</v>
      </c>
      <c r="B15" s="53" t="s">
        <v>3289</v>
      </c>
      <c r="C15" s="58" t="s">
        <v>1960</v>
      </c>
      <c r="D15" s="55" t="s">
        <v>3290</v>
      </c>
      <c r="E15" s="52" t="s">
        <v>2549</v>
      </c>
      <c r="F15" s="63"/>
      <c r="G15" s="84" t="s">
        <v>3293</v>
      </c>
    </row>
    <row r="16" spans="1:7" ht="14.25" x14ac:dyDescent="0.15">
      <c r="A16" s="51">
        <v>17</v>
      </c>
      <c r="B16" s="53" t="s">
        <v>3144</v>
      </c>
      <c r="C16" s="54" t="s">
        <v>1987</v>
      </c>
      <c r="D16" s="57" t="s">
        <v>3291</v>
      </c>
      <c r="E16" s="52" t="s">
        <v>2549</v>
      </c>
      <c r="F16" s="63"/>
      <c r="G16" s="84" t="s">
        <v>3293</v>
      </c>
    </row>
    <row r="17" spans="1:7" ht="14.25" x14ac:dyDescent="0.15">
      <c r="A17" s="51">
        <v>18</v>
      </c>
      <c r="B17" s="73" t="s">
        <v>2555</v>
      </c>
      <c r="C17" s="74" t="s">
        <v>1962</v>
      </c>
      <c r="D17" s="55" t="s">
        <v>3292</v>
      </c>
      <c r="E17" s="52" t="s">
        <v>2549</v>
      </c>
      <c r="F17" s="75"/>
      <c r="G17" s="84" t="s">
        <v>3293</v>
      </c>
    </row>
    <row r="18" spans="1:7" ht="14.25" x14ac:dyDescent="0.15">
      <c r="A18" s="51">
        <v>19</v>
      </c>
      <c r="B18" s="53"/>
      <c r="C18" s="60"/>
      <c r="D18" s="55"/>
      <c r="E18" s="55"/>
      <c r="F18" s="71"/>
      <c r="G18" s="55"/>
    </row>
    <row r="19" spans="1:7" ht="14.25" x14ac:dyDescent="0.15">
      <c r="A19" s="51">
        <v>20</v>
      </c>
      <c r="B19" s="53"/>
      <c r="C19" s="59"/>
      <c r="D19" s="55"/>
      <c r="E19" s="55"/>
      <c r="F19" s="71"/>
      <c r="G19" s="55"/>
    </row>
    <row r="20" spans="1:7" ht="14.25" x14ac:dyDescent="0.15">
      <c r="A20" s="51">
        <v>21</v>
      </c>
      <c r="B20" s="53"/>
      <c r="C20" s="58"/>
      <c r="D20" s="55"/>
      <c r="E20" s="55"/>
      <c r="F20" s="71"/>
      <c r="G20" s="55"/>
    </row>
    <row r="21" spans="1:7" ht="14.25" x14ac:dyDescent="0.15">
      <c r="A21" s="51">
        <v>22</v>
      </c>
      <c r="B21" s="53"/>
      <c r="C21" s="80"/>
      <c r="D21" s="55"/>
      <c r="E21" s="55"/>
      <c r="F21" s="71"/>
      <c r="G21" s="55"/>
    </row>
    <row r="22" spans="1:7" ht="14.25" x14ac:dyDescent="0.15">
      <c r="A22" s="51">
        <v>23</v>
      </c>
      <c r="B22" s="53"/>
      <c r="C22" s="76"/>
      <c r="D22" s="55"/>
      <c r="E22" s="55"/>
      <c r="F22" s="71"/>
      <c r="G22" s="55"/>
    </row>
    <row r="23" spans="1:7" ht="14.25" x14ac:dyDescent="0.15">
      <c r="A23" s="51">
        <v>24</v>
      </c>
      <c r="B23" s="53"/>
      <c r="C23" s="76"/>
      <c r="D23" s="55"/>
      <c r="E23" s="55"/>
      <c r="F23" s="71"/>
      <c r="G23" s="55"/>
    </row>
    <row r="24" spans="1:7" ht="14.25" x14ac:dyDescent="0.15">
      <c r="A24" s="51">
        <v>25</v>
      </c>
      <c r="B24" s="53"/>
      <c r="C24" s="76"/>
      <c r="D24" s="55"/>
      <c r="E24" s="55"/>
      <c r="F24" s="71"/>
      <c r="G24" s="55"/>
    </row>
    <row r="25" spans="1:7" ht="14.25" x14ac:dyDescent="0.15">
      <c r="A25" s="51">
        <v>26</v>
      </c>
      <c r="B25" s="53"/>
      <c r="C25" s="80"/>
      <c r="D25" s="63"/>
      <c r="E25" s="55"/>
      <c r="F25" s="71"/>
      <c r="G25" s="55"/>
    </row>
    <row r="26" spans="1:7" ht="14.25" x14ac:dyDescent="0.15">
      <c r="A26" s="51">
        <v>27</v>
      </c>
      <c r="B26" s="53"/>
      <c r="C26" s="80"/>
      <c r="D26" s="63"/>
      <c r="E26" s="55"/>
      <c r="F26" s="81"/>
      <c r="G26" s="55"/>
    </row>
    <row r="27" spans="1:7" ht="14.25" x14ac:dyDescent="0.15">
      <c r="A27" s="51">
        <v>28</v>
      </c>
      <c r="B27" s="53"/>
      <c r="C27" s="76"/>
      <c r="D27" s="63"/>
      <c r="E27" s="55"/>
      <c r="F27" s="81"/>
      <c r="G27" s="55"/>
    </row>
    <row r="28" spans="1:7" ht="14.25" x14ac:dyDescent="0.15">
      <c r="A28" s="51">
        <v>29</v>
      </c>
      <c r="B28" s="53"/>
      <c r="C28" s="76"/>
      <c r="D28" s="63"/>
      <c r="E28" s="55"/>
      <c r="F28" s="81"/>
      <c r="G28" s="55"/>
    </row>
    <row r="29" spans="1:7" ht="14.25" x14ac:dyDescent="0.15">
      <c r="A29" s="51">
        <v>30</v>
      </c>
      <c r="B29" s="53"/>
      <c r="C29" s="76"/>
      <c r="D29" s="63"/>
      <c r="E29" s="55"/>
      <c r="F29" s="81"/>
      <c r="G29" s="55"/>
    </row>
    <row r="30" spans="1:7" ht="14.25" x14ac:dyDescent="0.15">
      <c r="A30" s="51">
        <v>31</v>
      </c>
      <c r="B30" s="53"/>
      <c r="C30" s="76"/>
      <c r="D30" s="63"/>
      <c r="E30" s="55"/>
      <c r="F30" s="81"/>
      <c r="G30" s="55"/>
    </row>
    <row r="31" spans="1:7" ht="14.25" x14ac:dyDescent="0.15">
      <c r="A31" s="51">
        <v>32</v>
      </c>
      <c r="B31" s="53"/>
      <c r="C31" s="76"/>
      <c r="D31" s="63"/>
      <c r="E31" s="55"/>
      <c r="F31" s="81"/>
      <c r="G31" s="55"/>
    </row>
    <row r="32" spans="1:7" ht="14.25" x14ac:dyDescent="0.15">
      <c r="A32" s="51">
        <v>33</v>
      </c>
      <c r="B32" s="53"/>
      <c r="C32" s="76"/>
      <c r="D32" s="63"/>
      <c r="E32" s="55"/>
      <c r="F32" s="81"/>
      <c r="G32" s="55"/>
    </row>
    <row r="33" spans="1:7" ht="14.25" x14ac:dyDescent="0.15">
      <c r="A33" s="51">
        <v>34</v>
      </c>
      <c r="B33" s="53"/>
      <c r="C33" s="76"/>
      <c r="D33" s="63"/>
      <c r="E33" s="55"/>
      <c r="F33" s="81"/>
      <c r="G33" s="55"/>
    </row>
    <row r="34" spans="1:7" ht="14.25" x14ac:dyDescent="0.15">
      <c r="A34" s="51">
        <v>35</v>
      </c>
      <c r="B34" s="53"/>
      <c r="C34" s="76"/>
      <c r="D34" s="63"/>
      <c r="E34" s="55"/>
      <c r="F34" s="81"/>
      <c r="G34" s="55"/>
    </row>
    <row r="35" spans="1:7" ht="14.25" x14ac:dyDescent="0.15">
      <c r="A35" s="51">
        <v>36</v>
      </c>
      <c r="B35" s="53"/>
      <c r="C35" s="76"/>
      <c r="D35" s="63"/>
      <c r="E35" s="55"/>
      <c r="F35" s="81"/>
      <c r="G35" s="55"/>
    </row>
    <row r="36" spans="1:7" ht="14.25" x14ac:dyDescent="0.15">
      <c r="A36" s="51">
        <v>37</v>
      </c>
      <c r="B36" s="53"/>
      <c r="C36" s="76"/>
      <c r="D36" s="63"/>
      <c r="E36" s="55"/>
      <c r="F36" s="81"/>
      <c r="G36" s="55"/>
    </row>
    <row r="37" spans="1:7" ht="14.25" x14ac:dyDescent="0.15">
      <c r="A37" s="51">
        <v>38</v>
      </c>
      <c r="B37" s="53"/>
      <c r="C37" s="76"/>
      <c r="D37" s="63"/>
      <c r="E37" s="55"/>
      <c r="F37" s="81"/>
      <c r="G37" s="55"/>
    </row>
    <row r="38" spans="1:7" ht="14.25" x14ac:dyDescent="0.15">
      <c r="A38" s="51">
        <v>39</v>
      </c>
      <c r="B38" s="53"/>
      <c r="C38" s="76"/>
      <c r="D38" s="63"/>
      <c r="E38" s="55"/>
      <c r="F38" s="81"/>
      <c r="G38" s="55"/>
    </row>
    <row r="39" spans="1:7" ht="14.25" x14ac:dyDescent="0.15">
      <c r="A39" s="51">
        <v>40</v>
      </c>
      <c r="B39" s="53"/>
      <c r="C39" s="76"/>
      <c r="D39" s="63"/>
      <c r="E39" s="55"/>
      <c r="F39" s="81"/>
      <c r="G39" s="55"/>
    </row>
    <row r="40" spans="1:7" ht="14.25" x14ac:dyDescent="0.15">
      <c r="A40" s="51">
        <v>41</v>
      </c>
      <c r="B40" s="53"/>
      <c r="C40" s="76"/>
      <c r="D40" s="63"/>
      <c r="E40" s="55"/>
      <c r="F40" s="81"/>
      <c r="G40" s="55"/>
    </row>
    <row r="41" spans="1:7" ht="14.25" x14ac:dyDescent="0.15">
      <c r="A41" s="51">
        <v>42</v>
      </c>
      <c r="B41" s="53"/>
      <c r="C41" s="76"/>
      <c r="D41" s="63"/>
      <c r="E41" s="55"/>
      <c r="F41" s="81"/>
      <c r="G41" s="55"/>
    </row>
    <row r="42" spans="1:7" ht="14.25" x14ac:dyDescent="0.15">
      <c r="A42" s="51">
        <v>43</v>
      </c>
      <c r="B42" s="53"/>
      <c r="C42" s="64"/>
      <c r="D42" s="63"/>
      <c r="E42" s="55"/>
      <c r="F42" s="64"/>
      <c r="G42" s="55"/>
    </row>
    <row r="43" spans="1:7" ht="14.25" x14ac:dyDescent="0.15">
      <c r="A43" s="51">
        <v>44</v>
      </c>
      <c r="B43" s="53"/>
      <c r="C43" s="64"/>
      <c r="D43" s="63"/>
      <c r="E43" s="55"/>
      <c r="F43" s="64"/>
      <c r="G43" s="55"/>
    </row>
    <row r="44" spans="1:7" ht="14.25" x14ac:dyDescent="0.15">
      <c r="A44" s="51">
        <v>45</v>
      </c>
      <c r="B44" s="53"/>
      <c r="C44" s="64"/>
      <c r="D44" s="63"/>
      <c r="E44" s="55"/>
      <c r="F44" s="64"/>
      <c r="G44" s="55"/>
    </row>
    <row r="45" spans="1:7" ht="14.25" x14ac:dyDescent="0.15">
      <c r="A45" s="51">
        <v>46</v>
      </c>
      <c r="B45" s="53"/>
      <c r="C45" s="64"/>
      <c r="D45" s="63"/>
      <c r="E45" s="55"/>
      <c r="F45" s="64"/>
      <c r="G45" s="55"/>
    </row>
    <row r="46" spans="1:7" ht="14.25" x14ac:dyDescent="0.15">
      <c r="A46" s="51">
        <v>47</v>
      </c>
      <c r="B46" s="53"/>
      <c r="C46" s="64"/>
      <c r="D46" s="63"/>
      <c r="E46" s="55"/>
      <c r="F46" s="64"/>
      <c r="G46" s="55"/>
    </row>
    <row r="47" spans="1:7" ht="14.25" x14ac:dyDescent="0.15">
      <c r="A47" s="51">
        <v>48</v>
      </c>
      <c r="B47" s="53"/>
      <c r="C47" s="64"/>
      <c r="D47" s="63"/>
      <c r="E47" s="55"/>
      <c r="F47" s="64"/>
      <c r="G47" s="55"/>
    </row>
    <row r="48" spans="1:7" ht="14.25" x14ac:dyDescent="0.15">
      <c r="A48" s="51">
        <v>49</v>
      </c>
      <c r="B48" s="53"/>
      <c r="C48" s="64"/>
      <c r="D48" s="63"/>
      <c r="E48" s="55"/>
      <c r="F48" s="64"/>
      <c r="G48" s="55"/>
    </row>
    <row r="49" spans="1:7" ht="14.25" x14ac:dyDescent="0.15">
      <c r="A49" s="51">
        <v>50</v>
      </c>
      <c r="B49" s="53"/>
      <c r="C49" s="64"/>
      <c r="D49" s="63"/>
      <c r="E49" s="55"/>
      <c r="F49" s="64"/>
      <c r="G49" s="55"/>
    </row>
    <row r="50" spans="1:7" ht="14.25" x14ac:dyDescent="0.15">
      <c r="A50" s="51">
        <v>51</v>
      </c>
      <c r="B50" s="53"/>
      <c r="C50" s="64"/>
      <c r="D50" s="63"/>
      <c r="E50" s="55"/>
      <c r="F50" s="64"/>
      <c r="G50" s="55"/>
    </row>
    <row r="51" spans="1:7" ht="14.25" x14ac:dyDescent="0.15">
      <c r="A51" s="51">
        <v>52</v>
      </c>
      <c r="B51" s="53"/>
      <c r="C51" s="64"/>
      <c r="D51" s="63"/>
      <c r="E51" s="55"/>
      <c r="F51" s="64"/>
      <c r="G51" s="55"/>
    </row>
    <row r="52" spans="1:7" ht="14.25" x14ac:dyDescent="0.15">
      <c r="A52" s="51">
        <v>53</v>
      </c>
      <c r="B52" s="53"/>
      <c r="C52" s="64"/>
      <c r="D52" s="63"/>
      <c r="E52" s="55"/>
      <c r="F52" s="64"/>
      <c r="G52" s="55"/>
    </row>
    <row r="53" spans="1:7" ht="14.25" x14ac:dyDescent="0.15">
      <c r="A53" s="51">
        <v>54</v>
      </c>
      <c r="B53" s="53"/>
      <c r="C53" s="64"/>
      <c r="D53" s="63"/>
      <c r="E53" s="55"/>
      <c r="F53" s="64"/>
      <c r="G53" s="55"/>
    </row>
  </sheetData>
  <pageMargins left="0.7" right="0.7" top="0.75" bottom="0.75" header="0.3" footer="0.3"/>
  <pageSetup scale="90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7" zoomScale="86" zoomScaleNormal="86" workbookViewId="0">
      <selection activeCell="E1" sqref="E1:R1048576"/>
    </sheetView>
  </sheetViews>
  <sheetFormatPr defaultRowHeight="12.75" x14ac:dyDescent="0.15"/>
  <cols>
    <col min="1" max="1" width="4.98828125" customWidth="1"/>
    <col min="2" max="2" width="48.6796875" customWidth="1"/>
    <col min="3" max="3" width="30.74609375" customWidth="1"/>
    <col min="4" max="4" width="93.31640625" customWidth="1"/>
  </cols>
  <sheetData>
    <row r="1" spans="1:4" ht="18" x14ac:dyDescent="0.2">
      <c r="A1" s="15" t="s">
        <v>3285</v>
      </c>
    </row>
    <row r="3" spans="1:4" ht="18" x14ac:dyDescent="0.2">
      <c r="A3" s="360">
        <v>2</v>
      </c>
      <c r="B3" s="355"/>
      <c r="C3" s="357"/>
      <c r="D3" s="356" t="s">
        <v>2318</v>
      </c>
    </row>
    <row r="4" spans="1:4" ht="18" x14ac:dyDescent="0.2">
      <c r="A4" s="360">
        <v>3</v>
      </c>
      <c r="B4" s="355"/>
      <c r="C4" s="357"/>
      <c r="D4" s="356" t="s">
        <v>2319</v>
      </c>
    </row>
    <row r="5" spans="1:4" s="26" customFormat="1" ht="18" x14ac:dyDescent="0.2">
      <c r="A5" s="360">
        <v>5</v>
      </c>
      <c r="B5" s="358"/>
      <c r="C5" s="359"/>
      <c r="D5" s="358" t="s">
        <v>3463</v>
      </c>
    </row>
    <row r="6" spans="1:4" s="26" customFormat="1" ht="18" x14ac:dyDescent="0.2">
      <c r="A6" s="360">
        <v>6</v>
      </c>
      <c r="B6" s="358"/>
      <c r="C6" s="359"/>
      <c r="D6" s="358" t="s">
        <v>3468</v>
      </c>
    </row>
    <row r="7" spans="1:4" s="26" customFormat="1" ht="18" x14ac:dyDescent="0.2">
      <c r="A7" s="360">
        <v>7</v>
      </c>
      <c r="B7" s="361" t="s">
        <v>3041</v>
      </c>
      <c r="C7" s="362" t="s">
        <v>1511</v>
      </c>
      <c r="D7" s="358" t="s">
        <v>2395</v>
      </c>
    </row>
    <row r="8" spans="1:4" ht="18" x14ac:dyDescent="0.2">
      <c r="A8" s="360">
        <v>8</v>
      </c>
      <c r="B8" s="365"/>
      <c r="C8" s="366"/>
      <c r="D8" s="358" t="s">
        <v>3465</v>
      </c>
    </row>
    <row r="9" spans="1:4" ht="18" x14ac:dyDescent="0.2">
      <c r="A9" s="360">
        <v>9</v>
      </c>
      <c r="B9" s="15"/>
      <c r="C9" s="359"/>
      <c r="D9" s="358" t="s">
        <v>3466</v>
      </c>
    </row>
    <row r="10" spans="1:4" ht="18" x14ac:dyDescent="0.2">
      <c r="A10" s="360">
        <v>10</v>
      </c>
      <c r="B10" s="358"/>
      <c r="C10" s="359"/>
      <c r="D10" s="358" t="s">
        <v>3467</v>
      </c>
    </row>
    <row r="11" spans="1:4" ht="19.5" customHeight="1" x14ac:dyDescent="0.2">
      <c r="A11" s="360">
        <v>11</v>
      </c>
      <c r="B11" s="15" t="s">
        <v>3294</v>
      </c>
      <c r="C11" s="364" t="s">
        <v>1820</v>
      </c>
      <c r="D11" s="15" t="s">
        <v>3297</v>
      </c>
    </row>
    <row r="12" spans="1:4" ht="18" x14ac:dyDescent="0.2">
      <c r="A12" s="360">
        <v>12</v>
      </c>
      <c r="B12" s="15" t="s">
        <v>3295</v>
      </c>
      <c r="C12" s="15" t="s">
        <v>3453</v>
      </c>
      <c r="D12" s="15" t="s">
        <v>3296</v>
      </c>
    </row>
    <row r="13" spans="1:4" ht="18" x14ac:dyDescent="0.2">
      <c r="A13" s="360">
        <v>13</v>
      </c>
      <c r="B13" s="15" t="s">
        <v>3368</v>
      </c>
      <c r="C13" s="15" t="s">
        <v>3454</v>
      </c>
      <c r="D13" s="15" t="s">
        <v>3298</v>
      </c>
    </row>
    <row r="14" spans="1:4" ht="18" x14ac:dyDescent="0.2">
      <c r="A14" s="360">
        <v>14</v>
      </c>
      <c r="B14" s="15" t="s">
        <v>3369</v>
      </c>
      <c r="C14" s="15" t="s">
        <v>3455</v>
      </c>
      <c r="D14" s="15" t="s">
        <v>3375</v>
      </c>
    </row>
    <row r="15" spans="1:4" ht="18" x14ac:dyDescent="0.2">
      <c r="A15" s="360">
        <v>15</v>
      </c>
      <c r="B15" s="15" t="s">
        <v>3370</v>
      </c>
      <c r="C15" s="15" t="s">
        <v>3456</v>
      </c>
      <c r="D15" s="15" t="s">
        <v>3374</v>
      </c>
    </row>
    <row r="16" spans="1:4" ht="18" x14ac:dyDescent="0.2">
      <c r="A16" s="360">
        <v>16</v>
      </c>
      <c r="B16" s="15" t="s">
        <v>3371</v>
      </c>
      <c r="C16" s="15" t="s">
        <v>3457</v>
      </c>
      <c r="D16" s="15" t="s">
        <v>3374</v>
      </c>
    </row>
    <row r="17" spans="1:4" ht="18" x14ac:dyDescent="0.2">
      <c r="A17" s="360">
        <v>17</v>
      </c>
      <c r="B17" s="15" t="s">
        <v>32</v>
      </c>
      <c r="C17" s="15" t="s">
        <v>3458</v>
      </c>
      <c r="D17" s="15" t="s">
        <v>3374</v>
      </c>
    </row>
    <row r="18" spans="1:4" ht="18" x14ac:dyDescent="0.2">
      <c r="A18" s="360">
        <v>18</v>
      </c>
      <c r="B18" s="15" t="s">
        <v>3372</v>
      </c>
      <c r="C18" s="15" t="s">
        <v>3459</v>
      </c>
      <c r="D18" s="15" t="s">
        <v>3374</v>
      </c>
    </row>
    <row r="19" spans="1:4" ht="18" x14ac:dyDescent="0.2">
      <c r="A19" s="360">
        <v>19</v>
      </c>
      <c r="B19" s="15" t="s">
        <v>2280</v>
      </c>
      <c r="C19" s="15" t="s">
        <v>3460</v>
      </c>
      <c r="D19" s="15" t="s">
        <v>3374</v>
      </c>
    </row>
    <row r="20" spans="1:4" ht="18" x14ac:dyDescent="0.2">
      <c r="A20" s="360">
        <v>20</v>
      </c>
      <c r="B20" s="15" t="s">
        <v>3373</v>
      </c>
      <c r="C20" s="15" t="s">
        <v>3461</v>
      </c>
      <c r="D20" s="15" t="s">
        <v>3374</v>
      </c>
    </row>
    <row r="21" spans="1:4" ht="18" x14ac:dyDescent="0.2">
      <c r="A21" s="360">
        <v>21</v>
      </c>
      <c r="B21" s="15" t="s">
        <v>3443</v>
      </c>
      <c r="C21" s="363" t="s">
        <v>1583</v>
      </c>
      <c r="D21" s="15" t="s">
        <v>3445</v>
      </c>
    </row>
    <row r="22" spans="1:4" ht="18" x14ac:dyDescent="0.2">
      <c r="A22" s="360">
        <v>22</v>
      </c>
      <c r="B22" s="15" t="s">
        <v>3444</v>
      </c>
      <c r="C22" s="363" t="s">
        <v>2272</v>
      </c>
      <c r="D22" s="15" t="s">
        <v>3446</v>
      </c>
    </row>
    <row r="23" spans="1:4" ht="18" x14ac:dyDescent="0.2">
      <c r="A23" s="360">
        <v>23</v>
      </c>
      <c r="B23" s="15" t="s">
        <v>3447</v>
      </c>
      <c r="C23" s="363" t="s">
        <v>1819</v>
      </c>
      <c r="D23" s="15" t="s">
        <v>3450</v>
      </c>
    </row>
    <row r="24" spans="1:4" ht="18" x14ac:dyDescent="0.2">
      <c r="A24" s="360">
        <v>24</v>
      </c>
      <c r="B24" s="15" t="s">
        <v>3448</v>
      </c>
      <c r="C24" s="363" t="s">
        <v>1744</v>
      </c>
      <c r="D24" s="15" t="s">
        <v>3451</v>
      </c>
    </row>
    <row r="25" spans="1:4" ht="18" x14ac:dyDescent="0.2">
      <c r="A25" s="360">
        <v>25</v>
      </c>
      <c r="B25" s="15" t="s">
        <v>3449</v>
      </c>
      <c r="C25" s="363" t="s">
        <v>3462</v>
      </c>
      <c r="D25" s="15" t="s">
        <v>3452</v>
      </c>
    </row>
    <row r="26" spans="1:4" ht="18" x14ac:dyDescent="0.2">
      <c r="A26" s="15"/>
      <c r="B26" s="15"/>
      <c r="C26" s="15"/>
      <c r="D26" s="15"/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1"/>
  <sheetViews>
    <sheetView tabSelected="1" topLeftCell="A7" zoomScaleNormal="100" zoomScaleSheetLayoutView="91" workbookViewId="0">
      <selection activeCell="P14" sqref="P14"/>
    </sheetView>
  </sheetViews>
  <sheetFormatPr defaultRowHeight="12.75" x14ac:dyDescent="0.15"/>
  <cols>
    <col min="1" max="1" width="5.796875" customWidth="1"/>
    <col min="2" max="2" width="4.8515625" style="736" customWidth="1"/>
    <col min="3" max="3" width="20.90234375" customWidth="1"/>
    <col min="4" max="4" width="35.05859375" customWidth="1"/>
    <col min="5" max="5" width="5.2578125" style="40" hidden="1" customWidth="1"/>
    <col min="6" max="6" width="13.75390625" style="40" hidden="1" customWidth="1"/>
    <col min="7" max="7" width="16.98828125" customWidth="1"/>
    <col min="8" max="8" width="21.84375" customWidth="1"/>
    <col min="9" max="9" width="6.875" style="23" customWidth="1"/>
    <col min="10" max="10" width="13.6171875" customWidth="1"/>
    <col min="11" max="11" width="5.93359375" customWidth="1"/>
    <col min="12" max="12" width="7.68359375" style="23" customWidth="1"/>
    <col min="13" max="13" width="45.30859375" customWidth="1"/>
    <col min="14" max="14" width="27.64453125" customWidth="1"/>
    <col min="15" max="15" width="7.55078125" customWidth="1"/>
    <col min="16" max="16" width="24.2734375" customWidth="1"/>
    <col min="17" max="17" width="22.25" customWidth="1"/>
  </cols>
  <sheetData>
    <row r="1" spans="1:17" ht="14.25" x14ac:dyDescent="0.15">
      <c r="A1" s="165"/>
      <c r="B1" s="1073" t="s">
        <v>2198</v>
      </c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1073"/>
      <c r="N1" s="1073"/>
      <c r="O1" s="165"/>
      <c r="P1" s="165"/>
      <c r="Q1" s="165"/>
    </row>
    <row r="2" spans="1:17" ht="13.5" thickBot="1" x14ac:dyDescent="0.2">
      <c r="M2" s="199" t="s">
        <v>1311</v>
      </c>
    </row>
    <row r="3" spans="1:17" ht="47.25" customHeight="1" thickTop="1" x14ac:dyDescent="0.2">
      <c r="A3" s="97" t="s">
        <v>2259</v>
      </c>
      <c r="B3" s="98" t="s">
        <v>2260</v>
      </c>
      <c r="C3" s="98" t="s">
        <v>2200</v>
      </c>
      <c r="D3" s="99" t="s">
        <v>732</v>
      </c>
      <c r="E3" s="99" t="s">
        <v>704</v>
      </c>
      <c r="F3" s="99"/>
      <c r="G3" s="99" t="s">
        <v>2201</v>
      </c>
      <c r="H3" s="99" t="s">
        <v>2205</v>
      </c>
      <c r="I3" s="99" t="s">
        <v>2202</v>
      </c>
      <c r="J3" s="99" t="s">
        <v>26</v>
      </c>
      <c r="K3" s="100" t="s">
        <v>1102</v>
      </c>
      <c r="L3" s="99" t="s">
        <v>710</v>
      </c>
      <c r="M3" s="99" t="s">
        <v>733</v>
      </c>
      <c r="N3" s="101" t="s">
        <v>1153</v>
      </c>
      <c r="O3" s="96" t="s">
        <v>2926</v>
      </c>
      <c r="P3" s="96" t="s">
        <v>2927</v>
      </c>
      <c r="Q3" s="367" t="s">
        <v>3544</v>
      </c>
    </row>
    <row r="4" spans="1:17" ht="13.5" x14ac:dyDescent="0.15">
      <c r="A4" s="167">
        <v>1</v>
      </c>
      <c r="B4" s="879">
        <v>1</v>
      </c>
      <c r="C4" s="168">
        <v>2</v>
      </c>
      <c r="D4" s="167">
        <v>3</v>
      </c>
      <c r="E4" s="169">
        <v>4</v>
      </c>
      <c r="F4" s="169"/>
      <c r="G4" s="169">
        <v>5</v>
      </c>
      <c r="H4" s="169">
        <v>6</v>
      </c>
      <c r="I4" s="169"/>
      <c r="J4" s="169">
        <v>7</v>
      </c>
      <c r="K4" s="169">
        <v>8</v>
      </c>
      <c r="L4" s="169">
        <v>9</v>
      </c>
      <c r="M4" s="169">
        <v>10</v>
      </c>
      <c r="N4" s="82">
        <v>11</v>
      </c>
      <c r="O4" s="170"/>
      <c r="P4" s="170"/>
      <c r="Q4" s="170"/>
    </row>
    <row r="5" spans="1:17" ht="25.5" customHeight="1" x14ac:dyDescent="0.15">
      <c r="A5" s="171">
        <v>1</v>
      </c>
      <c r="B5" s="171">
        <v>1</v>
      </c>
      <c r="C5" s="172" t="s">
        <v>1338</v>
      </c>
      <c r="D5" s="173" t="s">
        <v>271</v>
      </c>
      <c r="E5" s="194" t="s">
        <v>705</v>
      </c>
      <c r="F5" s="174" t="s">
        <v>2810</v>
      </c>
      <c r="G5" s="175" t="s">
        <v>299</v>
      </c>
      <c r="H5" s="176" t="s">
        <v>2203</v>
      </c>
      <c r="I5" s="171" t="str">
        <f t="shared" ref="I5:I36" si="0">IF(H5="Pembina Utama","IV/e",IF(H5="Pembina Utama Madya","IV/d",IF(H5="Pembina Utama Muda","IV/c",IF(H5="Pembina Tk.I","IV/b",IF(H5="Pembina","IV/a",IF(H5="Penata Tk.I","III/d",IF(H5="Penata","III/c",IF(H5="Penata Muda Tk.I","III/b",IF(H5="Penata Muda","III/a",IF(H5="Pengatur Tk.I","II/d",IF(H5="Pengatur","II/c",IF(H5="Pengatur Muda Tk.I","II/b",IF(H5="Pengatur Muda","II/a",IF(H5="Juru Tk.I","I/d",IF(H5="Juru","I/c",IF(H5="Juru Muda Tk.I","I/b","I/a"))))))))))))))))</f>
        <v>IV/c</v>
      </c>
      <c r="J5" s="177" t="s">
        <v>3977</v>
      </c>
      <c r="K5" s="171" t="s">
        <v>707</v>
      </c>
      <c r="L5" s="177">
        <f t="shared" ref="L5:L36" si="1">2020 - (RIGHT(G5,4))</f>
        <v>58</v>
      </c>
      <c r="M5" s="955" t="s">
        <v>1297</v>
      </c>
      <c r="N5" s="178" t="s">
        <v>1150</v>
      </c>
      <c r="O5" s="179">
        <v>2003</v>
      </c>
      <c r="P5" s="179" t="s">
        <v>2917</v>
      </c>
      <c r="Q5" s="63" t="s">
        <v>1259</v>
      </c>
    </row>
    <row r="6" spans="1:17" ht="18" customHeight="1" x14ac:dyDescent="0.15">
      <c r="A6" s="171">
        <v>2</v>
      </c>
      <c r="B6" s="171">
        <v>2</v>
      </c>
      <c r="C6" s="190" t="s">
        <v>1376</v>
      </c>
      <c r="D6" s="182" t="s">
        <v>4862</v>
      </c>
      <c r="E6" s="183" t="s">
        <v>705</v>
      </c>
      <c r="F6" s="179" t="s">
        <v>2771</v>
      </c>
      <c r="G6" s="192" t="s">
        <v>159</v>
      </c>
      <c r="H6" s="185" t="s">
        <v>2242</v>
      </c>
      <c r="I6" s="171" t="str">
        <f t="shared" si="0"/>
        <v>IV/b</v>
      </c>
      <c r="J6" s="186" t="s">
        <v>1484</v>
      </c>
      <c r="K6" s="187" t="s">
        <v>720</v>
      </c>
      <c r="L6" s="177">
        <f t="shared" si="1"/>
        <v>52</v>
      </c>
      <c r="M6" s="188" t="s">
        <v>1449</v>
      </c>
      <c r="N6" s="189" t="s">
        <v>1150</v>
      </c>
      <c r="O6" s="179">
        <v>2019</v>
      </c>
      <c r="P6" s="179" t="s">
        <v>3540</v>
      </c>
      <c r="Q6" s="63" t="s">
        <v>922</v>
      </c>
    </row>
    <row r="7" spans="1:17" ht="15" customHeight="1" x14ac:dyDescent="0.15">
      <c r="A7" s="171">
        <v>3</v>
      </c>
      <c r="B7" s="171">
        <v>40</v>
      </c>
      <c r="C7" s="935" t="s">
        <v>1643</v>
      </c>
      <c r="D7" s="936" t="s">
        <v>3215</v>
      </c>
      <c r="E7" s="937" t="s">
        <v>709</v>
      </c>
      <c r="F7" s="938" t="s">
        <v>2901</v>
      </c>
      <c r="G7" s="939" t="s">
        <v>38</v>
      </c>
      <c r="H7" s="940" t="s">
        <v>2242</v>
      </c>
      <c r="I7" s="941" t="str">
        <f t="shared" si="0"/>
        <v>IV/b</v>
      </c>
      <c r="J7" s="942" t="s">
        <v>1333</v>
      </c>
      <c r="K7" s="943" t="s">
        <v>707</v>
      </c>
      <c r="L7" s="944">
        <f t="shared" si="1"/>
        <v>58</v>
      </c>
      <c r="M7" s="945" t="s">
        <v>5358</v>
      </c>
      <c r="N7" s="189" t="s">
        <v>1150</v>
      </c>
      <c r="O7" s="395">
        <v>2016</v>
      </c>
      <c r="P7" s="396" t="s">
        <v>2949</v>
      </c>
      <c r="Q7" s="372" t="s">
        <v>1263</v>
      </c>
    </row>
    <row r="8" spans="1:17" ht="13.5" x14ac:dyDescent="0.15">
      <c r="A8" s="171">
        <v>4</v>
      </c>
      <c r="B8" s="171">
        <v>3</v>
      </c>
      <c r="C8" s="190" t="s">
        <v>1673</v>
      </c>
      <c r="D8" s="182" t="s">
        <v>1005</v>
      </c>
      <c r="E8" s="194" t="s">
        <v>705</v>
      </c>
      <c r="F8" s="179" t="s">
        <v>2816</v>
      </c>
      <c r="G8" s="184" t="s">
        <v>73</v>
      </c>
      <c r="H8" s="185" t="s">
        <v>2243</v>
      </c>
      <c r="I8" s="171" t="str">
        <f t="shared" si="0"/>
        <v>IV/a</v>
      </c>
      <c r="J8" s="186" t="s">
        <v>1167</v>
      </c>
      <c r="K8" s="187" t="s">
        <v>707</v>
      </c>
      <c r="L8" s="177">
        <f t="shared" si="1"/>
        <v>56</v>
      </c>
      <c r="M8" s="123" t="s">
        <v>81</v>
      </c>
      <c r="N8" s="189" t="s">
        <v>1150</v>
      </c>
      <c r="O8" s="179">
        <v>2010</v>
      </c>
      <c r="P8" s="179" t="s">
        <v>2921</v>
      </c>
      <c r="Q8" s="63" t="s">
        <v>3488</v>
      </c>
    </row>
    <row r="9" spans="1:17" ht="15" customHeight="1" x14ac:dyDescent="0.15">
      <c r="A9" s="171">
        <v>5</v>
      </c>
      <c r="B9" s="171">
        <v>4</v>
      </c>
      <c r="C9" s="190" t="s">
        <v>1389</v>
      </c>
      <c r="D9" s="182" t="s">
        <v>1016</v>
      </c>
      <c r="E9" s="183" t="s">
        <v>709</v>
      </c>
      <c r="F9" s="179" t="s">
        <v>2729</v>
      </c>
      <c r="G9" s="192" t="s">
        <v>368</v>
      </c>
      <c r="H9" s="185" t="s">
        <v>2243</v>
      </c>
      <c r="I9" s="171" t="str">
        <f t="shared" si="0"/>
        <v>IV/a</v>
      </c>
      <c r="J9" s="186" t="s">
        <v>1484</v>
      </c>
      <c r="K9" s="187" t="s">
        <v>707</v>
      </c>
      <c r="L9" s="177">
        <f t="shared" si="1"/>
        <v>53</v>
      </c>
      <c r="M9" s="188" t="s">
        <v>1318</v>
      </c>
      <c r="N9" s="189" t="s">
        <v>1150</v>
      </c>
      <c r="O9" s="179">
        <v>2010</v>
      </c>
      <c r="P9" s="179" t="s">
        <v>2919</v>
      </c>
      <c r="Q9" s="63" t="s">
        <v>3489</v>
      </c>
    </row>
    <row r="10" spans="1:17" ht="15" customHeight="1" x14ac:dyDescent="0.15">
      <c r="A10" s="171">
        <v>6</v>
      </c>
      <c r="B10" s="171">
        <v>5</v>
      </c>
      <c r="C10" s="428" t="s">
        <v>1407</v>
      </c>
      <c r="D10" s="429" t="s">
        <v>429</v>
      </c>
      <c r="E10" s="430" t="s">
        <v>705</v>
      </c>
      <c r="F10" s="210" t="s">
        <v>2775</v>
      </c>
      <c r="G10" s="431" t="s">
        <v>430</v>
      </c>
      <c r="H10" s="212" t="s">
        <v>2243</v>
      </c>
      <c r="I10" s="213" t="str">
        <f t="shared" si="0"/>
        <v>IV/a</v>
      </c>
      <c r="J10" s="432" t="s">
        <v>2332</v>
      </c>
      <c r="K10" s="433" t="s">
        <v>706</v>
      </c>
      <c r="L10" s="177">
        <f t="shared" si="1"/>
        <v>58</v>
      </c>
      <c r="M10" s="195" t="s">
        <v>2550</v>
      </c>
      <c r="N10" s="189" t="s">
        <v>1150</v>
      </c>
      <c r="O10" s="179">
        <v>1991</v>
      </c>
      <c r="P10" s="179" t="s">
        <v>2918</v>
      </c>
      <c r="Q10" s="63"/>
    </row>
    <row r="11" spans="1:17" ht="15" customHeight="1" x14ac:dyDescent="0.15">
      <c r="A11" s="171">
        <v>7</v>
      </c>
      <c r="B11" s="171">
        <v>6</v>
      </c>
      <c r="C11" s="190" t="s">
        <v>1811</v>
      </c>
      <c r="D11" s="197" t="s">
        <v>3210</v>
      </c>
      <c r="E11" s="183" t="s">
        <v>705</v>
      </c>
      <c r="F11" s="179" t="s">
        <v>2892</v>
      </c>
      <c r="G11" s="185" t="s">
        <v>333</v>
      </c>
      <c r="H11" s="185" t="s">
        <v>2243</v>
      </c>
      <c r="I11" s="171" t="str">
        <f t="shared" si="0"/>
        <v>IV/a</v>
      </c>
      <c r="J11" s="186" t="s">
        <v>3220</v>
      </c>
      <c r="K11" s="187" t="s">
        <v>707</v>
      </c>
      <c r="L11" s="177">
        <f t="shared" si="1"/>
        <v>55</v>
      </c>
      <c r="M11" s="198" t="s">
        <v>72</v>
      </c>
      <c r="N11" s="189" t="s">
        <v>1150</v>
      </c>
      <c r="O11" s="179">
        <v>2016</v>
      </c>
      <c r="P11" s="196" t="s">
        <v>1247</v>
      </c>
      <c r="Q11" s="63" t="s">
        <v>1263</v>
      </c>
    </row>
    <row r="12" spans="1:17" ht="13.5" x14ac:dyDescent="0.15">
      <c r="A12" s="171">
        <v>8</v>
      </c>
      <c r="B12" s="171">
        <v>7</v>
      </c>
      <c r="C12" s="190" t="s">
        <v>2040</v>
      </c>
      <c r="D12" s="185" t="s">
        <v>5337</v>
      </c>
      <c r="E12" s="183" t="s">
        <v>705</v>
      </c>
      <c r="F12" s="179" t="s">
        <v>2884</v>
      </c>
      <c r="G12" s="192" t="s">
        <v>639</v>
      </c>
      <c r="H12" s="185" t="s">
        <v>2252</v>
      </c>
      <c r="I12" s="171" t="str">
        <f t="shared" si="0"/>
        <v>III/d</v>
      </c>
      <c r="J12" s="186" t="s">
        <v>3690</v>
      </c>
      <c r="K12" s="187" t="s">
        <v>720</v>
      </c>
      <c r="L12" s="177">
        <f t="shared" si="1"/>
        <v>40</v>
      </c>
      <c r="M12" s="199" t="s">
        <v>1448</v>
      </c>
      <c r="N12" s="189" t="s">
        <v>1150</v>
      </c>
      <c r="O12" s="179">
        <v>2019</v>
      </c>
      <c r="P12" s="179" t="s">
        <v>2922</v>
      </c>
      <c r="Q12" s="63" t="s">
        <v>3513</v>
      </c>
    </row>
    <row r="13" spans="1:17" ht="15" customHeight="1" x14ac:dyDescent="0.15">
      <c r="A13" s="171">
        <v>9</v>
      </c>
      <c r="B13" s="171">
        <v>8</v>
      </c>
      <c r="C13" s="181" t="s">
        <v>1639</v>
      </c>
      <c r="D13" s="182" t="s">
        <v>491</v>
      </c>
      <c r="E13" s="183" t="s">
        <v>709</v>
      </c>
      <c r="F13" s="179" t="s">
        <v>2893</v>
      </c>
      <c r="G13" s="184" t="s">
        <v>492</v>
      </c>
      <c r="H13" s="185" t="s">
        <v>2252</v>
      </c>
      <c r="I13" s="171" t="str">
        <f t="shared" si="0"/>
        <v>III/d</v>
      </c>
      <c r="J13" s="186" t="s">
        <v>2635</v>
      </c>
      <c r="K13" s="187" t="s">
        <v>706</v>
      </c>
      <c r="L13" s="177">
        <f t="shared" si="1"/>
        <v>46</v>
      </c>
      <c r="M13" s="199" t="s">
        <v>1327</v>
      </c>
      <c r="N13" s="189" t="s">
        <v>1150</v>
      </c>
      <c r="O13" s="179">
        <v>2001</v>
      </c>
      <c r="P13" s="179" t="s">
        <v>2918</v>
      </c>
      <c r="Q13" s="63" t="s">
        <v>3492</v>
      </c>
    </row>
    <row r="14" spans="1:17" ht="15" customHeight="1" x14ac:dyDescent="0.15">
      <c r="A14" s="171">
        <v>10</v>
      </c>
      <c r="B14" s="171">
        <v>9</v>
      </c>
      <c r="C14" s="190" t="s">
        <v>1374</v>
      </c>
      <c r="D14" s="182" t="s">
        <v>291</v>
      </c>
      <c r="E14" s="183" t="s">
        <v>705</v>
      </c>
      <c r="F14" s="179" t="s">
        <v>2724</v>
      </c>
      <c r="G14" s="192" t="s">
        <v>292</v>
      </c>
      <c r="H14" s="185" t="s">
        <v>2252</v>
      </c>
      <c r="I14" s="171" t="str">
        <f t="shared" si="0"/>
        <v>III/d</v>
      </c>
      <c r="J14" s="186" t="s">
        <v>3690</v>
      </c>
      <c r="K14" s="187" t="s">
        <v>706</v>
      </c>
      <c r="L14" s="177">
        <f t="shared" si="1"/>
        <v>54</v>
      </c>
      <c r="M14" s="352" t="s">
        <v>1311</v>
      </c>
      <c r="N14" s="189" t="s">
        <v>1150</v>
      </c>
      <c r="O14" s="179">
        <v>1994</v>
      </c>
      <c r="P14" s="179" t="s">
        <v>2918</v>
      </c>
      <c r="Q14" s="63" t="s">
        <v>3495</v>
      </c>
    </row>
    <row r="15" spans="1:17" ht="15" customHeight="1" x14ac:dyDescent="0.15">
      <c r="A15" s="171">
        <v>11</v>
      </c>
      <c r="B15" s="171">
        <v>11</v>
      </c>
      <c r="C15" s="190" t="s">
        <v>1635</v>
      </c>
      <c r="D15" s="182" t="s">
        <v>836</v>
      </c>
      <c r="E15" s="183" t="s">
        <v>709</v>
      </c>
      <c r="F15" s="179" t="s">
        <v>2746</v>
      </c>
      <c r="G15" s="203" t="s">
        <v>835</v>
      </c>
      <c r="H15" s="185" t="s">
        <v>2252</v>
      </c>
      <c r="I15" s="171" t="str">
        <f t="shared" si="0"/>
        <v>III/d</v>
      </c>
      <c r="J15" s="186" t="s">
        <v>3977</v>
      </c>
      <c r="K15" s="187" t="s">
        <v>707</v>
      </c>
      <c r="L15" s="177">
        <f t="shared" si="1"/>
        <v>48</v>
      </c>
      <c r="M15" s="199" t="s">
        <v>1306</v>
      </c>
      <c r="N15" s="189" t="s">
        <v>1150</v>
      </c>
      <c r="O15" s="179">
        <v>2001</v>
      </c>
      <c r="P15" s="179" t="s">
        <v>2918</v>
      </c>
      <c r="Q15" s="63" t="s">
        <v>226</v>
      </c>
    </row>
    <row r="16" spans="1:17" ht="15" customHeight="1" x14ac:dyDescent="0.15">
      <c r="A16" s="171">
        <v>12</v>
      </c>
      <c r="B16" s="171">
        <v>12</v>
      </c>
      <c r="C16" s="217" t="s">
        <v>1634</v>
      </c>
      <c r="D16" s="204" t="s">
        <v>614</v>
      </c>
      <c r="E16" s="183" t="s">
        <v>709</v>
      </c>
      <c r="F16" s="179" t="s">
        <v>2747</v>
      </c>
      <c r="G16" s="192" t="s">
        <v>548</v>
      </c>
      <c r="H16" s="185" t="s">
        <v>2252</v>
      </c>
      <c r="I16" s="171" t="str">
        <f t="shared" si="0"/>
        <v>III/d</v>
      </c>
      <c r="J16" s="186" t="s">
        <v>4957</v>
      </c>
      <c r="K16" s="187" t="s">
        <v>706</v>
      </c>
      <c r="L16" s="177">
        <f t="shared" si="1"/>
        <v>44</v>
      </c>
      <c r="M16" s="352" t="s">
        <v>1326</v>
      </c>
      <c r="N16" s="189" t="s">
        <v>1150</v>
      </c>
      <c r="O16" s="179">
        <v>2007</v>
      </c>
      <c r="P16" s="179" t="s">
        <v>2920</v>
      </c>
      <c r="Q16" s="63" t="s">
        <v>3496</v>
      </c>
    </row>
    <row r="17" spans="1:17" ht="15" customHeight="1" x14ac:dyDescent="0.15">
      <c r="A17" s="171">
        <v>13</v>
      </c>
      <c r="B17" s="171">
        <v>13</v>
      </c>
      <c r="C17" s="190" t="s">
        <v>2272</v>
      </c>
      <c r="D17" s="182" t="s">
        <v>3748</v>
      </c>
      <c r="E17" s="183" t="s">
        <v>709</v>
      </c>
      <c r="F17" s="196" t="s">
        <v>2751</v>
      </c>
      <c r="G17" s="192" t="s">
        <v>2273</v>
      </c>
      <c r="H17" s="185" t="s">
        <v>2252</v>
      </c>
      <c r="I17" s="171" t="str">
        <f t="shared" si="0"/>
        <v>III/d</v>
      </c>
      <c r="J17" s="186" t="s">
        <v>3690</v>
      </c>
      <c r="K17" s="187" t="s">
        <v>707</v>
      </c>
      <c r="L17" s="177">
        <f t="shared" si="1"/>
        <v>38</v>
      </c>
      <c r="M17" s="182" t="s">
        <v>2005</v>
      </c>
      <c r="N17" s="189" t="s">
        <v>1150</v>
      </c>
      <c r="O17" s="179">
        <v>2017</v>
      </c>
      <c r="P17" s="179"/>
      <c r="Q17" s="63" t="s">
        <v>1332</v>
      </c>
    </row>
    <row r="18" spans="1:17" ht="15" customHeight="1" x14ac:dyDescent="0.15">
      <c r="A18" s="171">
        <v>14</v>
      </c>
      <c r="B18" s="171">
        <v>14</v>
      </c>
      <c r="C18" s="190" t="s">
        <v>3068</v>
      </c>
      <c r="D18" s="182" t="s">
        <v>3160</v>
      </c>
      <c r="E18" s="183" t="s">
        <v>709</v>
      </c>
      <c r="F18" s="196" t="s">
        <v>2727</v>
      </c>
      <c r="G18" s="185" t="s">
        <v>3069</v>
      </c>
      <c r="H18" s="185" t="s">
        <v>2252</v>
      </c>
      <c r="I18" s="171" t="str">
        <f t="shared" si="0"/>
        <v>III/d</v>
      </c>
      <c r="J18" s="186" t="s">
        <v>3690</v>
      </c>
      <c r="K18" s="187" t="s">
        <v>707</v>
      </c>
      <c r="L18" s="177">
        <f t="shared" si="1"/>
        <v>39</v>
      </c>
      <c r="M18" s="205" t="s">
        <v>2005</v>
      </c>
      <c r="N18" s="189" t="s">
        <v>1150</v>
      </c>
      <c r="O18" s="179"/>
      <c r="P18" s="196" t="s">
        <v>2921</v>
      </c>
      <c r="Q18" s="63" t="s">
        <v>3497</v>
      </c>
    </row>
    <row r="19" spans="1:17" ht="15" customHeight="1" x14ac:dyDescent="0.15">
      <c r="A19" s="171">
        <v>15</v>
      </c>
      <c r="B19" s="171">
        <v>15</v>
      </c>
      <c r="C19" s="218" t="s">
        <v>1628</v>
      </c>
      <c r="D19" s="219" t="s">
        <v>1106</v>
      </c>
      <c r="E19" s="220" t="s">
        <v>705</v>
      </c>
      <c r="F19" s="221" t="s">
        <v>2747</v>
      </c>
      <c r="G19" s="222" t="s">
        <v>837</v>
      </c>
      <c r="H19" s="185" t="s">
        <v>2252</v>
      </c>
      <c r="I19" s="224" t="str">
        <f t="shared" si="0"/>
        <v>III/d</v>
      </c>
      <c r="J19" s="225" t="s">
        <v>4050</v>
      </c>
      <c r="K19" s="226" t="s">
        <v>707</v>
      </c>
      <c r="L19" s="177">
        <f t="shared" si="1"/>
        <v>45</v>
      </c>
      <c r="M19" s="227" t="s">
        <v>3118</v>
      </c>
      <c r="N19" s="189" t="s">
        <v>1150</v>
      </c>
      <c r="O19" s="179">
        <v>2010</v>
      </c>
      <c r="P19" s="179" t="s">
        <v>2921</v>
      </c>
      <c r="Q19" s="63" t="s">
        <v>428</v>
      </c>
    </row>
    <row r="20" spans="1:17" ht="15" customHeight="1" x14ac:dyDescent="0.15">
      <c r="A20" s="171">
        <v>16</v>
      </c>
      <c r="B20" s="171">
        <v>18</v>
      </c>
      <c r="C20" s="190" t="s">
        <v>1626</v>
      </c>
      <c r="D20" s="182" t="s">
        <v>1105</v>
      </c>
      <c r="E20" s="183" t="s">
        <v>705</v>
      </c>
      <c r="F20" s="179" t="s">
        <v>2738</v>
      </c>
      <c r="G20" s="228" t="s">
        <v>749</v>
      </c>
      <c r="H20" s="176" t="s">
        <v>2252</v>
      </c>
      <c r="I20" s="171" t="str">
        <f t="shared" si="0"/>
        <v>III/d</v>
      </c>
      <c r="J20" s="186" t="s">
        <v>3977</v>
      </c>
      <c r="K20" s="187" t="s">
        <v>707</v>
      </c>
      <c r="L20" s="177">
        <f t="shared" si="1"/>
        <v>36</v>
      </c>
      <c r="M20" s="199" t="s">
        <v>1300</v>
      </c>
      <c r="N20" s="189" t="s">
        <v>1150</v>
      </c>
      <c r="O20" s="179">
        <v>2009</v>
      </c>
      <c r="P20" s="179" t="s">
        <v>1242</v>
      </c>
      <c r="Q20" s="63" t="s">
        <v>3498</v>
      </c>
    </row>
    <row r="21" spans="1:17" ht="15" customHeight="1" x14ac:dyDescent="0.15">
      <c r="A21" s="171">
        <v>17</v>
      </c>
      <c r="B21" s="171">
        <v>20</v>
      </c>
      <c r="C21" s="202" t="s">
        <v>1955</v>
      </c>
      <c r="D21" s="185" t="s">
        <v>2103</v>
      </c>
      <c r="E21" s="183" t="s">
        <v>705</v>
      </c>
      <c r="F21" s="179" t="s">
        <v>2910</v>
      </c>
      <c r="G21" s="184" t="s">
        <v>18</v>
      </c>
      <c r="H21" s="185" t="s">
        <v>2252</v>
      </c>
      <c r="I21" s="171" t="str">
        <f t="shared" si="0"/>
        <v>III/d</v>
      </c>
      <c r="J21" s="186" t="s">
        <v>3690</v>
      </c>
      <c r="K21" s="187" t="s">
        <v>707</v>
      </c>
      <c r="L21" s="177">
        <f t="shared" si="1"/>
        <v>40</v>
      </c>
      <c r="M21" s="229" t="s">
        <v>2028</v>
      </c>
      <c r="N21" s="189" t="s">
        <v>1150</v>
      </c>
      <c r="O21" s="179">
        <v>2010</v>
      </c>
      <c r="P21" s="179" t="s">
        <v>2917</v>
      </c>
      <c r="Q21" s="63"/>
    </row>
    <row r="22" spans="1:17" ht="15" customHeight="1" x14ac:dyDescent="0.15">
      <c r="A22" s="171">
        <v>18</v>
      </c>
      <c r="B22" s="171">
        <v>21</v>
      </c>
      <c r="C22" s="181" t="s">
        <v>1359</v>
      </c>
      <c r="D22" s="182" t="s">
        <v>3174</v>
      </c>
      <c r="E22" s="183" t="s">
        <v>709</v>
      </c>
      <c r="F22" s="179" t="s">
        <v>2724</v>
      </c>
      <c r="G22" s="184" t="s">
        <v>1227</v>
      </c>
      <c r="H22" s="185" t="s">
        <v>2252</v>
      </c>
      <c r="I22" s="171" t="str">
        <f t="shared" si="0"/>
        <v>III/d</v>
      </c>
      <c r="J22" s="186" t="s">
        <v>4957</v>
      </c>
      <c r="K22" s="187" t="s">
        <v>707</v>
      </c>
      <c r="L22" s="177">
        <f t="shared" si="1"/>
        <v>46</v>
      </c>
      <c r="M22" s="193" t="s">
        <v>1310</v>
      </c>
      <c r="N22" s="189" t="s">
        <v>1150</v>
      </c>
      <c r="O22" s="179">
        <v>2014</v>
      </c>
      <c r="P22" s="179" t="s">
        <v>2948</v>
      </c>
      <c r="Q22" s="63" t="s">
        <v>1138</v>
      </c>
    </row>
    <row r="23" spans="1:17" ht="12.75" customHeight="1" x14ac:dyDescent="0.15">
      <c r="A23" s="171">
        <v>19</v>
      </c>
      <c r="B23" s="171">
        <v>10</v>
      </c>
      <c r="C23" s="207" t="s">
        <v>3378</v>
      </c>
      <c r="D23" s="208" t="s">
        <v>2409</v>
      </c>
      <c r="E23" s="209" t="s">
        <v>709</v>
      </c>
      <c r="F23" s="210" t="s">
        <v>2724</v>
      </c>
      <c r="G23" s="211" t="s">
        <v>985</v>
      </c>
      <c r="H23" s="212" t="s">
        <v>2245</v>
      </c>
      <c r="I23" s="213" t="str">
        <f t="shared" si="0"/>
        <v>III/c</v>
      </c>
      <c r="J23" s="214" t="s">
        <v>1484</v>
      </c>
      <c r="K23" s="215" t="s">
        <v>707</v>
      </c>
      <c r="L23" s="177">
        <f t="shared" si="1"/>
        <v>43</v>
      </c>
      <c r="M23" s="216" t="s">
        <v>3118</v>
      </c>
      <c r="N23" s="189" t="s">
        <v>1150</v>
      </c>
      <c r="O23" s="179">
        <v>2013</v>
      </c>
      <c r="P23" s="179" t="s">
        <v>2923</v>
      </c>
      <c r="Q23" s="63" t="s">
        <v>1263</v>
      </c>
    </row>
    <row r="24" spans="1:17" ht="15" customHeight="1" x14ac:dyDescent="0.15">
      <c r="A24" s="171">
        <v>20</v>
      </c>
      <c r="B24" s="171">
        <v>16</v>
      </c>
      <c r="C24" s="190" t="s">
        <v>1394</v>
      </c>
      <c r="D24" s="182" t="s">
        <v>747</v>
      </c>
      <c r="E24" s="183" t="s">
        <v>705</v>
      </c>
      <c r="F24" s="179" t="s">
        <v>2741</v>
      </c>
      <c r="G24" s="191" t="s">
        <v>1924</v>
      </c>
      <c r="H24" s="185" t="s">
        <v>2245</v>
      </c>
      <c r="I24" s="171" t="str">
        <f t="shared" si="0"/>
        <v>III/c</v>
      </c>
      <c r="J24" s="186" t="s">
        <v>3220</v>
      </c>
      <c r="K24" s="187" t="s">
        <v>706</v>
      </c>
      <c r="L24" s="177">
        <f t="shared" si="1"/>
        <v>36</v>
      </c>
      <c r="M24" s="206" t="s">
        <v>2008</v>
      </c>
      <c r="N24" s="189" t="s">
        <v>1150</v>
      </c>
      <c r="O24" s="179">
        <v>2006</v>
      </c>
      <c r="P24" s="179" t="s">
        <v>1247</v>
      </c>
      <c r="Q24" s="63" t="s">
        <v>3496</v>
      </c>
    </row>
    <row r="25" spans="1:17" ht="15" customHeight="1" x14ac:dyDescent="0.15">
      <c r="A25" s="171">
        <v>21</v>
      </c>
      <c r="B25" s="171">
        <v>17</v>
      </c>
      <c r="C25" s="190" t="s">
        <v>1414</v>
      </c>
      <c r="D25" s="182" t="s">
        <v>748</v>
      </c>
      <c r="E25" s="183" t="s">
        <v>705</v>
      </c>
      <c r="F25" s="179" t="s">
        <v>2724</v>
      </c>
      <c r="G25" s="228" t="s">
        <v>1925</v>
      </c>
      <c r="H25" s="185" t="s">
        <v>2245</v>
      </c>
      <c r="I25" s="171" t="str">
        <f t="shared" si="0"/>
        <v>III/c</v>
      </c>
      <c r="J25" s="186" t="s">
        <v>3220</v>
      </c>
      <c r="K25" s="187" t="s">
        <v>706</v>
      </c>
      <c r="L25" s="177">
        <f t="shared" si="1"/>
        <v>38</v>
      </c>
      <c r="M25" s="205" t="s">
        <v>2009</v>
      </c>
      <c r="N25" s="189" t="s">
        <v>1150</v>
      </c>
      <c r="O25" s="179">
        <v>2007</v>
      </c>
      <c r="P25" s="179" t="s">
        <v>2921</v>
      </c>
      <c r="Q25" s="63" t="s">
        <v>3488</v>
      </c>
    </row>
    <row r="26" spans="1:17" ht="15" customHeight="1" x14ac:dyDescent="0.15">
      <c r="A26" s="171">
        <v>22</v>
      </c>
      <c r="B26" s="171">
        <v>19</v>
      </c>
      <c r="C26" s="207" t="s">
        <v>1627</v>
      </c>
      <c r="D26" s="208" t="s">
        <v>5451</v>
      </c>
      <c r="E26" s="209" t="s">
        <v>709</v>
      </c>
      <c r="F26" s="210" t="s">
        <v>2724</v>
      </c>
      <c r="G26" s="211" t="s">
        <v>827</v>
      </c>
      <c r="H26" s="212" t="s">
        <v>2245</v>
      </c>
      <c r="I26" s="213" t="str">
        <f t="shared" si="0"/>
        <v>III/c</v>
      </c>
      <c r="J26" s="214" t="s">
        <v>3220</v>
      </c>
      <c r="K26" s="215" t="s">
        <v>707</v>
      </c>
      <c r="L26" s="177">
        <f t="shared" si="1"/>
        <v>39</v>
      </c>
      <c r="M26" s="216" t="s">
        <v>5414</v>
      </c>
      <c r="N26" s="189" t="s">
        <v>1150</v>
      </c>
      <c r="O26" s="179">
        <v>2006</v>
      </c>
      <c r="P26" s="179" t="s">
        <v>1243</v>
      </c>
      <c r="Q26" s="63" t="s">
        <v>3499</v>
      </c>
    </row>
    <row r="27" spans="1:17" ht="15" customHeight="1" x14ac:dyDescent="0.15">
      <c r="A27" s="171">
        <v>23</v>
      </c>
      <c r="B27" s="171">
        <v>23</v>
      </c>
      <c r="C27" s="190" t="s">
        <v>1630</v>
      </c>
      <c r="D27" s="182" t="s">
        <v>2110</v>
      </c>
      <c r="E27" s="183" t="s">
        <v>705</v>
      </c>
      <c r="F27" s="179" t="s">
        <v>2885</v>
      </c>
      <c r="G27" s="234" t="s">
        <v>974</v>
      </c>
      <c r="H27" s="185" t="s">
        <v>2245</v>
      </c>
      <c r="I27" s="171" t="str">
        <f t="shared" si="0"/>
        <v>III/c</v>
      </c>
      <c r="J27" s="186" t="s">
        <v>3690</v>
      </c>
      <c r="K27" s="187" t="s">
        <v>707</v>
      </c>
      <c r="L27" s="177">
        <f t="shared" si="1"/>
        <v>45</v>
      </c>
      <c r="M27" s="205" t="s">
        <v>2030</v>
      </c>
      <c r="N27" s="189" t="s">
        <v>1150</v>
      </c>
      <c r="O27" s="179">
        <v>2015</v>
      </c>
      <c r="P27" s="179" t="s">
        <v>2921</v>
      </c>
      <c r="Q27" s="63" t="s">
        <v>306</v>
      </c>
    </row>
    <row r="28" spans="1:17" ht="15" customHeight="1" x14ac:dyDescent="0.15">
      <c r="A28" s="171">
        <v>24</v>
      </c>
      <c r="B28" s="171">
        <v>25</v>
      </c>
      <c r="C28" s="190" t="s">
        <v>1631</v>
      </c>
      <c r="D28" s="182" t="s">
        <v>3336</v>
      </c>
      <c r="E28" s="183" t="s">
        <v>705</v>
      </c>
      <c r="F28" s="179" t="s">
        <v>2724</v>
      </c>
      <c r="G28" s="228" t="s">
        <v>1147</v>
      </c>
      <c r="H28" s="185" t="s">
        <v>2245</v>
      </c>
      <c r="I28" s="171" t="str">
        <f t="shared" si="0"/>
        <v>III/c</v>
      </c>
      <c r="J28" s="186" t="s">
        <v>3977</v>
      </c>
      <c r="K28" s="187" t="s">
        <v>707</v>
      </c>
      <c r="L28" s="177">
        <f t="shared" si="1"/>
        <v>33</v>
      </c>
      <c r="M28" s="236" t="s">
        <v>3116</v>
      </c>
      <c r="N28" s="189" t="s">
        <v>1150</v>
      </c>
      <c r="O28" s="179">
        <v>2017</v>
      </c>
      <c r="P28" s="179" t="s">
        <v>2917</v>
      </c>
      <c r="Q28" s="63" t="s">
        <v>3500</v>
      </c>
    </row>
    <row r="29" spans="1:17" ht="15" customHeight="1" x14ac:dyDescent="0.15">
      <c r="A29" s="171">
        <v>25</v>
      </c>
      <c r="B29" s="171">
        <v>27</v>
      </c>
      <c r="C29" s="190" t="s">
        <v>1624</v>
      </c>
      <c r="D29" s="182" t="s">
        <v>1413</v>
      </c>
      <c r="E29" s="183" t="s">
        <v>709</v>
      </c>
      <c r="F29" s="179" t="s">
        <v>2760</v>
      </c>
      <c r="G29" s="192" t="s">
        <v>1041</v>
      </c>
      <c r="H29" s="185" t="s">
        <v>2245</v>
      </c>
      <c r="I29" s="171" t="str">
        <f t="shared" si="0"/>
        <v>III/c</v>
      </c>
      <c r="J29" s="186" t="s">
        <v>3977</v>
      </c>
      <c r="K29" s="187" t="s">
        <v>706</v>
      </c>
      <c r="L29" s="177">
        <f t="shared" si="1"/>
        <v>34</v>
      </c>
      <c r="M29" s="205" t="s">
        <v>2611</v>
      </c>
      <c r="N29" s="189" t="s">
        <v>1150</v>
      </c>
      <c r="O29" s="179">
        <v>2009</v>
      </c>
      <c r="P29" s="179"/>
      <c r="Q29" s="63" t="s">
        <v>3498</v>
      </c>
    </row>
    <row r="30" spans="1:17" ht="15" customHeight="1" x14ac:dyDescent="0.15">
      <c r="A30" s="171">
        <v>26</v>
      </c>
      <c r="B30" s="171">
        <v>22</v>
      </c>
      <c r="C30" s="231" t="s">
        <v>1629</v>
      </c>
      <c r="D30" s="219" t="s">
        <v>972</v>
      </c>
      <c r="E30" s="220" t="s">
        <v>705</v>
      </c>
      <c r="F30" s="221" t="s">
        <v>2724</v>
      </c>
      <c r="G30" s="232" t="s">
        <v>973</v>
      </c>
      <c r="H30" s="223" t="s">
        <v>2246</v>
      </c>
      <c r="I30" s="224" t="str">
        <f t="shared" si="0"/>
        <v>III/b</v>
      </c>
      <c r="J30" s="225" t="s">
        <v>1484</v>
      </c>
      <c r="K30" s="215" t="s">
        <v>706</v>
      </c>
      <c r="L30" s="177">
        <f t="shared" si="1"/>
        <v>40</v>
      </c>
      <c r="M30" s="233" t="s">
        <v>2086</v>
      </c>
      <c r="N30" s="189" t="s">
        <v>1150</v>
      </c>
      <c r="O30" s="179">
        <v>2004</v>
      </c>
      <c r="P30" s="179" t="s">
        <v>2924</v>
      </c>
      <c r="Q30" s="63" t="s">
        <v>156</v>
      </c>
    </row>
    <row r="31" spans="1:17" ht="15" customHeight="1" x14ac:dyDescent="0.15">
      <c r="A31" s="171">
        <v>27</v>
      </c>
      <c r="B31" s="171">
        <v>24</v>
      </c>
      <c r="C31" s="235" t="s">
        <v>1633</v>
      </c>
      <c r="D31" s="182" t="s">
        <v>679</v>
      </c>
      <c r="E31" s="183" t="s">
        <v>705</v>
      </c>
      <c r="F31" s="179" t="s">
        <v>2724</v>
      </c>
      <c r="G31" s="204" t="s">
        <v>682</v>
      </c>
      <c r="H31" s="185" t="s">
        <v>2246</v>
      </c>
      <c r="I31" s="171" t="str">
        <f t="shared" si="0"/>
        <v>III/b</v>
      </c>
      <c r="J31" s="186" t="s">
        <v>1484</v>
      </c>
      <c r="K31" s="187" t="s">
        <v>708</v>
      </c>
      <c r="L31" s="177">
        <f t="shared" si="1"/>
        <v>56</v>
      </c>
      <c r="M31" s="205" t="s">
        <v>2010</v>
      </c>
      <c r="N31" s="189" t="s">
        <v>1150</v>
      </c>
      <c r="O31" s="179">
        <v>1997</v>
      </c>
      <c r="P31" s="179" t="s">
        <v>2925</v>
      </c>
      <c r="Q31" s="63"/>
    </row>
    <row r="32" spans="1:17" ht="15" customHeight="1" x14ac:dyDescent="0.15">
      <c r="A32" s="171">
        <v>28</v>
      </c>
      <c r="B32" s="171">
        <v>26</v>
      </c>
      <c r="C32" s="207" t="s">
        <v>1637</v>
      </c>
      <c r="D32" s="208" t="s">
        <v>1052</v>
      </c>
      <c r="E32" s="209" t="s">
        <v>705</v>
      </c>
      <c r="F32" s="210" t="s">
        <v>2886</v>
      </c>
      <c r="G32" s="211" t="s">
        <v>1054</v>
      </c>
      <c r="H32" s="212" t="s">
        <v>2246</v>
      </c>
      <c r="I32" s="213" t="str">
        <f t="shared" si="0"/>
        <v>III/b</v>
      </c>
      <c r="J32" s="214" t="s">
        <v>2112</v>
      </c>
      <c r="K32" s="215" t="s">
        <v>706</v>
      </c>
      <c r="L32" s="177">
        <f t="shared" si="1"/>
        <v>35</v>
      </c>
      <c r="M32" s="411" t="s">
        <v>3725</v>
      </c>
      <c r="N32" s="189" t="s">
        <v>1150</v>
      </c>
      <c r="O32" s="179">
        <v>2009</v>
      </c>
      <c r="P32" s="179" t="s">
        <v>2921</v>
      </c>
      <c r="Q32" s="63" t="s">
        <v>3498</v>
      </c>
    </row>
    <row r="33" spans="1:18" ht="15" customHeight="1" x14ac:dyDescent="0.15">
      <c r="A33" s="171">
        <v>29</v>
      </c>
      <c r="B33" s="171">
        <v>28</v>
      </c>
      <c r="C33" s="207" t="s">
        <v>1625</v>
      </c>
      <c r="D33" s="208" t="s">
        <v>2347</v>
      </c>
      <c r="E33" s="209" t="s">
        <v>705</v>
      </c>
      <c r="F33" s="210" t="s">
        <v>2739</v>
      </c>
      <c r="G33" s="427" t="s">
        <v>34</v>
      </c>
      <c r="H33" s="185" t="s">
        <v>2246</v>
      </c>
      <c r="I33" s="171" t="str">
        <f t="shared" si="0"/>
        <v>III/b</v>
      </c>
      <c r="J33" s="214" t="s">
        <v>3335</v>
      </c>
      <c r="K33" s="215" t="s">
        <v>706</v>
      </c>
      <c r="L33" s="177">
        <f t="shared" si="1"/>
        <v>46</v>
      </c>
      <c r="M33" s="216" t="s">
        <v>3947</v>
      </c>
      <c r="N33" s="189" t="s">
        <v>1150</v>
      </c>
      <c r="O33" s="179">
        <v>2012</v>
      </c>
      <c r="P33" s="179" t="s">
        <v>2929</v>
      </c>
      <c r="Q33" s="63" t="s">
        <v>3501</v>
      </c>
    </row>
    <row r="34" spans="1:18" ht="15" customHeight="1" x14ac:dyDescent="0.15">
      <c r="A34" s="171">
        <v>30</v>
      </c>
      <c r="B34" s="171">
        <v>29</v>
      </c>
      <c r="C34" s="190" t="s">
        <v>1622</v>
      </c>
      <c r="D34" s="182" t="s">
        <v>1226</v>
      </c>
      <c r="E34" s="183" t="s">
        <v>705</v>
      </c>
      <c r="F34" s="179" t="s">
        <v>2827</v>
      </c>
      <c r="G34" s="228" t="s">
        <v>195</v>
      </c>
      <c r="H34" s="185" t="s">
        <v>2246</v>
      </c>
      <c r="I34" s="171" t="str">
        <f t="shared" si="0"/>
        <v>III/b</v>
      </c>
      <c r="J34" s="186" t="s">
        <v>3690</v>
      </c>
      <c r="K34" s="187" t="s">
        <v>706</v>
      </c>
      <c r="L34" s="177">
        <f t="shared" si="1"/>
        <v>43</v>
      </c>
      <c r="M34" s="188" t="s">
        <v>1450</v>
      </c>
      <c r="N34" s="189" t="s">
        <v>1150</v>
      </c>
      <c r="O34" s="179">
        <v>2012</v>
      </c>
      <c r="P34" s="179" t="s">
        <v>2931</v>
      </c>
      <c r="Q34" s="63"/>
    </row>
    <row r="35" spans="1:18" ht="15" customHeight="1" x14ac:dyDescent="0.15">
      <c r="A35" s="171">
        <v>31</v>
      </c>
      <c r="B35" s="171">
        <v>30</v>
      </c>
      <c r="C35" s="235" t="s">
        <v>1623</v>
      </c>
      <c r="D35" s="182" t="s">
        <v>695</v>
      </c>
      <c r="E35" s="183" t="s">
        <v>705</v>
      </c>
      <c r="F35" s="179" t="s">
        <v>2887</v>
      </c>
      <c r="G35" s="191" t="s">
        <v>338</v>
      </c>
      <c r="H35" s="185" t="s">
        <v>2246</v>
      </c>
      <c r="I35" s="171" t="str">
        <f t="shared" si="0"/>
        <v>III/b</v>
      </c>
      <c r="J35" s="186" t="s">
        <v>3690</v>
      </c>
      <c r="K35" s="187" t="s">
        <v>708</v>
      </c>
      <c r="L35" s="177">
        <f t="shared" si="1"/>
        <v>53</v>
      </c>
      <c r="M35" s="205" t="s">
        <v>2011</v>
      </c>
      <c r="N35" s="189" t="s">
        <v>1150</v>
      </c>
      <c r="O35" s="179">
        <v>1992</v>
      </c>
      <c r="P35" s="179" t="s">
        <v>2925</v>
      </c>
      <c r="Q35" s="63"/>
    </row>
    <row r="36" spans="1:18" ht="15" customHeight="1" x14ac:dyDescent="0.15">
      <c r="A36" s="171">
        <v>32</v>
      </c>
      <c r="B36" s="171">
        <v>31</v>
      </c>
      <c r="C36" s="190" t="s">
        <v>2601</v>
      </c>
      <c r="D36" s="237" t="s">
        <v>2600</v>
      </c>
      <c r="E36" s="183" t="s">
        <v>709</v>
      </c>
      <c r="F36" s="179" t="s">
        <v>2890</v>
      </c>
      <c r="G36" s="238" t="s">
        <v>2529</v>
      </c>
      <c r="H36" s="185" t="s">
        <v>2246</v>
      </c>
      <c r="I36" s="171" t="str">
        <f t="shared" si="0"/>
        <v>III/b</v>
      </c>
      <c r="J36" s="186" t="s">
        <v>3977</v>
      </c>
      <c r="K36" s="187" t="s">
        <v>706</v>
      </c>
      <c r="L36" s="177">
        <f t="shared" si="1"/>
        <v>49</v>
      </c>
      <c r="M36" s="238" t="s">
        <v>2017</v>
      </c>
      <c r="N36" s="189" t="s">
        <v>1150</v>
      </c>
      <c r="O36" s="179">
        <v>1996</v>
      </c>
      <c r="P36" s="179"/>
      <c r="Q36" s="63" t="s">
        <v>3496</v>
      </c>
    </row>
    <row r="37" spans="1:18" ht="15" customHeight="1" x14ac:dyDescent="0.15">
      <c r="A37" s="171">
        <v>33</v>
      </c>
      <c r="B37" s="171">
        <v>32</v>
      </c>
      <c r="C37" s="235" t="s">
        <v>1621</v>
      </c>
      <c r="D37" s="182" t="s">
        <v>35</v>
      </c>
      <c r="E37" s="183" t="s">
        <v>705</v>
      </c>
      <c r="F37" s="179" t="s">
        <v>2888</v>
      </c>
      <c r="G37" s="192" t="s">
        <v>36</v>
      </c>
      <c r="H37" s="185" t="s">
        <v>2246</v>
      </c>
      <c r="I37" s="171" t="str">
        <f t="shared" ref="I37:I68" si="2">IF(H37="Pembina Utama","IV/e",IF(H37="Pembina Utama Madya","IV/d",IF(H37="Pembina Utama Muda","IV/c",IF(H37="Pembina Tk.I","IV/b",IF(H37="Pembina","IV/a",IF(H37="Penata Tk.I","III/d",IF(H37="Penata","III/c",IF(H37="Penata Muda Tk.I","III/b",IF(H37="Penata Muda","III/a",IF(H37="Pengatur Tk.I","II/d",IF(H37="Pengatur","II/c",IF(H37="Pengatur Muda Tk.I","II/b",IF(H37="Pengatur Muda","II/a",IF(H37="Juru Tk.I","I/d",IF(H37="Juru","I/c",IF(H37="Juru Muda Tk.I","I/b","I/a"))))))))))))))))</f>
        <v>III/b</v>
      </c>
      <c r="J37" s="186" t="s">
        <v>4050</v>
      </c>
      <c r="K37" s="187" t="s">
        <v>708</v>
      </c>
      <c r="L37" s="177">
        <f t="shared" ref="L37:L67" si="3">2020 - (RIGHT(G37,4))</f>
        <v>51</v>
      </c>
      <c r="M37" s="205" t="s">
        <v>2011</v>
      </c>
      <c r="N37" s="189" t="s">
        <v>1150</v>
      </c>
      <c r="O37" s="179">
        <v>1992</v>
      </c>
      <c r="P37" s="179" t="s">
        <v>2933</v>
      </c>
      <c r="Q37" s="63"/>
    </row>
    <row r="38" spans="1:18" ht="15" customHeight="1" x14ac:dyDescent="0.15">
      <c r="A38" s="171">
        <v>34</v>
      </c>
      <c r="B38" s="171">
        <v>33</v>
      </c>
      <c r="C38" s="190" t="s">
        <v>2617</v>
      </c>
      <c r="D38" s="237" t="s">
        <v>3979</v>
      </c>
      <c r="E38" s="183" t="s">
        <v>705</v>
      </c>
      <c r="F38" s="204" t="s">
        <v>2738</v>
      </c>
      <c r="G38" s="239" t="s">
        <v>2523</v>
      </c>
      <c r="H38" s="185" t="s">
        <v>2246</v>
      </c>
      <c r="I38" s="171" t="str">
        <f t="shared" si="2"/>
        <v>III/b</v>
      </c>
      <c r="J38" s="186" t="s">
        <v>3977</v>
      </c>
      <c r="K38" s="187" t="s">
        <v>706</v>
      </c>
      <c r="L38" s="177">
        <f t="shared" si="3"/>
        <v>43</v>
      </c>
      <c r="M38" s="240" t="s">
        <v>5421</v>
      </c>
      <c r="N38" s="189" t="s">
        <v>1150</v>
      </c>
      <c r="O38" s="179">
        <v>2001</v>
      </c>
      <c r="P38" s="179" t="s">
        <v>2965</v>
      </c>
      <c r="Q38" s="63" t="s">
        <v>3502</v>
      </c>
    </row>
    <row r="39" spans="1:18" ht="15" customHeight="1" x14ac:dyDescent="0.15">
      <c r="A39" s="171">
        <v>35</v>
      </c>
      <c r="B39" s="171">
        <v>54</v>
      </c>
      <c r="C39" s="1042" t="s">
        <v>1917</v>
      </c>
      <c r="D39" s="1030" t="s">
        <v>61</v>
      </c>
      <c r="E39" s="1043" t="s">
        <v>709</v>
      </c>
      <c r="F39" s="1026" t="s">
        <v>2775</v>
      </c>
      <c r="G39" s="1044" t="s">
        <v>801</v>
      </c>
      <c r="H39" s="1035" t="s">
        <v>2246</v>
      </c>
      <c r="I39" s="1045" t="str">
        <f t="shared" si="2"/>
        <v>III/b</v>
      </c>
      <c r="J39" s="1037" t="s">
        <v>113</v>
      </c>
      <c r="K39" s="1038" t="s">
        <v>706</v>
      </c>
      <c r="L39" s="1046">
        <f t="shared" si="3"/>
        <v>52</v>
      </c>
      <c r="M39" s="1047" t="s">
        <v>2017</v>
      </c>
      <c r="N39" s="1048" t="s">
        <v>1150</v>
      </c>
      <c r="O39" s="1026">
        <v>1992</v>
      </c>
      <c r="P39" s="1026" t="s">
        <v>3021</v>
      </c>
      <c r="Q39" s="390"/>
      <c r="R39" s="490"/>
    </row>
    <row r="40" spans="1:18" ht="15" customHeight="1" x14ac:dyDescent="0.15">
      <c r="A40" s="171">
        <v>36</v>
      </c>
      <c r="B40" s="171">
        <v>34</v>
      </c>
      <c r="C40" s="1031" t="s">
        <v>2610</v>
      </c>
      <c r="D40" s="1032" t="s">
        <v>3714</v>
      </c>
      <c r="E40" s="1033" t="s">
        <v>705</v>
      </c>
      <c r="F40" s="1026" t="s">
        <v>2892</v>
      </c>
      <c r="G40" s="1034" t="s">
        <v>2538</v>
      </c>
      <c r="H40" s="1035" t="s">
        <v>2247</v>
      </c>
      <c r="I40" s="1036" t="str">
        <f t="shared" si="2"/>
        <v>III/a</v>
      </c>
      <c r="J40" s="1037" t="s">
        <v>3690</v>
      </c>
      <c r="K40" s="1038" t="s">
        <v>706</v>
      </c>
      <c r="L40" s="1039">
        <f t="shared" si="3"/>
        <v>41</v>
      </c>
      <c r="M40" s="1034" t="s">
        <v>2017</v>
      </c>
      <c r="N40" s="1040" t="s">
        <v>1150</v>
      </c>
      <c r="O40" s="1026">
        <v>2008</v>
      </c>
      <c r="P40" s="1026"/>
      <c r="Q40" s="1041" t="s">
        <v>3498</v>
      </c>
    </row>
    <row r="41" spans="1:18" s="678" customFormat="1" ht="15" customHeight="1" x14ac:dyDescent="0.15">
      <c r="A41" s="171">
        <v>37</v>
      </c>
      <c r="B41" s="171">
        <v>35</v>
      </c>
      <c r="C41" s="497" t="s">
        <v>1620</v>
      </c>
      <c r="D41" s="523" t="s">
        <v>137</v>
      </c>
      <c r="E41" s="675" t="s">
        <v>705</v>
      </c>
      <c r="F41" s="676" t="s">
        <v>2739</v>
      </c>
      <c r="G41" s="500" t="s">
        <v>337</v>
      </c>
      <c r="H41" s="664" t="s">
        <v>2247</v>
      </c>
      <c r="I41" s="665" t="str">
        <f t="shared" si="2"/>
        <v>III/a</v>
      </c>
      <c r="J41" s="503" t="s">
        <v>4957</v>
      </c>
      <c r="K41" s="501" t="s">
        <v>708</v>
      </c>
      <c r="L41" s="177">
        <f t="shared" si="3"/>
        <v>53</v>
      </c>
      <c r="M41" s="677" t="s">
        <v>2006</v>
      </c>
      <c r="N41" s="189" t="s">
        <v>1150</v>
      </c>
      <c r="O41" s="676">
        <v>1988</v>
      </c>
      <c r="P41" s="676" t="s">
        <v>2934</v>
      </c>
      <c r="Q41" s="676" t="s">
        <v>3503</v>
      </c>
    </row>
    <row r="42" spans="1:18" ht="15" customHeight="1" x14ac:dyDescent="0.15">
      <c r="A42" s="171">
        <v>38</v>
      </c>
      <c r="B42" s="171">
        <v>37</v>
      </c>
      <c r="C42" s="190" t="s">
        <v>1391</v>
      </c>
      <c r="D42" s="185" t="s">
        <v>645</v>
      </c>
      <c r="E42" s="183" t="s">
        <v>705</v>
      </c>
      <c r="F42" s="179" t="s">
        <v>2738</v>
      </c>
      <c r="G42" s="192" t="s">
        <v>336</v>
      </c>
      <c r="H42" s="185" t="s">
        <v>2248</v>
      </c>
      <c r="I42" s="171" t="str">
        <f t="shared" si="2"/>
        <v>II/d</v>
      </c>
      <c r="J42" s="186" t="s">
        <v>3749</v>
      </c>
      <c r="K42" s="187" t="s">
        <v>708</v>
      </c>
      <c r="L42" s="177">
        <f t="shared" si="3"/>
        <v>42</v>
      </c>
      <c r="M42" s="205" t="s">
        <v>5428</v>
      </c>
      <c r="N42" s="189" t="s">
        <v>1150</v>
      </c>
      <c r="O42" s="179">
        <v>1988</v>
      </c>
      <c r="P42" s="179" t="s">
        <v>2933</v>
      </c>
      <c r="Q42" s="63"/>
    </row>
    <row r="43" spans="1:18" ht="15" customHeight="1" x14ac:dyDescent="0.15">
      <c r="A43" s="171">
        <v>39</v>
      </c>
      <c r="B43" s="171">
        <v>38</v>
      </c>
      <c r="C43" s="190" t="s">
        <v>1617</v>
      </c>
      <c r="D43" s="185" t="s">
        <v>193</v>
      </c>
      <c r="E43" s="183" t="s">
        <v>705</v>
      </c>
      <c r="F43" s="179" t="s">
        <v>2738</v>
      </c>
      <c r="G43" s="192" t="s">
        <v>194</v>
      </c>
      <c r="H43" s="185" t="s">
        <v>2248</v>
      </c>
      <c r="I43" s="171" t="str">
        <f t="shared" si="2"/>
        <v>II/d</v>
      </c>
      <c r="J43" s="186" t="s">
        <v>3690</v>
      </c>
      <c r="K43" s="187" t="s">
        <v>708</v>
      </c>
      <c r="L43" s="177">
        <f t="shared" si="3"/>
        <v>52</v>
      </c>
      <c r="M43" s="205" t="s">
        <v>2011</v>
      </c>
      <c r="N43" s="189" t="s">
        <v>1150</v>
      </c>
      <c r="O43" s="179">
        <v>1991</v>
      </c>
      <c r="P43" s="179" t="s">
        <v>708</v>
      </c>
      <c r="Q43" s="63"/>
    </row>
    <row r="44" spans="1:18" ht="15" customHeight="1" x14ac:dyDescent="0.15">
      <c r="A44" s="171">
        <v>40</v>
      </c>
      <c r="B44" s="171">
        <v>44</v>
      </c>
      <c r="C44" s="190" t="s">
        <v>2608</v>
      </c>
      <c r="D44" s="237" t="s">
        <v>2609</v>
      </c>
      <c r="E44" s="183" t="s">
        <v>709</v>
      </c>
      <c r="F44" s="179" t="s">
        <v>2724</v>
      </c>
      <c r="G44" s="242" t="s">
        <v>2537</v>
      </c>
      <c r="H44" s="185" t="s">
        <v>2248</v>
      </c>
      <c r="I44" s="171" t="str">
        <f t="shared" si="2"/>
        <v>II/d</v>
      </c>
      <c r="J44" s="186" t="s">
        <v>3977</v>
      </c>
      <c r="K44" s="187" t="s">
        <v>1034</v>
      </c>
      <c r="L44" s="177">
        <f t="shared" si="3"/>
        <v>43</v>
      </c>
      <c r="M44" s="238" t="s">
        <v>3746</v>
      </c>
      <c r="N44" s="189" t="s">
        <v>1150</v>
      </c>
      <c r="O44" s="179">
        <v>2001</v>
      </c>
      <c r="P44" s="179" t="s">
        <v>2945</v>
      </c>
      <c r="Q44" s="63" t="s">
        <v>3508</v>
      </c>
    </row>
    <row r="45" spans="1:18" ht="15" customHeight="1" x14ac:dyDescent="0.15">
      <c r="A45" s="171">
        <v>41</v>
      </c>
      <c r="B45" s="171">
        <v>39</v>
      </c>
      <c r="C45" s="946" t="s">
        <v>1373</v>
      </c>
      <c r="D45" s="947" t="s">
        <v>841</v>
      </c>
      <c r="E45" s="948" t="s">
        <v>705</v>
      </c>
      <c r="F45" s="949" t="s">
        <v>2738</v>
      </c>
      <c r="G45" s="950" t="s">
        <v>845</v>
      </c>
      <c r="H45" s="947" t="s">
        <v>2249</v>
      </c>
      <c r="I45" s="319" t="str">
        <f t="shared" si="2"/>
        <v>II/c</v>
      </c>
      <c r="J45" s="951" t="s">
        <v>2112</v>
      </c>
      <c r="K45" s="952" t="s">
        <v>708</v>
      </c>
      <c r="L45" s="944">
        <f t="shared" si="3"/>
        <v>51</v>
      </c>
      <c r="M45" s="953" t="s">
        <v>3946</v>
      </c>
      <c r="N45" s="189" t="s">
        <v>1150</v>
      </c>
      <c r="O45" s="179">
        <v>1989</v>
      </c>
      <c r="P45" s="241" t="s">
        <v>2936</v>
      </c>
      <c r="Q45" s="63" t="s">
        <v>3505</v>
      </c>
    </row>
    <row r="46" spans="1:18" ht="15" customHeight="1" x14ac:dyDescent="0.15">
      <c r="A46" s="171">
        <v>42</v>
      </c>
      <c r="B46" s="171">
        <v>36</v>
      </c>
      <c r="C46" s="667" t="s">
        <v>1618</v>
      </c>
      <c r="D46" s="668" t="s">
        <v>437</v>
      </c>
      <c r="E46" s="669" t="s">
        <v>705</v>
      </c>
      <c r="F46" s="670" t="s">
        <v>2889</v>
      </c>
      <c r="G46" s="671" t="s">
        <v>549</v>
      </c>
      <c r="H46" s="668" t="s">
        <v>2249</v>
      </c>
      <c r="I46" s="666" t="str">
        <f t="shared" si="2"/>
        <v>II/c</v>
      </c>
      <c r="J46" s="672" t="s">
        <v>1254</v>
      </c>
      <c r="K46" s="673" t="s">
        <v>708</v>
      </c>
      <c r="L46" s="177">
        <f t="shared" si="3"/>
        <v>37</v>
      </c>
      <c r="M46" s="674" t="s">
        <v>2014</v>
      </c>
      <c r="N46" s="189" t="s">
        <v>1150</v>
      </c>
      <c r="O46" s="670">
        <v>2002</v>
      </c>
      <c r="P46" s="670" t="s">
        <v>2935</v>
      </c>
      <c r="Q46" s="372" t="s">
        <v>3504</v>
      </c>
    </row>
    <row r="47" spans="1:18" ht="15" customHeight="1" x14ac:dyDescent="0.15">
      <c r="A47" s="171">
        <v>43</v>
      </c>
      <c r="B47" s="171">
        <v>41</v>
      </c>
      <c r="C47" s="190" t="s">
        <v>1636</v>
      </c>
      <c r="D47" s="182" t="s">
        <v>898</v>
      </c>
      <c r="E47" s="183" t="s">
        <v>705</v>
      </c>
      <c r="F47" s="179" t="s">
        <v>2732</v>
      </c>
      <c r="G47" s="217" t="s">
        <v>901</v>
      </c>
      <c r="H47" s="185" t="s">
        <v>2249</v>
      </c>
      <c r="I47" s="171" t="str">
        <f t="shared" si="2"/>
        <v>II/c</v>
      </c>
      <c r="J47" s="186" t="s">
        <v>3220</v>
      </c>
      <c r="K47" s="187" t="s">
        <v>708</v>
      </c>
      <c r="L47" s="177">
        <f t="shared" si="3"/>
        <v>41</v>
      </c>
      <c r="M47" s="205" t="s">
        <v>2011</v>
      </c>
      <c r="N47" s="189" t="s">
        <v>1150</v>
      </c>
      <c r="O47" s="179">
        <v>1999</v>
      </c>
      <c r="P47" s="241" t="s">
        <v>2937</v>
      </c>
      <c r="Q47" s="63"/>
    </row>
    <row r="48" spans="1:18" ht="15" customHeight="1" x14ac:dyDescent="0.15">
      <c r="A48" s="171">
        <v>44</v>
      </c>
      <c r="B48" s="171">
        <v>42</v>
      </c>
      <c r="C48" s="235" t="s">
        <v>1615</v>
      </c>
      <c r="D48" s="185" t="s">
        <v>839</v>
      </c>
      <c r="E48" s="183" t="s">
        <v>705</v>
      </c>
      <c r="F48" s="179" t="s">
        <v>2738</v>
      </c>
      <c r="G48" s="192" t="s">
        <v>843</v>
      </c>
      <c r="H48" s="185" t="s">
        <v>2249</v>
      </c>
      <c r="I48" s="171" t="str">
        <f t="shared" si="2"/>
        <v>II/c</v>
      </c>
      <c r="J48" s="186" t="s">
        <v>1333</v>
      </c>
      <c r="K48" s="187" t="s">
        <v>708</v>
      </c>
      <c r="L48" s="177">
        <f t="shared" si="3"/>
        <v>45</v>
      </c>
      <c r="M48" s="205" t="s">
        <v>2016</v>
      </c>
      <c r="N48" s="189" t="s">
        <v>1150</v>
      </c>
      <c r="O48" s="179">
        <v>1995</v>
      </c>
      <c r="P48" s="241" t="s">
        <v>2939</v>
      </c>
      <c r="Q48" s="63" t="s">
        <v>3506</v>
      </c>
    </row>
    <row r="49" spans="1:17" ht="15" customHeight="1" x14ac:dyDescent="0.15">
      <c r="A49" s="171">
        <v>45</v>
      </c>
      <c r="B49" s="171">
        <v>43</v>
      </c>
      <c r="C49" s="190" t="s">
        <v>1614</v>
      </c>
      <c r="D49" s="185" t="s">
        <v>840</v>
      </c>
      <c r="E49" s="183" t="s">
        <v>705</v>
      </c>
      <c r="F49" s="179" t="s">
        <v>2762</v>
      </c>
      <c r="G49" s="192" t="s">
        <v>844</v>
      </c>
      <c r="H49" s="185" t="s">
        <v>2249</v>
      </c>
      <c r="I49" s="171" t="str">
        <f t="shared" si="2"/>
        <v>II/c</v>
      </c>
      <c r="J49" s="186" t="s">
        <v>3335</v>
      </c>
      <c r="K49" s="187" t="s">
        <v>708</v>
      </c>
      <c r="L49" s="177">
        <f t="shared" si="3"/>
        <v>40</v>
      </c>
      <c r="M49" s="205" t="s">
        <v>2015</v>
      </c>
      <c r="N49" s="189" t="s">
        <v>1150</v>
      </c>
      <c r="O49" s="179">
        <v>2001</v>
      </c>
      <c r="P49" s="179" t="s">
        <v>2940</v>
      </c>
      <c r="Q49" s="63" t="s">
        <v>3507</v>
      </c>
    </row>
    <row r="50" spans="1:17" ht="15" customHeight="1" x14ac:dyDescent="0.15">
      <c r="A50" s="171">
        <v>46</v>
      </c>
      <c r="B50" s="171">
        <v>46</v>
      </c>
      <c r="C50" s="190" t="s">
        <v>1469</v>
      </c>
      <c r="D50" s="182" t="s">
        <v>923</v>
      </c>
      <c r="E50" s="183" t="s">
        <v>705</v>
      </c>
      <c r="F50" s="179" t="s">
        <v>2724</v>
      </c>
      <c r="G50" s="217" t="s">
        <v>924</v>
      </c>
      <c r="H50" s="185" t="s">
        <v>2249</v>
      </c>
      <c r="I50" s="171" t="str">
        <f t="shared" si="2"/>
        <v>II/c</v>
      </c>
      <c r="J50" s="186" t="s">
        <v>3690</v>
      </c>
      <c r="K50" s="187" t="s">
        <v>708</v>
      </c>
      <c r="L50" s="177">
        <f t="shared" si="3"/>
        <v>51</v>
      </c>
      <c r="M50" s="205" t="s">
        <v>2011</v>
      </c>
      <c r="N50" s="189" t="s">
        <v>1150</v>
      </c>
      <c r="O50" s="179">
        <v>1994</v>
      </c>
      <c r="P50" s="241" t="s">
        <v>2941</v>
      </c>
      <c r="Q50" s="63" t="s">
        <v>3503</v>
      </c>
    </row>
    <row r="51" spans="1:17" ht="15" customHeight="1" x14ac:dyDescent="0.15">
      <c r="A51" s="171">
        <v>47</v>
      </c>
      <c r="B51" s="171">
        <v>45</v>
      </c>
      <c r="C51" s="235" t="s">
        <v>1616</v>
      </c>
      <c r="D51" s="185" t="s">
        <v>838</v>
      </c>
      <c r="E51" s="183" t="s">
        <v>705</v>
      </c>
      <c r="F51" s="179" t="s">
        <v>2738</v>
      </c>
      <c r="G51" s="192" t="s">
        <v>842</v>
      </c>
      <c r="H51" s="185" t="s">
        <v>2250</v>
      </c>
      <c r="I51" s="171" t="str">
        <f t="shared" si="2"/>
        <v>II/b</v>
      </c>
      <c r="J51" s="186" t="s">
        <v>1333</v>
      </c>
      <c r="K51" s="187" t="s">
        <v>708</v>
      </c>
      <c r="L51" s="177">
        <f t="shared" si="3"/>
        <v>48</v>
      </c>
      <c r="M51" s="205" t="s">
        <v>2017</v>
      </c>
      <c r="N51" s="189" t="s">
        <v>1150</v>
      </c>
      <c r="O51" s="179">
        <v>1992</v>
      </c>
      <c r="P51" s="241" t="s">
        <v>2938</v>
      </c>
      <c r="Q51" s="63" t="s">
        <v>3509</v>
      </c>
    </row>
    <row r="52" spans="1:17" ht="15" customHeight="1" x14ac:dyDescent="0.15">
      <c r="A52" s="171">
        <v>48</v>
      </c>
      <c r="B52" s="171">
        <v>47</v>
      </c>
      <c r="C52" s="235" t="s">
        <v>2496</v>
      </c>
      <c r="D52" s="182" t="s">
        <v>2495</v>
      </c>
      <c r="E52" s="183" t="s">
        <v>705</v>
      </c>
      <c r="F52" s="179" t="s">
        <v>2744</v>
      </c>
      <c r="G52" s="203" t="s">
        <v>2498</v>
      </c>
      <c r="H52" s="185" t="s">
        <v>2250</v>
      </c>
      <c r="I52" s="171" t="str">
        <f t="shared" si="2"/>
        <v>II/b</v>
      </c>
      <c r="J52" s="186" t="s">
        <v>3977</v>
      </c>
      <c r="K52" s="187" t="s">
        <v>708</v>
      </c>
      <c r="L52" s="177">
        <f t="shared" si="3"/>
        <v>51</v>
      </c>
      <c r="M52" s="240" t="s">
        <v>2017</v>
      </c>
      <c r="N52" s="189" t="s">
        <v>1150</v>
      </c>
      <c r="O52" s="179">
        <v>1991</v>
      </c>
      <c r="P52" s="179" t="s">
        <v>2944</v>
      </c>
      <c r="Q52" s="63"/>
    </row>
    <row r="53" spans="1:17" ht="15" customHeight="1" x14ac:dyDescent="0.15">
      <c r="A53" s="171">
        <v>49</v>
      </c>
      <c r="B53" s="171">
        <v>48</v>
      </c>
      <c r="C53" s="190" t="s">
        <v>2592</v>
      </c>
      <c r="D53" s="237" t="s">
        <v>2624</v>
      </c>
      <c r="E53" s="183" t="s">
        <v>705</v>
      </c>
      <c r="F53" s="179" t="s">
        <v>2729</v>
      </c>
      <c r="G53" s="242" t="s">
        <v>2536</v>
      </c>
      <c r="H53" s="185" t="s">
        <v>2250</v>
      </c>
      <c r="I53" s="171" t="str">
        <f t="shared" si="2"/>
        <v>II/b</v>
      </c>
      <c r="J53" s="186" t="s">
        <v>4050</v>
      </c>
      <c r="K53" s="187" t="s">
        <v>707</v>
      </c>
      <c r="L53" s="177">
        <f t="shared" si="3"/>
        <v>37</v>
      </c>
      <c r="M53" s="238" t="s">
        <v>3747</v>
      </c>
      <c r="N53" s="189" t="s">
        <v>1150</v>
      </c>
      <c r="O53" s="179">
        <v>2014</v>
      </c>
      <c r="P53" s="179" t="s">
        <v>2922</v>
      </c>
      <c r="Q53" s="63" t="s">
        <v>3510</v>
      </c>
    </row>
    <row r="54" spans="1:17" ht="15" customHeight="1" x14ac:dyDescent="0.15">
      <c r="A54" s="171">
        <v>50</v>
      </c>
      <c r="B54" s="171">
        <v>53</v>
      </c>
      <c r="C54" s="243" t="s">
        <v>1612</v>
      </c>
      <c r="D54" s="244" t="s">
        <v>903</v>
      </c>
      <c r="E54" s="245" t="s">
        <v>705</v>
      </c>
      <c r="F54" s="246" t="s">
        <v>2724</v>
      </c>
      <c r="G54" s="247" t="s">
        <v>905</v>
      </c>
      <c r="H54" s="185" t="s">
        <v>2257</v>
      </c>
      <c r="I54" s="248" t="str">
        <f t="shared" si="2"/>
        <v>II/a</v>
      </c>
      <c r="J54" s="249" t="s">
        <v>3749</v>
      </c>
      <c r="K54" s="187" t="s">
        <v>708</v>
      </c>
      <c r="L54" s="177">
        <f t="shared" si="3"/>
        <v>41</v>
      </c>
      <c r="M54" s="250" t="s">
        <v>2011</v>
      </c>
      <c r="N54" s="189" t="s">
        <v>1150</v>
      </c>
      <c r="O54" s="246">
        <v>1990</v>
      </c>
      <c r="P54" s="246" t="s">
        <v>2943</v>
      </c>
      <c r="Q54" s="63"/>
    </row>
    <row r="55" spans="1:17" s="736" customFormat="1" ht="15" customHeight="1" x14ac:dyDescent="0.15">
      <c r="A55" s="171">
        <v>51</v>
      </c>
      <c r="B55" s="171">
        <v>50</v>
      </c>
      <c r="C55" s="190" t="s">
        <v>2594</v>
      </c>
      <c r="D55" s="899" t="s">
        <v>2522</v>
      </c>
      <c r="E55" s="183" t="s">
        <v>705</v>
      </c>
      <c r="F55" s="900" t="s">
        <v>2738</v>
      </c>
      <c r="G55" s="901" t="s">
        <v>2539</v>
      </c>
      <c r="H55" s="185" t="s">
        <v>2257</v>
      </c>
      <c r="I55" s="171" t="str">
        <f t="shared" si="2"/>
        <v>II/a</v>
      </c>
      <c r="J55" s="186" t="s">
        <v>3749</v>
      </c>
      <c r="K55" s="187" t="s">
        <v>708</v>
      </c>
      <c r="L55" s="177">
        <f t="shared" si="3"/>
        <v>51</v>
      </c>
      <c r="M55" s="902" t="s">
        <v>2011</v>
      </c>
      <c r="N55" s="189" t="s">
        <v>1150</v>
      </c>
      <c r="O55" s="900">
        <v>1996</v>
      </c>
      <c r="P55" s="900" t="s">
        <v>708</v>
      </c>
      <c r="Q55" s="903"/>
    </row>
    <row r="56" spans="1:17" ht="15" customHeight="1" x14ac:dyDescent="0.15">
      <c r="A56" s="171">
        <v>52</v>
      </c>
      <c r="B56" s="171">
        <v>51</v>
      </c>
      <c r="C56" s="181" t="s">
        <v>2507</v>
      </c>
      <c r="D56" s="182" t="s">
        <v>2506</v>
      </c>
      <c r="E56" s="183" t="s">
        <v>705</v>
      </c>
      <c r="F56" s="179" t="s">
        <v>2738</v>
      </c>
      <c r="G56" s="184" t="s">
        <v>2517</v>
      </c>
      <c r="H56" s="185" t="s">
        <v>2257</v>
      </c>
      <c r="I56" s="171" t="str">
        <f t="shared" si="2"/>
        <v>II/a</v>
      </c>
      <c r="J56" s="186" t="s">
        <v>3749</v>
      </c>
      <c r="K56" s="187" t="s">
        <v>708</v>
      </c>
      <c r="L56" s="177">
        <f t="shared" si="3"/>
        <v>52</v>
      </c>
      <c r="M56" s="182" t="s">
        <v>2011</v>
      </c>
      <c r="N56" s="189" t="s">
        <v>1150</v>
      </c>
      <c r="O56" s="179">
        <v>1992</v>
      </c>
      <c r="P56" s="179" t="s">
        <v>708</v>
      </c>
      <c r="Q56" s="63"/>
    </row>
    <row r="57" spans="1:17" ht="15" customHeight="1" x14ac:dyDescent="0.15">
      <c r="A57" s="171">
        <v>53</v>
      </c>
      <c r="B57" s="171">
        <v>49</v>
      </c>
      <c r="C57" s="181" t="s">
        <v>2505</v>
      </c>
      <c r="D57" s="182" t="s">
        <v>2504</v>
      </c>
      <c r="E57" s="183" t="s">
        <v>705</v>
      </c>
      <c r="F57" s="196" t="s">
        <v>2738</v>
      </c>
      <c r="G57" s="184" t="s">
        <v>2515</v>
      </c>
      <c r="H57" s="185" t="s">
        <v>3978</v>
      </c>
      <c r="I57" s="171" t="str">
        <f t="shared" si="2"/>
        <v>I/d</v>
      </c>
      <c r="J57" s="186" t="s">
        <v>3977</v>
      </c>
      <c r="K57" s="187" t="s">
        <v>2204</v>
      </c>
      <c r="L57" s="177">
        <f t="shared" si="3"/>
        <v>52</v>
      </c>
      <c r="M57" s="182" t="s">
        <v>2011</v>
      </c>
      <c r="N57" s="189" t="s">
        <v>1150</v>
      </c>
      <c r="O57" s="189">
        <v>1991</v>
      </c>
      <c r="P57" s="189" t="s">
        <v>2947</v>
      </c>
      <c r="Q57" s="63"/>
    </row>
    <row r="58" spans="1:17" ht="15" customHeight="1" x14ac:dyDescent="0.15">
      <c r="A58" s="171">
        <v>54</v>
      </c>
      <c r="B58" s="171">
        <v>52</v>
      </c>
      <c r="C58" s="190" t="s">
        <v>1613</v>
      </c>
      <c r="D58" s="182" t="s">
        <v>900</v>
      </c>
      <c r="E58" s="183" t="s">
        <v>705</v>
      </c>
      <c r="F58" s="179" t="s">
        <v>2738</v>
      </c>
      <c r="G58" s="217" t="s">
        <v>902</v>
      </c>
      <c r="H58" s="185" t="s">
        <v>2251</v>
      </c>
      <c r="I58" s="171" t="str">
        <f t="shared" si="2"/>
        <v>I/b</v>
      </c>
      <c r="J58" s="186" t="s">
        <v>1333</v>
      </c>
      <c r="K58" s="187" t="s">
        <v>904</v>
      </c>
      <c r="L58" s="177">
        <f t="shared" si="3"/>
        <v>45</v>
      </c>
      <c r="M58" s="205" t="s">
        <v>2011</v>
      </c>
      <c r="N58" s="189" t="s">
        <v>1150</v>
      </c>
      <c r="O58" s="179">
        <v>1989</v>
      </c>
      <c r="P58" s="179" t="s">
        <v>2942</v>
      </c>
      <c r="Q58" s="63"/>
    </row>
    <row r="59" spans="1:17" ht="15" customHeight="1" x14ac:dyDescent="0.15">
      <c r="A59" s="171">
        <v>55</v>
      </c>
      <c r="B59" s="171">
        <v>1</v>
      </c>
      <c r="C59" s="252" t="s">
        <v>3768</v>
      </c>
      <c r="D59" s="253" t="s">
        <v>3769</v>
      </c>
      <c r="E59" s="164" t="s">
        <v>709</v>
      </c>
      <c r="F59" s="257" t="s">
        <v>2745</v>
      </c>
      <c r="G59" s="247" t="s">
        <v>3770</v>
      </c>
      <c r="H59" s="185" t="s">
        <v>2203</v>
      </c>
      <c r="I59" s="171" t="str">
        <f t="shared" si="2"/>
        <v>IV/c</v>
      </c>
      <c r="J59" s="258" t="s">
        <v>4050</v>
      </c>
      <c r="K59" s="187" t="s">
        <v>720</v>
      </c>
      <c r="L59" s="177">
        <f t="shared" si="3"/>
        <v>49</v>
      </c>
      <c r="M59" s="954" t="s">
        <v>3173</v>
      </c>
      <c r="N59" s="196" t="s">
        <v>2236</v>
      </c>
      <c r="O59" s="113">
        <v>2012</v>
      </c>
      <c r="P59" s="113" t="s">
        <v>2922</v>
      </c>
      <c r="Q59" s="63" t="s">
        <v>3540</v>
      </c>
    </row>
    <row r="60" spans="1:17" ht="15" customHeight="1" x14ac:dyDescent="0.15">
      <c r="A60" s="171">
        <v>56</v>
      </c>
      <c r="B60" s="171">
        <v>2</v>
      </c>
      <c r="C60" s="172" t="s">
        <v>1638</v>
      </c>
      <c r="D60" s="173" t="s">
        <v>352</v>
      </c>
      <c r="E60" s="183" t="s">
        <v>709</v>
      </c>
      <c r="F60" s="179" t="s">
        <v>2892</v>
      </c>
      <c r="G60" s="175" t="s">
        <v>498</v>
      </c>
      <c r="H60" s="185" t="s">
        <v>2252</v>
      </c>
      <c r="I60" s="171" t="str">
        <f t="shared" si="2"/>
        <v>III/d</v>
      </c>
      <c r="J60" s="177" t="s">
        <v>3060</v>
      </c>
      <c r="K60" s="171" t="s">
        <v>707</v>
      </c>
      <c r="L60" s="177">
        <f t="shared" si="3"/>
        <v>43</v>
      </c>
      <c r="M60" s="264" t="s">
        <v>5449</v>
      </c>
      <c r="N60" s="196" t="s">
        <v>2236</v>
      </c>
      <c r="O60" s="179">
        <v>2007</v>
      </c>
      <c r="P60" s="179" t="s">
        <v>2917</v>
      </c>
      <c r="Q60" s="63" t="s">
        <v>428</v>
      </c>
    </row>
    <row r="61" spans="1:17" ht="15" customHeight="1" x14ac:dyDescent="0.15">
      <c r="A61" s="171">
        <v>57</v>
      </c>
      <c r="B61" s="171">
        <v>3</v>
      </c>
      <c r="C61" s="190" t="s">
        <v>3148</v>
      </c>
      <c r="D61" s="182" t="s">
        <v>169</v>
      </c>
      <c r="E61" s="183" t="s">
        <v>705</v>
      </c>
      <c r="F61" s="179" t="s">
        <v>2742</v>
      </c>
      <c r="G61" s="204" t="s">
        <v>52</v>
      </c>
      <c r="H61" s="185" t="s">
        <v>2243</v>
      </c>
      <c r="I61" s="171" t="str">
        <f t="shared" si="2"/>
        <v>IV/a</v>
      </c>
      <c r="J61" s="186" t="s">
        <v>2635</v>
      </c>
      <c r="K61" s="187" t="s">
        <v>707</v>
      </c>
      <c r="L61" s="177">
        <f t="shared" si="3"/>
        <v>50</v>
      </c>
      <c r="M61" s="193" t="s">
        <v>5316</v>
      </c>
      <c r="N61" s="196" t="s">
        <v>2236</v>
      </c>
      <c r="O61" s="179">
        <v>2007</v>
      </c>
      <c r="P61" s="179" t="s">
        <v>2917</v>
      </c>
      <c r="Q61" s="63"/>
    </row>
    <row r="62" spans="1:17" ht="15" customHeight="1" x14ac:dyDescent="0.15">
      <c r="A62" s="171">
        <v>58</v>
      </c>
      <c r="B62" s="171">
        <v>4</v>
      </c>
      <c r="C62" s="449" t="s">
        <v>1314</v>
      </c>
      <c r="D62" s="443" t="s">
        <v>177</v>
      </c>
      <c r="E62" s="444" t="s">
        <v>705</v>
      </c>
      <c r="F62" s="445" t="s">
        <v>2891</v>
      </c>
      <c r="G62" s="446" t="s">
        <v>696</v>
      </c>
      <c r="H62" s="435" t="s">
        <v>2243</v>
      </c>
      <c r="I62" s="436" t="str">
        <f t="shared" si="2"/>
        <v>IV/a</v>
      </c>
      <c r="J62" s="437" t="s">
        <v>3220</v>
      </c>
      <c r="K62" s="447" t="s">
        <v>707</v>
      </c>
      <c r="L62" s="177">
        <f t="shared" si="3"/>
        <v>50</v>
      </c>
      <c r="M62" s="448" t="s">
        <v>433</v>
      </c>
      <c r="N62" s="196" t="s">
        <v>2236</v>
      </c>
      <c r="O62" s="445">
        <v>2008</v>
      </c>
      <c r="P62" s="445" t="s">
        <v>2922</v>
      </c>
      <c r="Q62" s="372"/>
    </row>
    <row r="63" spans="1:17" ht="15" customHeight="1" x14ac:dyDescent="0.15">
      <c r="A63" s="171">
        <v>59</v>
      </c>
      <c r="B63" s="171">
        <v>5</v>
      </c>
      <c r="C63" s="190" t="s">
        <v>3314</v>
      </c>
      <c r="D63" s="182" t="s">
        <v>3239</v>
      </c>
      <c r="E63" s="183" t="s">
        <v>705</v>
      </c>
      <c r="F63" s="179" t="s">
        <v>2746</v>
      </c>
      <c r="G63" s="200" t="s">
        <v>1027</v>
      </c>
      <c r="H63" s="185" t="s">
        <v>2243</v>
      </c>
      <c r="I63" s="320" t="str">
        <f t="shared" si="2"/>
        <v>IV/a</v>
      </c>
      <c r="J63" s="186" t="s">
        <v>3220</v>
      </c>
      <c r="K63" s="187" t="s">
        <v>707</v>
      </c>
      <c r="L63" s="177">
        <f t="shared" si="3"/>
        <v>52</v>
      </c>
      <c r="M63" s="193" t="s">
        <v>5322</v>
      </c>
      <c r="N63" s="196" t="s">
        <v>2236</v>
      </c>
      <c r="O63" s="179">
        <v>2016</v>
      </c>
      <c r="P63" s="196" t="s">
        <v>2917</v>
      </c>
      <c r="Q63" s="63" t="s">
        <v>156</v>
      </c>
    </row>
    <row r="64" spans="1:17" ht="15" customHeight="1" x14ac:dyDescent="0.15">
      <c r="A64" s="171">
        <v>60</v>
      </c>
      <c r="B64" s="171">
        <v>6</v>
      </c>
      <c r="C64" s="321" t="s">
        <v>3163</v>
      </c>
      <c r="D64" s="322" t="s">
        <v>2634</v>
      </c>
      <c r="E64" s="323" t="s">
        <v>709</v>
      </c>
      <c r="F64" s="179" t="s">
        <v>2892</v>
      </c>
      <c r="G64" s="322" t="s">
        <v>2636</v>
      </c>
      <c r="H64" s="185" t="s">
        <v>2243</v>
      </c>
      <c r="I64" s="320" t="str">
        <f t="shared" si="2"/>
        <v>IV/a</v>
      </c>
      <c r="J64" s="186" t="s">
        <v>1254</v>
      </c>
      <c r="K64" s="187" t="s">
        <v>707</v>
      </c>
      <c r="L64" s="177">
        <f t="shared" si="3"/>
        <v>52</v>
      </c>
      <c r="M64" s="441" t="s">
        <v>5423</v>
      </c>
      <c r="N64" s="196" t="s">
        <v>2236</v>
      </c>
      <c r="O64" s="179"/>
      <c r="P64" s="179"/>
      <c r="Q64" s="63" t="s">
        <v>2549</v>
      </c>
    </row>
    <row r="65" spans="1:17" ht="15" customHeight="1" x14ac:dyDescent="0.15">
      <c r="A65" s="171">
        <v>61</v>
      </c>
      <c r="B65" s="171">
        <v>7</v>
      </c>
      <c r="C65" s="181" t="s">
        <v>1343</v>
      </c>
      <c r="D65" s="182" t="s">
        <v>353</v>
      </c>
      <c r="E65" s="183" t="s">
        <v>705</v>
      </c>
      <c r="F65" s="179" t="s">
        <v>2741</v>
      </c>
      <c r="G65" s="184" t="s">
        <v>479</v>
      </c>
      <c r="H65" s="185" t="s">
        <v>2243</v>
      </c>
      <c r="I65" s="171" t="str">
        <f t="shared" si="2"/>
        <v>IV/a</v>
      </c>
      <c r="J65" s="503" t="s">
        <v>3977</v>
      </c>
      <c r="K65" s="187" t="s">
        <v>707</v>
      </c>
      <c r="L65" s="177">
        <f t="shared" si="3"/>
        <v>51</v>
      </c>
      <c r="M65" s="123" t="s">
        <v>5318</v>
      </c>
      <c r="N65" s="196" t="s">
        <v>2236</v>
      </c>
      <c r="O65" s="179">
        <v>2007</v>
      </c>
      <c r="P65" s="179" t="s">
        <v>2922</v>
      </c>
      <c r="Q65" s="63" t="s">
        <v>3513</v>
      </c>
    </row>
    <row r="66" spans="1:17" ht="15" customHeight="1" x14ac:dyDescent="0.15">
      <c r="A66" s="171">
        <v>62</v>
      </c>
      <c r="B66" s="171">
        <v>8</v>
      </c>
      <c r="C66" s="190" t="s">
        <v>1675</v>
      </c>
      <c r="D66" s="185" t="s">
        <v>3149</v>
      </c>
      <c r="E66" s="194" t="s">
        <v>705</v>
      </c>
      <c r="F66" s="179" t="s">
        <v>2762</v>
      </c>
      <c r="G66" s="184" t="s">
        <v>134</v>
      </c>
      <c r="H66" s="185" t="s">
        <v>2243</v>
      </c>
      <c r="I66" s="171" t="str">
        <f t="shared" si="2"/>
        <v>IV/a</v>
      </c>
      <c r="J66" s="186" t="s">
        <v>3749</v>
      </c>
      <c r="K66" s="187" t="s">
        <v>707</v>
      </c>
      <c r="L66" s="177">
        <f t="shared" si="3"/>
        <v>55</v>
      </c>
      <c r="M66" s="193" t="s">
        <v>1329</v>
      </c>
      <c r="N66" s="196" t="s">
        <v>2236</v>
      </c>
      <c r="O66" s="179">
        <v>2012</v>
      </c>
      <c r="P66" s="196" t="s">
        <v>2948</v>
      </c>
      <c r="Q66" s="63" t="s">
        <v>3490</v>
      </c>
    </row>
    <row r="67" spans="1:17" ht="15" customHeight="1" x14ac:dyDescent="0.15">
      <c r="A67" s="171">
        <v>63</v>
      </c>
      <c r="B67" s="171">
        <v>9</v>
      </c>
      <c r="C67" s="190" t="s">
        <v>3147</v>
      </c>
      <c r="D67" s="182" t="s">
        <v>436</v>
      </c>
      <c r="E67" s="183" t="s">
        <v>705</v>
      </c>
      <c r="F67" s="179" t="s">
        <v>2892</v>
      </c>
      <c r="G67" s="192" t="s">
        <v>57</v>
      </c>
      <c r="H67" s="185" t="s">
        <v>2252</v>
      </c>
      <c r="I67" s="171" t="str">
        <f t="shared" si="2"/>
        <v>III/d</v>
      </c>
      <c r="J67" s="186" t="s">
        <v>3060</v>
      </c>
      <c r="K67" s="187" t="s">
        <v>706</v>
      </c>
      <c r="L67" s="177">
        <f t="shared" si="3"/>
        <v>53</v>
      </c>
      <c r="M67" s="261" t="s">
        <v>1317</v>
      </c>
      <c r="N67" s="196" t="s">
        <v>2236</v>
      </c>
      <c r="O67" s="179">
        <v>2009</v>
      </c>
      <c r="P67" s="179" t="s">
        <v>1243</v>
      </c>
      <c r="Q67" s="63" t="s">
        <v>2291</v>
      </c>
    </row>
    <row r="68" spans="1:17" ht="15" customHeight="1" x14ac:dyDescent="0.15">
      <c r="A68" s="171">
        <v>64</v>
      </c>
      <c r="B68" s="171">
        <v>10</v>
      </c>
      <c r="C68" s="181" t="s">
        <v>1341</v>
      </c>
      <c r="D68" s="182" t="s">
        <v>285</v>
      </c>
      <c r="E68" s="183" t="s">
        <v>705</v>
      </c>
      <c r="F68" s="179" t="s">
        <v>2724</v>
      </c>
      <c r="G68" s="185" t="s">
        <v>515</v>
      </c>
      <c r="H68" s="185" t="s">
        <v>2252</v>
      </c>
      <c r="I68" s="171" t="str">
        <f t="shared" ref="I68:I101" si="4">IF(H68="Pembina Utama","IV/e",IF(H68="Pembina Utama Madya","IV/d",IF(H68="Pembina Utama Muda","IV/c",IF(H68="Pembina Tk.I","IV/b",IF(H68="Pembina","IV/a",IF(H68="Penata Tk.I","III/d",IF(H68="Penata","III/c",IF(H68="Penata Muda Tk.I","III/b",IF(H68="Penata Muda","III/a",IF(H68="Pengatur Tk.I","II/d",IF(H68="Pengatur","II/c",IF(H68="Pengatur Muda Tk.I","II/b",IF(H68="Pengatur Muda","II/a",IF(H68="Juru Tk.I","I/d",IF(H68="Juru","I/c",IF(H68="Juru Muda Tk.I","I/b","I/a"))))))))))))))))</f>
        <v>III/d</v>
      </c>
      <c r="J68" s="186" t="s">
        <v>745</v>
      </c>
      <c r="K68" s="187" t="s">
        <v>706</v>
      </c>
      <c r="L68" s="177">
        <f t="shared" ref="L68:L101" si="5">2020 - (RIGHT(G68,4))</f>
        <v>53</v>
      </c>
      <c r="M68" s="262" t="s">
        <v>5437</v>
      </c>
      <c r="N68" s="196" t="s">
        <v>2236</v>
      </c>
      <c r="O68" s="179">
        <v>1995</v>
      </c>
      <c r="P68" s="179" t="s">
        <v>2921</v>
      </c>
      <c r="Q68" s="63"/>
    </row>
    <row r="69" spans="1:17" ht="15" customHeight="1" x14ac:dyDescent="0.15">
      <c r="A69" s="171">
        <v>65</v>
      </c>
      <c r="B69" s="171">
        <v>11</v>
      </c>
      <c r="C69" s="181" t="s">
        <v>1342</v>
      </c>
      <c r="D69" s="182" t="s">
        <v>1171</v>
      </c>
      <c r="E69" s="183" t="s">
        <v>709</v>
      </c>
      <c r="F69" s="179" t="s">
        <v>2728</v>
      </c>
      <c r="G69" s="263" t="s">
        <v>1176</v>
      </c>
      <c r="H69" s="185" t="s">
        <v>2252</v>
      </c>
      <c r="I69" s="171" t="str">
        <f t="shared" si="4"/>
        <v>III/d</v>
      </c>
      <c r="J69" s="186" t="s">
        <v>834</v>
      </c>
      <c r="K69" s="187" t="s">
        <v>706</v>
      </c>
      <c r="L69" s="177">
        <f t="shared" si="5"/>
        <v>55</v>
      </c>
      <c r="M69" s="193" t="s">
        <v>3426</v>
      </c>
      <c r="N69" s="196" t="s">
        <v>2236</v>
      </c>
      <c r="O69" s="179">
        <v>1997</v>
      </c>
      <c r="P69" s="179" t="s">
        <v>2918</v>
      </c>
      <c r="Q69" s="63" t="s">
        <v>3511</v>
      </c>
    </row>
    <row r="70" spans="1:17" ht="15" customHeight="1" x14ac:dyDescent="0.15">
      <c r="A70" s="171">
        <v>66</v>
      </c>
      <c r="B70" s="171">
        <v>12</v>
      </c>
      <c r="C70" s="181" t="s">
        <v>1345</v>
      </c>
      <c r="D70" s="182" t="s">
        <v>369</v>
      </c>
      <c r="E70" s="183" t="s">
        <v>705</v>
      </c>
      <c r="F70" s="179" t="s">
        <v>2753</v>
      </c>
      <c r="G70" s="185" t="s">
        <v>393</v>
      </c>
      <c r="H70" s="185" t="s">
        <v>2252</v>
      </c>
      <c r="I70" s="171" t="str">
        <f t="shared" si="4"/>
        <v>III/d</v>
      </c>
      <c r="J70" s="186" t="s">
        <v>2332</v>
      </c>
      <c r="K70" s="187" t="s">
        <v>706</v>
      </c>
      <c r="L70" s="177">
        <f t="shared" si="5"/>
        <v>57</v>
      </c>
      <c r="M70" s="262" t="s">
        <v>2020</v>
      </c>
      <c r="N70" s="196" t="s">
        <v>2236</v>
      </c>
      <c r="O70" s="179">
        <v>1990</v>
      </c>
      <c r="P70" s="179" t="s">
        <v>2921</v>
      </c>
      <c r="Q70" s="63" t="s">
        <v>3514</v>
      </c>
    </row>
    <row r="71" spans="1:17" ht="15" customHeight="1" x14ac:dyDescent="0.15">
      <c r="A71" s="171">
        <v>67</v>
      </c>
      <c r="B71" s="171">
        <v>13</v>
      </c>
      <c r="C71" s="202" t="s">
        <v>1733</v>
      </c>
      <c r="D71" s="182" t="s">
        <v>2092</v>
      </c>
      <c r="E71" s="183" t="s">
        <v>709</v>
      </c>
      <c r="F71" s="179" t="s">
        <v>2892</v>
      </c>
      <c r="G71" s="184" t="s">
        <v>495</v>
      </c>
      <c r="H71" s="185" t="s">
        <v>2252</v>
      </c>
      <c r="I71" s="171" t="str">
        <f t="shared" si="4"/>
        <v>III/d</v>
      </c>
      <c r="J71" s="186" t="s">
        <v>2635</v>
      </c>
      <c r="K71" s="187" t="s">
        <v>707</v>
      </c>
      <c r="L71" s="177">
        <f t="shared" si="5"/>
        <v>56</v>
      </c>
      <c r="M71" s="193" t="s">
        <v>3081</v>
      </c>
      <c r="N71" s="196" t="s">
        <v>2236</v>
      </c>
      <c r="O71" s="179">
        <v>2015</v>
      </c>
      <c r="P71" s="179" t="s">
        <v>1247</v>
      </c>
      <c r="Q71" s="63" t="s">
        <v>1138</v>
      </c>
    </row>
    <row r="72" spans="1:17" ht="15" customHeight="1" x14ac:dyDescent="0.15">
      <c r="A72" s="171">
        <v>68</v>
      </c>
      <c r="B72" s="171">
        <v>14</v>
      </c>
      <c r="C72" s="202" t="s">
        <v>1954</v>
      </c>
      <c r="D72" s="182" t="s">
        <v>2102</v>
      </c>
      <c r="E72" s="183" t="s">
        <v>705</v>
      </c>
      <c r="F72" s="179" t="s">
        <v>2741</v>
      </c>
      <c r="G72" s="200" t="s">
        <v>496</v>
      </c>
      <c r="H72" s="185" t="s">
        <v>2252</v>
      </c>
      <c r="I72" s="171" t="str">
        <f t="shared" si="4"/>
        <v>III/d</v>
      </c>
      <c r="J72" s="186" t="s">
        <v>2635</v>
      </c>
      <c r="K72" s="187" t="s">
        <v>707</v>
      </c>
      <c r="L72" s="177">
        <f t="shared" si="5"/>
        <v>51</v>
      </c>
      <c r="M72" s="229" t="s">
        <v>2034</v>
      </c>
      <c r="N72" s="196" t="s">
        <v>2236</v>
      </c>
      <c r="O72" s="179">
        <v>1995</v>
      </c>
      <c r="P72" s="179" t="s">
        <v>2918</v>
      </c>
      <c r="Q72" s="63" t="s">
        <v>3515</v>
      </c>
    </row>
    <row r="73" spans="1:17" ht="15" customHeight="1" x14ac:dyDescent="0.15">
      <c r="A73" s="171">
        <v>69</v>
      </c>
      <c r="B73" s="171">
        <v>15</v>
      </c>
      <c r="C73" s="190" t="s">
        <v>2701</v>
      </c>
      <c r="D73" s="182" t="s">
        <v>2703</v>
      </c>
      <c r="E73" s="183" t="s">
        <v>705</v>
      </c>
      <c r="F73" s="265" t="s">
        <v>2724</v>
      </c>
      <c r="G73" s="191" t="s">
        <v>2702</v>
      </c>
      <c r="H73" s="185" t="s">
        <v>2252</v>
      </c>
      <c r="I73" s="171" t="str">
        <f t="shared" si="4"/>
        <v>III/d</v>
      </c>
      <c r="J73" s="177" t="s">
        <v>3060</v>
      </c>
      <c r="K73" s="187" t="s">
        <v>707</v>
      </c>
      <c r="L73" s="177">
        <f t="shared" si="5"/>
        <v>50</v>
      </c>
      <c r="M73" s="182" t="s">
        <v>2015</v>
      </c>
      <c r="N73" s="196" t="s">
        <v>2236</v>
      </c>
      <c r="O73" s="189">
        <v>2008</v>
      </c>
      <c r="P73" s="189" t="s">
        <v>2922</v>
      </c>
      <c r="Q73" s="63" t="s">
        <v>3513</v>
      </c>
    </row>
    <row r="74" spans="1:17" ht="13.5" x14ac:dyDescent="0.15">
      <c r="A74" s="171">
        <v>70</v>
      </c>
      <c r="B74" s="171">
        <v>16</v>
      </c>
      <c r="C74" s="181" t="s">
        <v>1350</v>
      </c>
      <c r="D74" s="184" t="s">
        <v>2089</v>
      </c>
      <c r="E74" s="183" t="s">
        <v>709</v>
      </c>
      <c r="F74" s="179" t="s">
        <v>2894</v>
      </c>
      <c r="G74" s="184" t="s">
        <v>640</v>
      </c>
      <c r="H74" s="185" t="s">
        <v>2252</v>
      </c>
      <c r="I74" s="171" t="str">
        <f t="shared" si="4"/>
        <v>III/d</v>
      </c>
      <c r="J74" s="186" t="s">
        <v>3690</v>
      </c>
      <c r="K74" s="187" t="s">
        <v>707</v>
      </c>
      <c r="L74" s="177">
        <f t="shared" si="5"/>
        <v>47</v>
      </c>
      <c r="M74" s="193" t="s">
        <v>1301</v>
      </c>
      <c r="N74" s="196" t="s">
        <v>2236</v>
      </c>
      <c r="O74" s="179">
        <v>2013</v>
      </c>
      <c r="P74" s="179" t="s">
        <v>2922</v>
      </c>
      <c r="Q74" s="63" t="s">
        <v>3513</v>
      </c>
    </row>
    <row r="75" spans="1:17" ht="15" customHeight="1" x14ac:dyDescent="0.15">
      <c r="A75" s="171">
        <v>71</v>
      </c>
      <c r="B75" s="171">
        <v>17</v>
      </c>
      <c r="C75" s="331" t="s">
        <v>1812</v>
      </c>
      <c r="D75" s="185" t="s">
        <v>2113</v>
      </c>
      <c r="E75" s="183" t="s">
        <v>705</v>
      </c>
      <c r="F75" s="179" t="s">
        <v>2775</v>
      </c>
      <c r="G75" s="184" t="s">
        <v>892</v>
      </c>
      <c r="H75" s="176" t="s">
        <v>2252</v>
      </c>
      <c r="I75" s="171" t="str">
        <f t="shared" si="4"/>
        <v>III/d</v>
      </c>
      <c r="J75" s="186" t="s">
        <v>4957</v>
      </c>
      <c r="K75" s="187" t="s">
        <v>707</v>
      </c>
      <c r="L75" s="177">
        <f t="shared" si="5"/>
        <v>48</v>
      </c>
      <c r="M75" s="193" t="s">
        <v>3349</v>
      </c>
      <c r="N75" s="196" t="s">
        <v>2236</v>
      </c>
      <c r="O75" s="179">
        <v>1996</v>
      </c>
      <c r="P75" s="179" t="s">
        <v>2922</v>
      </c>
      <c r="Q75" s="63" t="s">
        <v>1259</v>
      </c>
    </row>
    <row r="76" spans="1:17" ht="15" customHeight="1" x14ac:dyDescent="0.15">
      <c r="A76" s="171">
        <v>72</v>
      </c>
      <c r="B76" s="171">
        <v>18</v>
      </c>
      <c r="C76" s="172" t="s">
        <v>1348</v>
      </c>
      <c r="D76" s="173" t="s">
        <v>30</v>
      </c>
      <c r="E76" s="183" t="s">
        <v>705</v>
      </c>
      <c r="F76" s="174" t="s">
        <v>2896</v>
      </c>
      <c r="G76" s="176" t="s">
        <v>676</v>
      </c>
      <c r="H76" s="185" t="s">
        <v>2252</v>
      </c>
      <c r="I76" s="171" t="str">
        <f t="shared" si="4"/>
        <v>III/d</v>
      </c>
      <c r="J76" s="177" t="s">
        <v>3749</v>
      </c>
      <c r="K76" s="171" t="s">
        <v>706</v>
      </c>
      <c r="L76" s="177">
        <f t="shared" si="5"/>
        <v>57</v>
      </c>
      <c r="M76" s="182" t="s">
        <v>2021</v>
      </c>
      <c r="N76" s="196" t="s">
        <v>2236</v>
      </c>
      <c r="O76" s="174">
        <v>2004</v>
      </c>
      <c r="P76" s="174" t="s">
        <v>2952</v>
      </c>
      <c r="Q76" s="63"/>
    </row>
    <row r="77" spans="1:17" ht="15" customHeight="1" x14ac:dyDescent="0.15">
      <c r="A77" s="171">
        <v>73</v>
      </c>
      <c r="B77" s="171">
        <v>19</v>
      </c>
      <c r="C77" s="235" t="s">
        <v>1787</v>
      </c>
      <c r="D77" s="182" t="s">
        <v>641</v>
      </c>
      <c r="E77" s="183" t="s">
        <v>709</v>
      </c>
      <c r="F77" s="179" t="s">
        <v>2746</v>
      </c>
      <c r="G77" s="184" t="s">
        <v>642</v>
      </c>
      <c r="H77" s="176" t="s">
        <v>2252</v>
      </c>
      <c r="I77" s="171" t="str">
        <f t="shared" si="4"/>
        <v>III/d</v>
      </c>
      <c r="J77" s="186" t="s">
        <v>3690</v>
      </c>
      <c r="K77" s="187" t="s">
        <v>706</v>
      </c>
      <c r="L77" s="177">
        <f t="shared" si="5"/>
        <v>53</v>
      </c>
      <c r="M77" s="182" t="s">
        <v>2028</v>
      </c>
      <c r="N77" s="196" t="s">
        <v>2236</v>
      </c>
      <c r="O77" s="179">
        <v>1991</v>
      </c>
      <c r="P77" s="179" t="s">
        <v>2918</v>
      </c>
      <c r="Q77" s="63"/>
    </row>
    <row r="78" spans="1:17" s="736" customFormat="1" ht="15" customHeight="1" x14ac:dyDescent="0.15">
      <c r="A78" s="171">
        <v>74</v>
      </c>
      <c r="B78" s="171">
        <v>20</v>
      </c>
      <c r="C78" s="190" t="s">
        <v>1993</v>
      </c>
      <c r="D78" s="182" t="s">
        <v>1074</v>
      </c>
      <c r="E78" s="183" t="s">
        <v>709</v>
      </c>
      <c r="F78" s="900" t="s">
        <v>2892</v>
      </c>
      <c r="G78" s="184" t="s">
        <v>1040</v>
      </c>
      <c r="H78" s="185" t="s">
        <v>2245</v>
      </c>
      <c r="I78" s="171" t="str">
        <f>IF(H78="Pembina Utama","IV/e",IF(H78="Pembina Utama Madya","IV/d",IF(H78="Pembina Utama Muda","IV/c",IF(H78="Pembina Tk.I","IV/b",IF(H78="Pembina","IV/a",IF(H78="Penata Tk.I","III/d",IF(H78="Penata","III/c",IF(H78="Penata Muda Tk.I","III/b",IF(H78="Penata Muda","III/a",IF(H78="Pengatur Tk.I","II/d",IF(H78="Pengatur","II/c",IF(H78="Pengatur Muda Tk.I","II/b",IF(H78="Pengatur Muda","II/a",IF(H78="Juru Tk.I","I/d",IF(H78="Juru","I/c",IF(H78="Juru Muda Tk.I","I/b","I/a"))))))))))))))))</f>
        <v>III/c</v>
      </c>
      <c r="J78" s="186" t="s">
        <v>3977</v>
      </c>
      <c r="K78" s="187" t="s">
        <v>706</v>
      </c>
      <c r="L78" s="177">
        <f>2020 - (RIGHT(G78,4))</f>
        <v>32</v>
      </c>
      <c r="M78" s="264" t="s">
        <v>1299</v>
      </c>
      <c r="N78" s="900" t="s">
        <v>2231</v>
      </c>
      <c r="O78" s="900">
        <v>2010</v>
      </c>
      <c r="P78" s="900" t="s">
        <v>2922</v>
      </c>
      <c r="Q78" s="903" t="s">
        <v>3496</v>
      </c>
    </row>
    <row r="79" spans="1:17" ht="15" customHeight="1" x14ac:dyDescent="0.15">
      <c r="A79" s="171">
        <v>75</v>
      </c>
      <c r="B79" s="171">
        <v>21</v>
      </c>
      <c r="C79" s="181" t="s">
        <v>2090</v>
      </c>
      <c r="D79" s="182" t="s">
        <v>852</v>
      </c>
      <c r="E79" s="183" t="s">
        <v>705</v>
      </c>
      <c r="F79" s="179" t="s">
        <v>2762</v>
      </c>
      <c r="G79" s="185" t="s">
        <v>857</v>
      </c>
      <c r="H79" s="176" t="s">
        <v>2245</v>
      </c>
      <c r="I79" s="171" t="str">
        <f t="shared" si="4"/>
        <v>III/c</v>
      </c>
      <c r="J79" s="186" t="s">
        <v>2112</v>
      </c>
      <c r="K79" s="187" t="s">
        <v>706</v>
      </c>
      <c r="L79" s="177">
        <f t="shared" si="5"/>
        <v>51</v>
      </c>
      <c r="M79" s="182" t="s">
        <v>2003</v>
      </c>
      <c r="N79" s="196" t="s">
        <v>2236</v>
      </c>
      <c r="O79" s="179">
        <v>1995</v>
      </c>
      <c r="P79" s="179" t="s">
        <v>2918</v>
      </c>
      <c r="Q79" s="63"/>
    </row>
    <row r="80" spans="1:17" ht="15" customHeight="1" x14ac:dyDescent="0.15">
      <c r="A80" s="171">
        <v>76</v>
      </c>
      <c r="B80" s="171">
        <v>22</v>
      </c>
      <c r="C80" s="181" t="s">
        <v>1355</v>
      </c>
      <c r="D80" s="182" t="s">
        <v>1026</v>
      </c>
      <c r="E80" s="183" t="s">
        <v>705</v>
      </c>
      <c r="F80" s="179" t="s">
        <v>2732</v>
      </c>
      <c r="G80" s="235" t="s">
        <v>911</v>
      </c>
      <c r="H80" s="176" t="s">
        <v>2245</v>
      </c>
      <c r="I80" s="171" t="str">
        <f t="shared" si="4"/>
        <v>III/c</v>
      </c>
      <c r="J80" s="186" t="s">
        <v>3220</v>
      </c>
      <c r="K80" s="187" t="s">
        <v>706</v>
      </c>
      <c r="L80" s="177">
        <f t="shared" si="5"/>
        <v>50</v>
      </c>
      <c r="M80" s="182" t="s">
        <v>5432</v>
      </c>
      <c r="N80" s="196" t="s">
        <v>2236</v>
      </c>
      <c r="O80" s="179">
        <v>1998</v>
      </c>
      <c r="P80" s="179" t="s">
        <v>2918</v>
      </c>
      <c r="Q80" s="63"/>
    </row>
    <row r="81" spans="1:17" ht="15" customHeight="1" x14ac:dyDescent="0.15">
      <c r="A81" s="171">
        <v>77</v>
      </c>
      <c r="B81" s="171">
        <v>23</v>
      </c>
      <c r="C81" s="181" t="s">
        <v>1358</v>
      </c>
      <c r="D81" s="182" t="s">
        <v>871</v>
      </c>
      <c r="E81" s="183" t="s">
        <v>709</v>
      </c>
      <c r="F81" s="179" t="s">
        <v>2724</v>
      </c>
      <c r="G81" s="184" t="s">
        <v>872</v>
      </c>
      <c r="H81" s="176" t="s">
        <v>2245</v>
      </c>
      <c r="I81" s="171" t="str">
        <f t="shared" si="4"/>
        <v>III/c</v>
      </c>
      <c r="J81" s="186" t="s">
        <v>3335</v>
      </c>
      <c r="K81" s="187" t="s">
        <v>706</v>
      </c>
      <c r="L81" s="177">
        <f t="shared" si="5"/>
        <v>44</v>
      </c>
      <c r="M81" s="182" t="s">
        <v>5424</v>
      </c>
      <c r="N81" s="196" t="s">
        <v>2236</v>
      </c>
      <c r="O81" s="179">
        <v>2001</v>
      </c>
      <c r="P81" s="179" t="s">
        <v>2953</v>
      </c>
      <c r="Q81" s="63" t="s">
        <v>1263</v>
      </c>
    </row>
    <row r="82" spans="1:17" ht="14.25" customHeight="1" x14ac:dyDescent="0.15">
      <c r="A82" s="171">
        <v>78</v>
      </c>
      <c r="B82" s="171">
        <v>24</v>
      </c>
      <c r="C82" s="181" t="s">
        <v>1363</v>
      </c>
      <c r="D82" s="182" t="s">
        <v>2408</v>
      </c>
      <c r="E82" s="183" t="s">
        <v>705</v>
      </c>
      <c r="F82" s="179" t="s">
        <v>2741</v>
      </c>
      <c r="G82" s="235" t="s">
        <v>344</v>
      </c>
      <c r="H82" s="185" t="s">
        <v>2245</v>
      </c>
      <c r="I82" s="171" t="str">
        <f t="shared" si="4"/>
        <v>III/c</v>
      </c>
      <c r="J82" s="186" t="s">
        <v>4957</v>
      </c>
      <c r="K82" s="187" t="s">
        <v>706</v>
      </c>
      <c r="L82" s="177">
        <f t="shared" si="5"/>
        <v>42</v>
      </c>
      <c r="M82" s="182" t="s">
        <v>2006</v>
      </c>
      <c r="N82" s="196" t="s">
        <v>2236</v>
      </c>
      <c r="O82" s="179">
        <v>2015</v>
      </c>
      <c r="P82" s="179" t="s">
        <v>2900</v>
      </c>
      <c r="Q82" s="63" t="s">
        <v>428</v>
      </c>
    </row>
    <row r="83" spans="1:17" ht="13.5" x14ac:dyDescent="0.15">
      <c r="A83" s="171">
        <v>79</v>
      </c>
      <c r="B83" s="171">
        <v>25</v>
      </c>
      <c r="C83" s="181" t="s">
        <v>2407</v>
      </c>
      <c r="D83" s="182" t="s">
        <v>2073</v>
      </c>
      <c r="E83" s="183" t="s">
        <v>705</v>
      </c>
      <c r="F83" s="179" t="s">
        <v>2729</v>
      </c>
      <c r="G83" s="235" t="s">
        <v>913</v>
      </c>
      <c r="H83" s="185" t="s">
        <v>2245</v>
      </c>
      <c r="I83" s="171" t="str">
        <f t="shared" si="4"/>
        <v>III/c</v>
      </c>
      <c r="J83" s="186" t="s">
        <v>4957</v>
      </c>
      <c r="K83" s="187" t="s">
        <v>707</v>
      </c>
      <c r="L83" s="177">
        <f t="shared" si="5"/>
        <v>39</v>
      </c>
      <c r="M83" s="182" t="s">
        <v>2026</v>
      </c>
      <c r="N83" s="196" t="s">
        <v>2236</v>
      </c>
      <c r="O83" s="179">
        <v>2013</v>
      </c>
      <c r="P83" s="179" t="s">
        <v>2922</v>
      </c>
      <c r="Q83" s="63"/>
    </row>
    <row r="84" spans="1:17" ht="15" customHeight="1" x14ac:dyDescent="0.15">
      <c r="A84" s="171">
        <v>80</v>
      </c>
      <c r="B84" s="171">
        <v>26</v>
      </c>
      <c r="C84" s="181" t="s">
        <v>1361</v>
      </c>
      <c r="D84" s="182" t="s">
        <v>909</v>
      </c>
      <c r="E84" s="183" t="s">
        <v>705</v>
      </c>
      <c r="F84" s="179" t="s">
        <v>2898</v>
      </c>
      <c r="G84" s="235" t="s">
        <v>908</v>
      </c>
      <c r="H84" s="185" t="s">
        <v>2245</v>
      </c>
      <c r="I84" s="171" t="str">
        <f t="shared" si="4"/>
        <v>III/c</v>
      </c>
      <c r="J84" s="186" t="s">
        <v>4050</v>
      </c>
      <c r="K84" s="187" t="s">
        <v>706</v>
      </c>
      <c r="L84" s="177">
        <f t="shared" si="5"/>
        <v>45</v>
      </c>
      <c r="M84" s="193" t="s">
        <v>1312</v>
      </c>
      <c r="N84" s="196" t="s">
        <v>2236</v>
      </c>
      <c r="O84" s="179">
        <v>1998</v>
      </c>
      <c r="P84" s="179" t="s">
        <v>2918</v>
      </c>
      <c r="Q84" s="63" t="s">
        <v>3517</v>
      </c>
    </row>
    <row r="85" spans="1:17" ht="15" customHeight="1" x14ac:dyDescent="0.15">
      <c r="A85" s="171">
        <v>81</v>
      </c>
      <c r="B85" s="171">
        <v>27</v>
      </c>
      <c r="C85" s="190" t="s">
        <v>1992</v>
      </c>
      <c r="D85" s="182" t="s">
        <v>1145</v>
      </c>
      <c r="E85" s="183" t="s">
        <v>709</v>
      </c>
      <c r="F85" s="179" t="s">
        <v>2775</v>
      </c>
      <c r="G85" s="184" t="s">
        <v>1023</v>
      </c>
      <c r="H85" s="185" t="s">
        <v>2245</v>
      </c>
      <c r="I85" s="171" t="str">
        <f t="shared" si="4"/>
        <v>III/c</v>
      </c>
      <c r="J85" s="186" t="s">
        <v>4050</v>
      </c>
      <c r="K85" s="187" t="s">
        <v>706</v>
      </c>
      <c r="L85" s="177">
        <f t="shared" si="5"/>
        <v>48</v>
      </c>
      <c r="M85" s="182" t="s">
        <v>2029</v>
      </c>
      <c r="N85" s="196" t="s">
        <v>2236</v>
      </c>
      <c r="O85" s="179">
        <v>2010</v>
      </c>
      <c r="P85" s="179" t="s">
        <v>2975</v>
      </c>
      <c r="Q85" s="63" t="s">
        <v>1263</v>
      </c>
    </row>
    <row r="86" spans="1:17" ht="15" customHeight="1" x14ac:dyDescent="0.15">
      <c r="A86" s="171">
        <v>82</v>
      </c>
      <c r="B86" s="171">
        <v>28</v>
      </c>
      <c r="C86" s="190" t="s">
        <v>1737</v>
      </c>
      <c r="D86" s="182" t="s">
        <v>1069</v>
      </c>
      <c r="E86" s="266" t="s">
        <v>705</v>
      </c>
      <c r="F86" s="179" t="s">
        <v>2892</v>
      </c>
      <c r="G86" s="184" t="s">
        <v>1070</v>
      </c>
      <c r="H86" s="185" t="s">
        <v>2245</v>
      </c>
      <c r="I86" s="171" t="str">
        <f>IF(H86="Pembina Utama","IV/e",IF(H86="Pembina Utama Madya","IV/d",IF(H86="Pembina Utama Muda","IV/c",IF(H86="Pembina Tk.I","IV/b",IF(H86="Pembina","IV/a",IF(H86="Penata Tk.I","III/d",IF(H86="Penata","III/c",IF(H86="Penata Muda Tk.I","III/b",IF(H86="Penata Muda","III/a",IF(H86="Pengatur Tk.I","II/d",IF(H86="Pengatur","II/c",IF(H86="Pengatur Muda Tk.I","II/b",IF(H86="Pengatur Muda","II/a",IF(H86="Juru Tk.I","I/d",IF(H86="Juru","I/c",IF(H86="Juru Muda Tk.I","I/b","I/a"))))))))))))))))</f>
        <v>III/c</v>
      </c>
      <c r="J86" s="186" t="s">
        <v>3977</v>
      </c>
      <c r="K86" s="187" t="s">
        <v>706</v>
      </c>
      <c r="L86" s="177">
        <f>2020 - (RIGHT(G86,4))</f>
        <v>34</v>
      </c>
      <c r="M86" s="182" t="s">
        <v>2032</v>
      </c>
      <c r="N86" s="196" t="s">
        <v>2236</v>
      </c>
      <c r="O86" s="179">
        <v>2010</v>
      </c>
      <c r="P86" s="241" t="s">
        <v>2971</v>
      </c>
      <c r="Q86" s="63" t="s">
        <v>3496</v>
      </c>
    </row>
    <row r="87" spans="1:17" ht="15" customHeight="1" x14ac:dyDescent="0.15">
      <c r="A87" s="171">
        <v>83</v>
      </c>
      <c r="B87" s="171">
        <v>29</v>
      </c>
      <c r="C87" s="190" t="s">
        <v>1959</v>
      </c>
      <c r="D87" s="182" t="s">
        <v>1072</v>
      </c>
      <c r="E87" s="266" t="s">
        <v>705</v>
      </c>
      <c r="F87" s="179" t="s">
        <v>2742</v>
      </c>
      <c r="G87" s="324" t="s">
        <v>1073</v>
      </c>
      <c r="H87" s="185" t="s">
        <v>2246</v>
      </c>
      <c r="I87" s="171" t="str">
        <f>IF(H87="Pembina Utama","IV/e",IF(H87="Pembina Utama Madya","IV/d",IF(H87="Pembina Utama Muda","IV/c",IF(H87="Pembina Tk.I","IV/b",IF(H87="Pembina","IV/a",IF(H87="Penata Tk.I","III/d",IF(H87="Penata","III/c",IF(H87="Penata Muda Tk.I","III/b",IF(H87="Penata Muda","III/a",IF(H87="Pengatur Tk.I","II/d",IF(H87="Pengatur","II/c",IF(H87="Pengatur Muda Tk.I","II/b",IF(H87="Pengatur Muda","II/a",IF(H87="Juru Tk.I","I/d",IF(H87="Juru","I/c",IF(H87="Juru Muda Tk.I","I/b","I/a"))))))))))))))))</f>
        <v>III/b</v>
      </c>
      <c r="J87" s="186" t="s">
        <v>2112</v>
      </c>
      <c r="K87" s="187" t="s">
        <v>706</v>
      </c>
      <c r="L87" s="177">
        <f>2020 - (RIGHT(G87,4))</f>
        <v>38</v>
      </c>
      <c r="M87" s="229" t="s">
        <v>2235</v>
      </c>
      <c r="N87" s="196" t="s">
        <v>2236</v>
      </c>
      <c r="O87" s="179">
        <v>2006</v>
      </c>
      <c r="P87" s="179" t="s">
        <v>2971</v>
      </c>
      <c r="Q87" s="63" t="s">
        <v>3496</v>
      </c>
    </row>
    <row r="88" spans="1:17" ht="15" customHeight="1" x14ac:dyDescent="0.15">
      <c r="A88" s="171">
        <v>84</v>
      </c>
      <c r="B88" s="171">
        <v>30</v>
      </c>
      <c r="C88" s="181" t="s">
        <v>1357</v>
      </c>
      <c r="D88" s="182" t="s">
        <v>688</v>
      </c>
      <c r="E88" s="183" t="s">
        <v>705</v>
      </c>
      <c r="F88" s="179" t="s">
        <v>2724</v>
      </c>
      <c r="G88" s="185" t="s">
        <v>689</v>
      </c>
      <c r="H88" s="185" t="s">
        <v>2246</v>
      </c>
      <c r="I88" s="171" t="str">
        <f t="shared" si="4"/>
        <v>III/b</v>
      </c>
      <c r="J88" s="186" t="s">
        <v>1484</v>
      </c>
      <c r="K88" s="187" t="s">
        <v>708</v>
      </c>
      <c r="L88" s="177">
        <f t="shared" si="5"/>
        <v>47</v>
      </c>
      <c r="M88" s="262" t="s">
        <v>2023</v>
      </c>
      <c r="N88" s="196" t="s">
        <v>2236</v>
      </c>
      <c r="O88" s="179">
        <v>1993</v>
      </c>
      <c r="P88" s="179" t="s">
        <v>2955</v>
      </c>
      <c r="Q88" s="63"/>
    </row>
    <row r="89" spans="1:17" ht="13.5" x14ac:dyDescent="0.15">
      <c r="A89" s="171">
        <v>85</v>
      </c>
      <c r="B89" s="171">
        <v>31</v>
      </c>
      <c r="C89" s="190" t="s">
        <v>1958</v>
      </c>
      <c r="D89" s="182" t="s">
        <v>79</v>
      </c>
      <c r="E89" s="183" t="s">
        <v>705</v>
      </c>
      <c r="F89" s="179" t="s">
        <v>2892</v>
      </c>
      <c r="G89" s="185" t="s">
        <v>80</v>
      </c>
      <c r="H89" s="185" t="s">
        <v>2246</v>
      </c>
      <c r="I89" s="171" t="str">
        <f t="shared" si="4"/>
        <v>III/b</v>
      </c>
      <c r="J89" s="186" t="s">
        <v>2635</v>
      </c>
      <c r="K89" s="187" t="s">
        <v>708</v>
      </c>
      <c r="L89" s="177">
        <f t="shared" si="5"/>
        <v>47</v>
      </c>
      <c r="M89" s="229" t="s">
        <v>2024</v>
      </c>
      <c r="N89" s="179" t="s">
        <v>2236</v>
      </c>
      <c r="O89" s="179">
        <v>1991</v>
      </c>
      <c r="P89" s="179" t="s">
        <v>3428</v>
      </c>
      <c r="Q89" s="63" t="s">
        <v>600</v>
      </c>
    </row>
    <row r="90" spans="1:17" ht="15" customHeight="1" x14ac:dyDescent="0.15">
      <c r="A90" s="171">
        <v>86</v>
      </c>
      <c r="B90" s="171">
        <v>32</v>
      </c>
      <c r="C90" s="181" t="s">
        <v>1367</v>
      </c>
      <c r="D90" s="262" t="s">
        <v>1415</v>
      </c>
      <c r="E90" s="266" t="s">
        <v>705</v>
      </c>
      <c r="F90" s="179" t="s">
        <v>2732</v>
      </c>
      <c r="G90" s="268" t="s">
        <v>1025</v>
      </c>
      <c r="H90" s="185" t="s">
        <v>2246</v>
      </c>
      <c r="I90" s="171" t="str">
        <f t="shared" si="4"/>
        <v>III/b</v>
      </c>
      <c r="J90" s="186" t="s">
        <v>3690</v>
      </c>
      <c r="K90" s="187" t="s">
        <v>706</v>
      </c>
      <c r="L90" s="177">
        <f t="shared" si="5"/>
        <v>38</v>
      </c>
      <c r="M90" s="269" t="s">
        <v>5436</v>
      </c>
      <c r="N90" s="196" t="s">
        <v>2236</v>
      </c>
      <c r="O90" s="179">
        <v>2013</v>
      </c>
      <c r="P90" s="241" t="s">
        <v>2957</v>
      </c>
      <c r="Q90" s="63" t="s">
        <v>1263</v>
      </c>
    </row>
    <row r="91" spans="1:17" ht="15" customHeight="1" x14ac:dyDescent="0.15">
      <c r="A91" s="171">
        <v>87</v>
      </c>
      <c r="B91" s="171">
        <v>33</v>
      </c>
      <c r="C91" s="181" t="s">
        <v>2509</v>
      </c>
      <c r="D91" s="182" t="s">
        <v>2502</v>
      </c>
      <c r="E91" s="183" t="s">
        <v>709</v>
      </c>
      <c r="F91" s="179" t="s">
        <v>2742</v>
      </c>
      <c r="G91" s="184" t="s">
        <v>2513</v>
      </c>
      <c r="H91" s="185" t="s">
        <v>2246</v>
      </c>
      <c r="I91" s="171" t="str">
        <f t="shared" si="4"/>
        <v>III/b</v>
      </c>
      <c r="J91" s="186" t="s">
        <v>3977</v>
      </c>
      <c r="K91" s="187" t="s">
        <v>706</v>
      </c>
      <c r="L91" s="177">
        <f t="shared" si="5"/>
        <v>48</v>
      </c>
      <c r="M91" s="182" t="s">
        <v>5422</v>
      </c>
      <c r="N91" s="196" t="s">
        <v>2236</v>
      </c>
      <c r="O91" s="179">
        <v>1997</v>
      </c>
      <c r="P91" s="179" t="s">
        <v>2918</v>
      </c>
      <c r="Q91" s="63" t="s">
        <v>3512</v>
      </c>
    </row>
    <row r="92" spans="1:17" ht="15" customHeight="1" x14ac:dyDescent="0.15">
      <c r="A92" s="171">
        <v>88</v>
      </c>
      <c r="B92" s="171">
        <v>34</v>
      </c>
      <c r="C92" s="181" t="s">
        <v>2511</v>
      </c>
      <c r="D92" s="182" t="s">
        <v>2503</v>
      </c>
      <c r="E92" s="183" t="s">
        <v>709</v>
      </c>
      <c r="F92" s="179" t="s">
        <v>2800</v>
      </c>
      <c r="G92" s="184" t="s">
        <v>2516</v>
      </c>
      <c r="H92" s="185" t="s">
        <v>2246</v>
      </c>
      <c r="I92" s="171" t="str">
        <f t="shared" si="4"/>
        <v>III/b</v>
      </c>
      <c r="J92" s="186" t="s">
        <v>3977</v>
      </c>
      <c r="K92" s="187" t="s">
        <v>706</v>
      </c>
      <c r="L92" s="177">
        <f t="shared" si="5"/>
        <v>50</v>
      </c>
      <c r="M92" s="182" t="s">
        <v>2017</v>
      </c>
      <c r="N92" s="196" t="s">
        <v>2236</v>
      </c>
      <c r="O92" s="179">
        <v>1995</v>
      </c>
      <c r="P92" s="179" t="s">
        <v>2918</v>
      </c>
      <c r="Q92" s="63"/>
    </row>
    <row r="93" spans="1:17" ht="15" customHeight="1" x14ac:dyDescent="0.15">
      <c r="A93" s="171">
        <v>89</v>
      </c>
      <c r="B93" s="171">
        <v>35</v>
      </c>
      <c r="C93" s="507" t="s">
        <v>2602</v>
      </c>
      <c r="D93" s="1059" t="s">
        <v>2521</v>
      </c>
      <c r="E93" s="1060" t="s">
        <v>709</v>
      </c>
      <c r="F93" s="676" t="s">
        <v>2800</v>
      </c>
      <c r="G93" s="1061" t="s">
        <v>2531</v>
      </c>
      <c r="H93" s="523" t="s">
        <v>2246</v>
      </c>
      <c r="I93" s="502" t="str">
        <f t="shared" si="4"/>
        <v>III/b</v>
      </c>
      <c r="J93" s="503" t="s">
        <v>3977</v>
      </c>
      <c r="K93" s="504" t="s">
        <v>706</v>
      </c>
      <c r="L93" s="575">
        <f t="shared" si="5"/>
        <v>51</v>
      </c>
      <c r="M93" s="1062" t="s">
        <v>2017</v>
      </c>
      <c r="N93" s="196" t="s">
        <v>2236</v>
      </c>
      <c r="O93" s="179">
        <v>1994</v>
      </c>
      <c r="P93" s="179" t="s">
        <v>2918</v>
      </c>
      <c r="Q93" s="63" t="s">
        <v>3512</v>
      </c>
    </row>
    <row r="94" spans="1:17" ht="13.5" x14ac:dyDescent="0.15">
      <c r="A94" s="171">
        <v>90</v>
      </c>
      <c r="B94" s="171">
        <v>36</v>
      </c>
      <c r="C94" s="465" t="s">
        <v>4879</v>
      </c>
      <c r="D94" s="416" t="s">
        <v>4880</v>
      </c>
      <c r="E94" s="747" t="s">
        <v>705</v>
      </c>
      <c r="F94" s="805" t="s">
        <v>2746</v>
      </c>
      <c r="G94" s="418" t="s">
        <v>4881</v>
      </c>
      <c r="H94" s="523" t="s">
        <v>2246</v>
      </c>
      <c r="I94" s="502" t="str">
        <f t="shared" si="4"/>
        <v>III/b</v>
      </c>
      <c r="J94" s="503" t="s">
        <v>1454</v>
      </c>
      <c r="K94" s="1069" t="s">
        <v>707</v>
      </c>
      <c r="L94" s="575">
        <f t="shared" si="5"/>
        <v>41</v>
      </c>
      <c r="M94" s="1063" t="s">
        <v>2036</v>
      </c>
      <c r="N94" s="196" t="s">
        <v>2236</v>
      </c>
      <c r="O94" s="676"/>
      <c r="P94" s="676"/>
      <c r="Q94" s="63"/>
    </row>
    <row r="95" spans="1:17" ht="15" customHeight="1" x14ac:dyDescent="0.15">
      <c r="A95" s="171">
        <v>91</v>
      </c>
      <c r="B95" s="171">
        <v>37</v>
      </c>
      <c r="C95" s="181" t="s">
        <v>2510</v>
      </c>
      <c r="D95" s="182" t="s">
        <v>3980</v>
      </c>
      <c r="E95" s="183" t="s">
        <v>705</v>
      </c>
      <c r="F95" s="179" t="s">
        <v>2733</v>
      </c>
      <c r="G95" s="184" t="s">
        <v>2514</v>
      </c>
      <c r="H95" s="185" t="s">
        <v>2246</v>
      </c>
      <c r="I95" s="274" t="str">
        <f>IF(H95="Pembina Utama","IV/e",IF(H95="Pembina Utama Madya","IV/d",IF(H95="Pembina Utama Muda","IV/c",IF(H95="Pembina Tk.I","IV/b",IF(H95="Pembina","IV/a",IF(H95="Penata Tk.I","III/d",IF(H95="Penata","III/c",IF(H95="Penata Muda Tk.I","III/b",IF(H95="Penata Muda","III/a",IF(H95="Pengatur Tk.I","II/d",IF(H95="Pengatur","II/c",IF(H95="Pengatur Muda Tk.I","II/b",IF(H95="Pengatur Muda","II/a",IF(H95="Juru Tk.I","I/d",IF(H95="Juru","I/c",IF(H95="Juru Muda Tk.I","I/b","I/a"))))))))))))))))</f>
        <v>III/b</v>
      </c>
      <c r="J95" s="186" t="s">
        <v>4050</v>
      </c>
      <c r="K95" s="187" t="s">
        <v>707</v>
      </c>
      <c r="L95" s="177">
        <f>2020 - (RIGHT(G95,4))</f>
        <v>43</v>
      </c>
      <c r="M95" s="182" t="s">
        <v>2035</v>
      </c>
      <c r="N95" s="196" t="s">
        <v>2236</v>
      </c>
      <c r="O95" s="179">
        <v>2019</v>
      </c>
      <c r="P95" s="179" t="s">
        <v>2922</v>
      </c>
      <c r="Q95" s="63" t="s">
        <v>157</v>
      </c>
    </row>
    <row r="96" spans="1:17" ht="13.5" x14ac:dyDescent="0.15">
      <c r="A96" s="171">
        <v>92</v>
      </c>
      <c r="B96" s="171">
        <v>38</v>
      </c>
      <c r="C96" s="577" t="s">
        <v>1364</v>
      </c>
      <c r="D96" s="523" t="s">
        <v>3975</v>
      </c>
      <c r="E96" s="675" t="s">
        <v>705</v>
      </c>
      <c r="F96" s="676" t="s">
        <v>2742</v>
      </c>
      <c r="G96" s="541" t="s">
        <v>846</v>
      </c>
      <c r="H96" s="1067" t="s">
        <v>2247</v>
      </c>
      <c r="I96" s="1049" t="str">
        <f t="shared" si="4"/>
        <v>III/a</v>
      </c>
      <c r="J96" s="1068" t="s">
        <v>1333</v>
      </c>
      <c r="K96" s="1058" t="s">
        <v>707</v>
      </c>
      <c r="L96" s="575">
        <f t="shared" si="5"/>
        <v>41</v>
      </c>
      <c r="M96" s="498" t="s">
        <v>2027</v>
      </c>
      <c r="N96" s="196" t="s">
        <v>2236</v>
      </c>
      <c r="O96" s="179">
        <v>2019</v>
      </c>
      <c r="P96" s="179" t="s">
        <v>3713</v>
      </c>
      <c r="Q96" s="63" t="s">
        <v>1138</v>
      </c>
    </row>
    <row r="97" spans="1:17" ht="15" customHeight="1" x14ac:dyDescent="0.15">
      <c r="A97" s="171">
        <v>93</v>
      </c>
      <c r="B97" s="171">
        <v>39</v>
      </c>
      <c r="C97" s="682" t="s">
        <v>1362</v>
      </c>
      <c r="D97" s="416" t="s">
        <v>3234</v>
      </c>
      <c r="E97" s="747" t="s">
        <v>705</v>
      </c>
      <c r="F97" s="417" t="s">
        <v>2892</v>
      </c>
      <c r="G97" s="1064" t="s">
        <v>851</v>
      </c>
      <c r="H97" s="684" t="s">
        <v>2247</v>
      </c>
      <c r="I97" s="1065" t="str">
        <f t="shared" si="4"/>
        <v>III/a</v>
      </c>
      <c r="J97" s="421" t="s">
        <v>2112</v>
      </c>
      <c r="K97" s="422" t="s">
        <v>706</v>
      </c>
      <c r="L97" s="1046">
        <f t="shared" si="5"/>
        <v>44</v>
      </c>
      <c r="M97" s="1066" t="s">
        <v>3947</v>
      </c>
      <c r="N97" s="196" t="s">
        <v>2236</v>
      </c>
      <c r="O97" s="179">
        <v>1995</v>
      </c>
      <c r="P97" s="179" t="s">
        <v>2959</v>
      </c>
      <c r="Q97" s="63"/>
    </row>
    <row r="98" spans="1:17" ht="16.5" customHeight="1" x14ac:dyDescent="0.15">
      <c r="A98" s="171">
        <v>94</v>
      </c>
      <c r="B98" s="171">
        <v>40</v>
      </c>
      <c r="C98" s="1050" t="s">
        <v>2606</v>
      </c>
      <c r="D98" s="1051" t="s">
        <v>3484</v>
      </c>
      <c r="E98" s="1052" t="s">
        <v>709</v>
      </c>
      <c r="F98" s="1053" t="s">
        <v>2738</v>
      </c>
      <c r="G98" s="1054" t="s">
        <v>2534</v>
      </c>
      <c r="H98" s="1055" t="s">
        <v>2247</v>
      </c>
      <c r="I98" s="1056" t="str">
        <f t="shared" si="4"/>
        <v>III/a</v>
      </c>
      <c r="J98" s="1057" t="s">
        <v>3690</v>
      </c>
      <c r="K98" s="1058" t="s">
        <v>706</v>
      </c>
      <c r="L98" s="1039">
        <f t="shared" si="5"/>
        <v>46</v>
      </c>
      <c r="M98" s="1054" t="s">
        <v>5425</v>
      </c>
      <c r="N98" s="196" t="s">
        <v>2236</v>
      </c>
      <c r="O98" s="179">
        <v>2011</v>
      </c>
      <c r="P98" s="196" t="s">
        <v>2922</v>
      </c>
      <c r="Q98" s="63" t="s">
        <v>3499</v>
      </c>
    </row>
    <row r="99" spans="1:17" ht="15" customHeight="1" x14ac:dyDescent="0.15">
      <c r="A99" s="171">
        <v>95</v>
      </c>
      <c r="B99" s="171">
        <v>41</v>
      </c>
      <c r="C99" s="270" t="s">
        <v>2598</v>
      </c>
      <c r="D99" s="271" t="s">
        <v>3395</v>
      </c>
      <c r="E99" s="272" t="s">
        <v>709</v>
      </c>
      <c r="F99" s="179" t="s">
        <v>2732</v>
      </c>
      <c r="G99" s="278" t="s">
        <v>2535</v>
      </c>
      <c r="H99" s="273" t="s">
        <v>2247</v>
      </c>
      <c r="I99" s="274" t="str">
        <f t="shared" si="4"/>
        <v>III/a</v>
      </c>
      <c r="J99" s="275" t="s">
        <v>3690</v>
      </c>
      <c r="K99" s="276" t="s">
        <v>706</v>
      </c>
      <c r="L99" s="177">
        <f t="shared" si="5"/>
        <v>50</v>
      </c>
      <c r="M99" s="277" t="s">
        <v>2035</v>
      </c>
      <c r="N99" s="196" t="s">
        <v>2236</v>
      </c>
      <c r="O99" s="196">
        <v>2001</v>
      </c>
      <c r="P99" s="196" t="s">
        <v>2952</v>
      </c>
      <c r="Q99" s="63" t="s">
        <v>3485</v>
      </c>
    </row>
    <row r="100" spans="1:17" ht="15" customHeight="1" x14ac:dyDescent="0.15">
      <c r="A100" s="171">
        <v>96</v>
      </c>
      <c r="B100" s="171">
        <v>42</v>
      </c>
      <c r="C100" s="181" t="s">
        <v>2499</v>
      </c>
      <c r="D100" s="182" t="s">
        <v>2723</v>
      </c>
      <c r="E100" s="183" t="s">
        <v>709</v>
      </c>
      <c r="F100" s="179" t="s">
        <v>2892</v>
      </c>
      <c r="G100" s="184" t="s">
        <v>2500</v>
      </c>
      <c r="H100" s="273" t="s">
        <v>2247</v>
      </c>
      <c r="I100" s="274" t="str">
        <f t="shared" si="4"/>
        <v>III/a</v>
      </c>
      <c r="J100" s="275" t="s">
        <v>3690</v>
      </c>
      <c r="K100" s="187" t="s">
        <v>706</v>
      </c>
      <c r="L100" s="177">
        <f t="shared" si="5"/>
        <v>49</v>
      </c>
      <c r="M100" s="182" t="s">
        <v>5438</v>
      </c>
      <c r="N100" s="196" t="s">
        <v>2236</v>
      </c>
      <c r="O100" s="179">
        <v>2008</v>
      </c>
      <c r="P100" s="179" t="s">
        <v>2961</v>
      </c>
      <c r="Q100" s="63" t="s">
        <v>2291</v>
      </c>
    </row>
    <row r="101" spans="1:17" ht="13.5" x14ac:dyDescent="0.15">
      <c r="A101" s="171">
        <v>97</v>
      </c>
      <c r="B101" s="171">
        <v>43</v>
      </c>
      <c r="C101" s="190" t="s">
        <v>2478</v>
      </c>
      <c r="D101" s="182" t="s">
        <v>3688</v>
      </c>
      <c r="E101" s="183" t="s">
        <v>705</v>
      </c>
      <c r="F101" s="179" t="s">
        <v>2892</v>
      </c>
      <c r="G101" s="200" t="s">
        <v>2479</v>
      </c>
      <c r="H101" s="185" t="s">
        <v>2247</v>
      </c>
      <c r="I101" s="171" t="str">
        <f t="shared" si="4"/>
        <v>III/a</v>
      </c>
      <c r="J101" s="186" t="s">
        <v>3687</v>
      </c>
      <c r="K101" s="187" t="s">
        <v>706</v>
      </c>
      <c r="L101" s="177">
        <f t="shared" si="5"/>
        <v>36</v>
      </c>
      <c r="M101" s="332" t="s">
        <v>2573</v>
      </c>
      <c r="N101" s="196" t="s">
        <v>2236</v>
      </c>
      <c r="O101" s="179">
        <v>2008</v>
      </c>
      <c r="P101" s="179" t="s">
        <v>2922</v>
      </c>
      <c r="Q101" s="63" t="s">
        <v>3689</v>
      </c>
    </row>
    <row r="102" spans="1:17" ht="13.5" x14ac:dyDescent="0.15">
      <c r="A102" s="171">
        <v>98</v>
      </c>
      <c r="B102" s="171">
        <v>44</v>
      </c>
      <c r="C102" s="465" t="s">
        <v>4882</v>
      </c>
      <c r="D102" s="746" t="s">
        <v>4235</v>
      </c>
      <c r="E102" s="747" t="s">
        <v>705</v>
      </c>
      <c r="F102" s="417" t="s">
        <v>2762</v>
      </c>
      <c r="G102" s="418" t="s">
        <v>4236</v>
      </c>
      <c r="H102" s="523" t="s">
        <v>2247</v>
      </c>
      <c r="I102" s="502" t="str">
        <f t="shared" ref="I102:I134" si="6">IF(H102="Pembina Utama","IV/e",IF(H102="Pembina Utama Madya","IV/d",IF(H102="Pembina Utama Muda","IV/c",IF(H102="Pembina Tk.I","IV/b",IF(H102="Pembina","IV/a",IF(H102="Penata Tk.I","III/d",IF(H102="Penata","III/c",IF(H102="Penata Muda Tk.I","III/b",IF(H102="Penata Muda","III/a",IF(H102="Pengatur Tk.I","II/d",IF(H102="Pengatur","II/c",IF(H102="Pengatur Muda Tk.I","II/b",IF(H102="Pengatur Muda","II/a",IF(H102="Juru Tk.I","I/d",IF(H102="Juru","I/c",IF(H102="Juru Muda Tk.I","I/b","I/a"))))))))))))))))</f>
        <v>III/a</v>
      </c>
      <c r="J102" s="503" t="s">
        <v>3977</v>
      </c>
      <c r="K102" s="504" t="s">
        <v>706</v>
      </c>
      <c r="L102" s="177">
        <f t="shared" ref="L102:L134" si="7">2020 - (RIGHT(G102,4))</f>
        <v>26</v>
      </c>
      <c r="M102" s="919" t="s">
        <v>4237</v>
      </c>
      <c r="N102" s="920" t="s">
        <v>2236</v>
      </c>
      <c r="O102" s="676">
        <v>2017</v>
      </c>
      <c r="P102" s="676" t="s">
        <v>2922</v>
      </c>
      <c r="Q102" s="63" t="s">
        <v>3496</v>
      </c>
    </row>
    <row r="103" spans="1:17" ht="15" customHeight="1" x14ac:dyDescent="0.15">
      <c r="A103" s="171">
        <v>99</v>
      </c>
      <c r="B103" s="171">
        <v>45</v>
      </c>
      <c r="C103" s="181" t="s">
        <v>3115</v>
      </c>
      <c r="D103" s="182" t="s">
        <v>910</v>
      </c>
      <c r="E103" s="183" t="s">
        <v>705</v>
      </c>
      <c r="F103" s="179" t="s">
        <v>2892</v>
      </c>
      <c r="G103" s="235" t="s">
        <v>912</v>
      </c>
      <c r="H103" s="185" t="s">
        <v>2248</v>
      </c>
      <c r="I103" s="171" t="str">
        <f t="shared" si="6"/>
        <v>II/d</v>
      </c>
      <c r="J103" s="186" t="s">
        <v>3977</v>
      </c>
      <c r="K103" s="187" t="s">
        <v>708</v>
      </c>
      <c r="L103" s="177">
        <f t="shared" si="7"/>
        <v>52</v>
      </c>
      <c r="M103" s="182" t="s">
        <v>2018</v>
      </c>
      <c r="N103" s="196" t="s">
        <v>2236</v>
      </c>
      <c r="O103" s="179">
        <v>1989</v>
      </c>
      <c r="P103" s="179" t="s">
        <v>2960</v>
      </c>
      <c r="Q103" s="63"/>
    </row>
    <row r="104" spans="1:17" ht="15" customHeight="1" x14ac:dyDescent="0.15">
      <c r="A104" s="171">
        <v>100</v>
      </c>
      <c r="B104" s="171">
        <v>46</v>
      </c>
      <c r="C104" s="181" t="s">
        <v>2508</v>
      </c>
      <c r="D104" s="182" t="s">
        <v>2501</v>
      </c>
      <c r="E104" s="183" t="s">
        <v>705</v>
      </c>
      <c r="F104" s="179" t="s">
        <v>2892</v>
      </c>
      <c r="G104" s="200" t="s">
        <v>2512</v>
      </c>
      <c r="H104" s="185" t="s">
        <v>2250</v>
      </c>
      <c r="I104" s="171" t="str">
        <f t="shared" si="6"/>
        <v>II/b</v>
      </c>
      <c r="J104" s="186" t="s">
        <v>3977</v>
      </c>
      <c r="K104" s="187" t="s">
        <v>706</v>
      </c>
      <c r="L104" s="177">
        <f t="shared" si="7"/>
        <v>50</v>
      </c>
      <c r="M104" s="182" t="s">
        <v>2017</v>
      </c>
      <c r="N104" s="196" t="s">
        <v>2236</v>
      </c>
      <c r="O104" s="179">
        <v>1989</v>
      </c>
      <c r="P104" s="179" t="s">
        <v>2944</v>
      </c>
      <c r="Q104" s="63"/>
    </row>
    <row r="105" spans="1:17" ht="13.5" x14ac:dyDescent="0.15">
      <c r="A105" s="171">
        <v>101</v>
      </c>
      <c r="B105" s="171">
        <v>47</v>
      </c>
      <c r="C105" s="827" t="s">
        <v>4883</v>
      </c>
      <c r="D105" s="756" t="s">
        <v>4884</v>
      </c>
      <c r="E105" s="767" t="s">
        <v>705</v>
      </c>
      <c r="F105" s="769" t="s">
        <v>2727</v>
      </c>
      <c r="G105" s="766" t="s">
        <v>4885</v>
      </c>
      <c r="H105" s="622" t="s">
        <v>2257</v>
      </c>
      <c r="I105" s="768" t="str">
        <f>IF(H105="Pembina Utama","IV/e",IF(H105="Pembina Utama Madya","IV/d",IF(H105="Pembina Utama Muda","IV/c",IF(H105="Pembina Tk.I","IV/b",IF(H105="Pembina","IV/a",IF(H105="Penata Tk.I","III/d",IF(H105="Penata","III/c",IF(H105="Penata Muda Tk.I","III/b",IF(H105="Penata Muda","III/a",IF(H105="Pengatur Tk.I","II/d",IF(H105="Pengatur","II/c",IF(H105="Pengatur Muda Tk.I","II/b",IF(H105="Pengatur Muda","II/a",IF(H105="Juru Tk.I","I/d",IF(H105="Juru","I/c",IF(H105="Juru Muda Tk.I","I/b","I/a"))))))))))))))))</f>
        <v>II/a</v>
      </c>
      <c r="J105" s="643" t="s">
        <v>2708</v>
      </c>
      <c r="K105" s="649" t="s">
        <v>708</v>
      </c>
      <c r="L105" s="177">
        <f>2020 - (RIGHT(G105,4))</f>
        <v>37</v>
      </c>
      <c r="M105" s="754" t="s">
        <v>2017</v>
      </c>
      <c r="N105" s="755" t="s">
        <v>2233</v>
      </c>
      <c r="O105" s="756"/>
      <c r="P105" s="756" t="s">
        <v>2944</v>
      </c>
      <c r="Q105" s="756"/>
    </row>
    <row r="106" spans="1:17" ht="15" customHeight="1" x14ac:dyDescent="0.15">
      <c r="A106" s="171">
        <v>102</v>
      </c>
      <c r="B106" s="171">
        <v>47</v>
      </c>
      <c r="C106" s="878" t="s">
        <v>1347</v>
      </c>
      <c r="D106" s="280" t="s">
        <v>1144</v>
      </c>
      <c r="E106" s="905" t="s">
        <v>705</v>
      </c>
      <c r="F106" s="803" t="s">
        <v>2915</v>
      </c>
      <c r="G106" s="287" t="s">
        <v>552</v>
      </c>
      <c r="H106" s="282" t="s">
        <v>2242</v>
      </c>
      <c r="I106" s="283" t="str">
        <f>IF(H106="Pembina Utama","IV/e",IF(H106="Pembina Utama Madya","IV/d",IF(H106="Pembina Utama Muda","IV/c",IF(H106="Pembina Tk.I","IV/b",IF(H106="Pembina","IV/a",IF(H106="Penata Tk.I","III/d",IF(H106="Penata","III/c",IF(H106="Penata Muda Tk.I","III/b",IF(H106="Penata Muda","III/a",IF(H106="Pengatur Tk.I","II/d",IF(H106="Pengatur","II/c",IF(H106="Pengatur Muda Tk.I","II/b",IF(H106="Pengatur Muda","II/a",IF(H106="Juru Tk.I","I/d",IF(H106="Juru","I/c",IF(H106="Juru Muda Tk.I","I/b","I/a"))))))))))))))))</f>
        <v>IV/b</v>
      </c>
      <c r="J106" s="284" t="s">
        <v>3690</v>
      </c>
      <c r="K106" s="283" t="s">
        <v>707</v>
      </c>
      <c r="L106" s="177">
        <f>2020 - (RIGHT(G106,4))</f>
        <v>41</v>
      </c>
      <c r="M106" s="303" t="s">
        <v>3172</v>
      </c>
      <c r="N106" s="285" t="s">
        <v>2236</v>
      </c>
      <c r="O106" s="174">
        <v>2010</v>
      </c>
      <c r="P106" s="174" t="s">
        <v>2948</v>
      </c>
      <c r="Q106" s="63" t="s">
        <v>3489</v>
      </c>
    </row>
    <row r="107" spans="1:17" ht="13.5" x14ac:dyDescent="0.15">
      <c r="A107" s="171">
        <v>103</v>
      </c>
      <c r="B107" s="171">
        <v>48</v>
      </c>
      <c r="C107" s="279" t="s">
        <v>1676</v>
      </c>
      <c r="D107" s="394" t="s">
        <v>1467</v>
      </c>
      <c r="E107" s="905" t="s">
        <v>709</v>
      </c>
      <c r="F107" s="174" t="s">
        <v>2742</v>
      </c>
      <c r="G107" s="282" t="s">
        <v>71</v>
      </c>
      <c r="H107" s="282" t="s">
        <v>2242</v>
      </c>
      <c r="I107" s="283" t="str">
        <f>IF(H107="Pembina Utama","IV/e",IF(H107="Pembina Utama Madya","IV/d",IF(H107="Pembina Utama Muda","IV/c",IF(H107="Pembina Tk.I","IV/b",IF(H107="Pembina","IV/a",IF(H107="Penata Tk.I","III/d",IF(H107="Penata","III/c",IF(H107="Penata Muda Tk.I","III/b",IF(H107="Penata Muda","III/a",IF(H107="Pengatur Tk.I","II/d",IF(H107="Pengatur","II/c",IF(H107="Pengatur Muda Tk.I","II/b",IF(H107="Pengatur Muda","II/a",IF(H107="Juru Tk.I","I/d",IF(H107="Juru","I/c",IF(H107="Juru Muda Tk.I","I/b","I/a"))))))))))))))))</f>
        <v>IV/b</v>
      </c>
      <c r="J107" s="284" t="s">
        <v>3690</v>
      </c>
      <c r="K107" s="283" t="s">
        <v>707</v>
      </c>
      <c r="L107" s="177">
        <f>2020 - (RIGHT(G107,4))</f>
        <v>53</v>
      </c>
      <c r="M107" s="392" t="s">
        <v>3172</v>
      </c>
      <c r="N107" s="285" t="s">
        <v>2236</v>
      </c>
      <c r="O107" s="281">
        <v>2012</v>
      </c>
      <c r="P107" s="281" t="s">
        <v>1247</v>
      </c>
      <c r="Q107" s="63" t="s">
        <v>1263</v>
      </c>
    </row>
    <row r="108" spans="1:17" ht="13.5" x14ac:dyDescent="0.15">
      <c r="A108" s="171">
        <v>104</v>
      </c>
      <c r="B108" s="171">
        <v>49</v>
      </c>
      <c r="C108" s="279" t="s">
        <v>1649</v>
      </c>
      <c r="D108" s="394" t="s">
        <v>2632</v>
      </c>
      <c r="E108" s="905" t="s">
        <v>705</v>
      </c>
      <c r="F108" s="281" t="s">
        <v>2738</v>
      </c>
      <c r="G108" s="282" t="s">
        <v>751</v>
      </c>
      <c r="H108" s="282" t="s">
        <v>2252</v>
      </c>
      <c r="I108" s="283" t="str">
        <f>IF(H108="Pembina Utama","IV/e",IF(H108="Pembina Utama Madya","IV/d",IF(H108="Pembina Utama Muda","IV/c",IF(H108="Pembina Tk.I","IV/b",IF(H108="Pembina","IV/a",IF(H108="Penata Tk.I","III/d",IF(H108="Penata","III/c",IF(H108="Penata Muda Tk.I","III/b",IF(H108="Penata Muda","III/a",IF(H108="Pengatur Tk.I","II/d",IF(H108="Pengatur","II/c",IF(H108="Pengatur Muda Tk.I","II/b",IF(H108="Pengatur Muda","II/a",IF(H108="Juru Tk.I","I/d",IF(H108="Juru","I/c",IF(H108="Juru Muda Tk.I","I/b","I/a"))))))))))))))))</f>
        <v>III/d</v>
      </c>
      <c r="J108" s="284" t="s">
        <v>3749</v>
      </c>
      <c r="K108" s="283" t="s">
        <v>707</v>
      </c>
      <c r="L108" s="177">
        <f>2020 - (RIGHT(G108,4))</f>
        <v>39</v>
      </c>
      <c r="M108" s="391" t="s">
        <v>2704</v>
      </c>
      <c r="N108" s="285" t="s">
        <v>2236</v>
      </c>
      <c r="O108" s="281">
        <v>2006</v>
      </c>
      <c r="P108" s="281" t="s">
        <v>2922</v>
      </c>
      <c r="Q108" s="63" t="s">
        <v>3520</v>
      </c>
    </row>
    <row r="109" spans="1:17" ht="13.5" x14ac:dyDescent="0.15">
      <c r="A109" s="171">
        <v>105</v>
      </c>
      <c r="B109" s="171">
        <v>50</v>
      </c>
      <c r="C109" s="279" t="s">
        <v>1641</v>
      </c>
      <c r="D109" s="394" t="s">
        <v>3175</v>
      </c>
      <c r="E109" s="905" t="s">
        <v>709</v>
      </c>
      <c r="F109" s="281" t="s">
        <v>2739</v>
      </c>
      <c r="G109" s="287" t="s">
        <v>847</v>
      </c>
      <c r="H109" s="282" t="s">
        <v>2245</v>
      </c>
      <c r="I109" s="283" t="str">
        <f t="shared" si="6"/>
        <v>III/c</v>
      </c>
      <c r="J109" s="284" t="s">
        <v>3749</v>
      </c>
      <c r="K109" s="283" t="s">
        <v>707</v>
      </c>
      <c r="L109" s="177">
        <f t="shared" si="7"/>
        <v>40</v>
      </c>
      <c r="M109" s="391" t="s">
        <v>2704</v>
      </c>
      <c r="N109" s="285" t="s">
        <v>2236</v>
      </c>
      <c r="O109" s="281">
        <v>2004</v>
      </c>
      <c r="P109" s="281" t="s">
        <v>2918</v>
      </c>
      <c r="Q109" s="63" t="s">
        <v>3519</v>
      </c>
    </row>
    <row r="110" spans="1:17" ht="13.5" x14ac:dyDescent="0.15">
      <c r="A110" s="171">
        <v>106</v>
      </c>
      <c r="B110" s="171">
        <v>51</v>
      </c>
      <c r="C110" s="288" t="s">
        <v>1485</v>
      </c>
      <c r="D110" s="393" t="s">
        <v>3940</v>
      </c>
      <c r="E110" s="290" t="s">
        <v>709</v>
      </c>
      <c r="F110" s="291" t="s">
        <v>2729</v>
      </c>
      <c r="G110" s="292" t="s">
        <v>1486</v>
      </c>
      <c r="H110" s="282" t="s">
        <v>2245</v>
      </c>
      <c r="I110" s="294" t="str">
        <f t="shared" si="6"/>
        <v>III/c</v>
      </c>
      <c r="J110" s="295" t="s">
        <v>4050</v>
      </c>
      <c r="K110" s="296" t="s">
        <v>707</v>
      </c>
      <c r="L110" s="177">
        <f t="shared" si="7"/>
        <v>39</v>
      </c>
      <c r="M110" s="391" t="s">
        <v>2704</v>
      </c>
      <c r="N110" s="297" t="s">
        <v>2236</v>
      </c>
      <c r="O110" s="179">
        <v>2005</v>
      </c>
      <c r="P110" s="179" t="s">
        <v>2918</v>
      </c>
      <c r="Q110" s="63" t="s">
        <v>3520</v>
      </c>
    </row>
    <row r="111" spans="1:17" ht="13.5" x14ac:dyDescent="0.15">
      <c r="A111" s="171">
        <v>107</v>
      </c>
      <c r="B111" s="171">
        <v>1</v>
      </c>
      <c r="C111" s="311" t="s">
        <v>1378</v>
      </c>
      <c r="D111" s="253" t="s">
        <v>670</v>
      </c>
      <c r="E111" s="164" t="s">
        <v>705</v>
      </c>
      <c r="F111" s="113" t="s">
        <v>2762</v>
      </c>
      <c r="G111" s="254" t="s">
        <v>462</v>
      </c>
      <c r="H111" s="254" t="s">
        <v>2242</v>
      </c>
      <c r="I111" s="251" t="str">
        <f t="shared" si="6"/>
        <v>IV/b</v>
      </c>
      <c r="J111" s="255" t="s">
        <v>4957</v>
      </c>
      <c r="K111" s="256" t="s">
        <v>706</v>
      </c>
      <c r="L111" s="177">
        <f t="shared" si="7"/>
        <v>58</v>
      </c>
      <c r="M111" s="298" t="s">
        <v>535</v>
      </c>
      <c r="N111" s="18" t="s">
        <v>3722</v>
      </c>
      <c r="O111" s="113">
        <v>2000</v>
      </c>
      <c r="P111" s="318" t="s">
        <v>2973</v>
      </c>
      <c r="Q111" s="63"/>
    </row>
    <row r="112" spans="1:17" ht="15" customHeight="1" x14ac:dyDescent="0.15">
      <c r="A112" s="171">
        <v>108</v>
      </c>
      <c r="B112" s="171">
        <v>2</v>
      </c>
      <c r="C112" s="235" t="s">
        <v>1892</v>
      </c>
      <c r="D112" s="185" t="s">
        <v>1006</v>
      </c>
      <c r="E112" s="183" t="s">
        <v>709</v>
      </c>
      <c r="F112" s="179" t="s">
        <v>2892</v>
      </c>
      <c r="G112" s="200" t="s">
        <v>173</v>
      </c>
      <c r="H112" s="185" t="s">
        <v>2243</v>
      </c>
      <c r="I112" s="171" t="str">
        <f t="shared" si="6"/>
        <v>IV/a</v>
      </c>
      <c r="J112" s="186" t="s">
        <v>3977</v>
      </c>
      <c r="K112" s="187" t="s">
        <v>707</v>
      </c>
      <c r="L112" s="177">
        <f t="shared" si="7"/>
        <v>54</v>
      </c>
      <c r="M112" s="193" t="s">
        <v>441</v>
      </c>
      <c r="N112" s="18" t="s">
        <v>3722</v>
      </c>
      <c r="O112" s="179">
        <v>2010</v>
      </c>
      <c r="P112" s="179" t="s">
        <v>3472</v>
      </c>
      <c r="Q112" s="63" t="s">
        <v>1263</v>
      </c>
    </row>
    <row r="113" spans="1:17" ht="15" customHeight="1" x14ac:dyDescent="0.15">
      <c r="A113" s="171">
        <v>109</v>
      </c>
      <c r="B113" s="171">
        <v>3</v>
      </c>
      <c r="C113" s="190" t="s">
        <v>1584</v>
      </c>
      <c r="D113" s="182" t="s">
        <v>914</v>
      </c>
      <c r="E113" s="266" t="s">
        <v>705</v>
      </c>
      <c r="F113" s="179" t="s">
        <v>2810</v>
      </c>
      <c r="G113" s="267" t="s">
        <v>917</v>
      </c>
      <c r="H113" s="185" t="s">
        <v>2245</v>
      </c>
      <c r="I113" s="171" t="str">
        <f t="shared" si="6"/>
        <v>III/c</v>
      </c>
      <c r="J113" s="186" t="s">
        <v>3220</v>
      </c>
      <c r="K113" s="187" t="s">
        <v>706</v>
      </c>
      <c r="L113" s="177">
        <f t="shared" si="7"/>
        <v>46</v>
      </c>
      <c r="M113" s="193" t="s">
        <v>1322</v>
      </c>
      <c r="N113" s="18" t="s">
        <v>3722</v>
      </c>
      <c r="O113" s="179">
        <v>1998</v>
      </c>
      <c r="P113" s="179" t="s">
        <v>2918</v>
      </c>
      <c r="Q113" s="63" t="s">
        <v>3516</v>
      </c>
    </row>
    <row r="114" spans="1:17" ht="15" customHeight="1" x14ac:dyDescent="0.15">
      <c r="A114" s="171">
        <v>110</v>
      </c>
      <c r="B114" s="171">
        <v>4</v>
      </c>
      <c r="C114" s="304" t="s">
        <v>1642</v>
      </c>
      <c r="D114" s="299" t="s">
        <v>3067</v>
      </c>
      <c r="E114" s="907" t="s">
        <v>705</v>
      </c>
      <c r="F114" s="300" t="s">
        <v>2762</v>
      </c>
      <c r="G114" s="305" t="s">
        <v>1053</v>
      </c>
      <c r="H114" s="185" t="s">
        <v>2252</v>
      </c>
      <c r="I114" s="171" t="str">
        <f t="shared" si="6"/>
        <v>III/d</v>
      </c>
      <c r="J114" s="302" t="s">
        <v>4957</v>
      </c>
      <c r="K114" s="301" t="s">
        <v>707</v>
      </c>
      <c r="L114" s="177">
        <f t="shared" si="7"/>
        <v>38</v>
      </c>
      <c r="M114" s="306" t="s">
        <v>2704</v>
      </c>
      <c r="N114" s="18" t="s">
        <v>3722</v>
      </c>
      <c r="O114" s="174">
        <v>2014</v>
      </c>
      <c r="P114" s="174" t="s">
        <v>2917</v>
      </c>
      <c r="Q114" s="63" t="s">
        <v>3521</v>
      </c>
    </row>
    <row r="115" spans="1:17" ht="15" customHeight="1" x14ac:dyDescent="0.15">
      <c r="A115" s="171">
        <v>111</v>
      </c>
      <c r="B115" s="171">
        <v>5</v>
      </c>
      <c r="C115" s="190" t="s">
        <v>1650</v>
      </c>
      <c r="D115" s="182" t="s">
        <v>1042</v>
      </c>
      <c r="E115" s="183" t="s">
        <v>709</v>
      </c>
      <c r="F115" s="179" t="s">
        <v>2762</v>
      </c>
      <c r="G115" s="192" t="s">
        <v>1043</v>
      </c>
      <c r="H115" s="176" t="s">
        <v>2245</v>
      </c>
      <c r="I115" s="171" t="str">
        <f t="shared" si="6"/>
        <v>III/c</v>
      </c>
      <c r="J115" s="186" t="s">
        <v>3977</v>
      </c>
      <c r="K115" s="187" t="s">
        <v>706</v>
      </c>
      <c r="L115" s="177">
        <f t="shared" si="7"/>
        <v>34</v>
      </c>
      <c r="M115" s="182" t="s">
        <v>2018</v>
      </c>
      <c r="N115" s="18" t="s">
        <v>3722</v>
      </c>
      <c r="O115" s="179">
        <v>2009</v>
      </c>
      <c r="P115" s="179" t="s">
        <v>1242</v>
      </c>
      <c r="Q115" s="63" t="s">
        <v>3496</v>
      </c>
    </row>
    <row r="116" spans="1:17" ht="15" customHeight="1" x14ac:dyDescent="0.15">
      <c r="A116" s="171">
        <v>112</v>
      </c>
      <c r="B116" s="171">
        <v>6</v>
      </c>
      <c r="C116" s="190" t="s">
        <v>1651</v>
      </c>
      <c r="D116" s="182" t="s">
        <v>1104</v>
      </c>
      <c r="E116" s="183" t="s">
        <v>709</v>
      </c>
      <c r="F116" s="179" t="s">
        <v>2729</v>
      </c>
      <c r="G116" s="192" t="s">
        <v>893</v>
      </c>
      <c r="H116" s="185" t="s">
        <v>2245</v>
      </c>
      <c r="I116" s="171" t="str">
        <f t="shared" ref="I116" si="8">IF(H116="Pembina Utama","IV/e",IF(H116="Pembina Utama Madya","IV/d",IF(H116="Pembina Utama Muda","IV/c",IF(H116="Pembina Tk.I","IV/b",IF(H116="Pembina","IV/a",IF(H116="Penata Tk.I","III/d",IF(H116="Penata","III/c",IF(H116="Penata Muda Tk.I","III/b",IF(H116="Penata Muda","III/a",IF(H116="Pengatur Tk.I","II/d",IF(H116="Pengatur","II/c",IF(H116="Pengatur Muda Tk.I","II/b",IF(H116="Pengatur Muda","II/a",IF(H116="Juru Tk.I","I/d",IF(H116="Juru","I/c",IF(H116="Juru Muda Tk.I","I/b","I/a"))))))))))))))))</f>
        <v>III/c</v>
      </c>
      <c r="J116" s="186" t="s">
        <v>4050</v>
      </c>
      <c r="K116" s="187" t="s">
        <v>706</v>
      </c>
      <c r="L116" s="177">
        <f t="shared" si="7"/>
        <v>48</v>
      </c>
      <c r="M116" s="182" t="s">
        <v>2021</v>
      </c>
      <c r="N116" s="18" t="s">
        <v>3722</v>
      </c>
      <c r="O116" s="179">
        <v>2010</v>
      </c>
      <c r="P116" s="179" t="s">
        <v>2966</v>
      </c>
      <c r="Q116" s="63" t="s">
        <v>3523</v>
      </c>
    </row>
    <row r="117" spans="1:17" ht="15" customHeight="1" x14ac:dyDescent="0.15">
      <c r="A117" s="171">
        <v>113</v>
      </c>
      <c r="B117" s="171">
        <v>7</v>
      </c>
      <c r="C117" s="190" t="s">
        <v>1388</v>
      </c>
      <c r="D117" s="182" t="s">
        <v>899</v>
      </c>
      <c r="E117" s="183" t="s">
        <v>709</v>
      </c>
      <c r="F117" s="179" t="s">
        <v>2724</v>
      </c>
      <c r="G117" s="217" t="s">
        <v>1387</v>
      </c>
      <c r="H117" s="185" t="s">
        <v>2246</v>
      </c>
      <c r="I117" s="171" t="str">
        <f t="shared" si="6"/>
        <v>III/b</v>
      </c>
      <c r="J117" s="186" t="s">
        <v>3060</v>
      </c>
      <c r="K117" s="187" t="s">
        <v>706</v>
      </c>
      <c r="L117" s="177">
        <f t="shared" si="7"/>
        <v>41</v>
      </c>
      <c r="M117" s="308" t="s">
        <v>5435</v>
      </c>
      <c r="N117" s="18" t="s">
        <v>3722</v>
      </c>
      <c r="O117" s="179">
        <v>2005</v>
      </c>
      <c r="P117" s="179" t="s">
        <v>2928</v>
      </c>
      <c r="Q117" s="63" t="s">
        <v>3524</v>
      </c>
    </row>
    <row r="118" spans="1:17" ht="15" customHeight="1" x14ac:dyDescent="0.15">
      <c r="A118" s="171">
        <v>114</v>
      </c>
      <c r="B118" s="171">
        <v>8</v>
      </c>
      <c r="C118" s="181" t="s">
        <v>2543</v>
      </c>
      <c r="D118" s="309" t="s">
        <v>2542</v>
      </c>
      <c r="E118" s="183" t="s">
        <v>709</v>
      </c>
      <c r="F118" s="179" t="s">
        <v>2775</v>
      </c>
      <c r="G118" s="184" t="s">
        <v>801</v>
      </c>
      <c r="H118" s="185" t="s">
        <v>2246</v>
      </c>
      <c r="I118" s="171" t="str">
        <f t="shared" si="6"/>
        <v>III/b</v>
      </c>
      <c r="J118" s="186" t="s">
        <v>3977</v>
      </c>
      <c r="K118" s="187" t="s">
        <v>706</v>
      </c>
      <c r="L118" s="177">
        <f t="shared" si="7"/>
        <v>52</v>
      </c>
      <c r="M118" s="182" t="s">
        <v>2017</v>
      </c>
      <c r="N118" s="18" t="s">
        <v>3722</v>
      </c>
      <c r="O118" s="179">
        <v>1993</v>
      </c>
      <c r="P118" s="179"/>
      <c r="Q118" s="63" t="s">
        <v>3525</v>
      </c>
    </row>
    <row r="119" spans="1:17" ht="15" customHeight="1" x14ac:dyDescent="0.15">
      <c r="A119" s="171">
        <v>115</v>
      </c>
      <c r="B119" s="171">
        <v>9</v>
      </c>
      <c r="C119" s="181" t="s">
        <v>1370</v>
      </c>
      <c r="D119" s="182" t="s">
        <v>1220</v>
      </c>
      <c r="E119" s="183" t="s">
        <v>705</v>
      </c>
      <c r="F119" s="179" t="s">
        <v>2892</v>
      </c>
      <c r="G119" s="200" t="s">
        <v>1209</v>
      </c>
      <c r="H119" s="185" t="s">
        <v>2247</v>
      </c>
      <c r="I119" s="171" t="str">
        <f t="shared" si="6"/>
        <v>III/a</v>
      </c>
      <c r="J119" s="186" t="s">
        <v>4050</v>
      </c>
      <c r="K119" s="187" t="s">
        <v>1034</v>
      </c>
      <c r="L119" s="177">
        <f t="shared" si="7"/>
        <v>41</v>
      </c>
      <c r="M119" s="182" t="s">
        <v>2017</v>
      </c>
      <c r="N119" s="18" t="s">
        <v>3722</v>
      </c>
      <c r="O119" s="179">
        <v>2003</v>
      </c>
      <c r="P119" s="179" t="s">
        <v>2958</v>
      </c>
      <c r="Q119" s="63" t="s">
        <v>3526</v>
      </c>
    </row>
    <row r="120" spans="1:17" s="349" customFormat="1" ht="15" customHeight="1" x14ac:dyDescent="0.15">
      <c r="A120" s="171">
        <v>116</v>
      </c>
      <c r="B120" s="171">
        <v>10</v>
      </c>
      <c r="C120" s="406" t="s">
        <v>3743</v>
      </c>
      <c r="D120" s="407" t="s">
        <v>3744</v>
      </c>
      <c r="E120" s="408" t="s">
        <v>705</v>
      </c>
      <c r="G120" s="400" t="s">
        <v>3745</v>
      </c>
      <c r="H120" s="409" t="s">
        <v>2243</v>
      </c>
      <c r="I120" s="397" t="str">
        <f t="shared" si="6"/>
        <v>IV/a</v>
      </c>
      <c r="J120" s="348"/>
      <c r="K120" s="410" t="s">
        <v>707</v>
      </c>
      <c r="L120" s="177">
        <f t="shared" si="7"/>
        <v>43</v>
      </c>
      <c r="M120" s="407" t="s">
        <v>2017</v>
      </c>
      <c r="N120" s="18" t="s">
        <v>3722</v>
      </c>
      <c r="P120" s="349" t="s">
        <v>2921</v>
      </c>
      <c r="Q120" s="349" t="s">
        <v>3933</v>
      </c>
    </row>
    <row r="121" spans="1:17" ht="17.25" customHeight="1" x14ac:dyDescent="0.15">
      <c r="A121" s="171">
        <v>117</v>
      </c>
      <c r="B121" s="171">
        <v>11</v>
      </c>
      <c r="C121" s="401" t="s">
        <v>1611</v>
      </c>
      <c r="D121" s="402" t="s">
        <v>3379</v>
      </c>
      <c r="E121" s="403" t="s">
        <v>709</v>
      </c>
      <c r="F121" s="372" t="s">
        <v>2724</v>
      </c>
      <c r="G121" s="404" t="s">
        <v>1239</v>
      </c>
      <c r="H121" s="185" t="s">
        <v>2252</v>
      </c>
      <c r="I121" s="370" t="str">
        <f t="shared" si="6"/>
        <v>III/d</v>
      </c>
      <c r="J121" s="377" t="s">
        <v>3749</v>
      </c>
      <c r="K121" s="378" t="s">
        <v>707</v>
      </c>
      <c r="L121" s="177">
        <f t="shared" si="7"/>
        <v>40</v>
      </c>
      <c r="M121" s="405" t="s">
        <v>2005</v>
      </c>
      <c r="N121" s="18" t="s">
        <v>3722</v>
      </c>
      <c r="O121" s="372">
        <v>2017</v>
      </c>
      <c r="P121" s="372" t="s">
        <v>2991</v>
      </c>
      <c r="Q121" s="372" t="s">
        <v>3494</v>
      </c>
    </row>
    <row r="122" spans="1:17" ht="15" customHeight="1" x14ac:dyDescent="0.15">
      <c r="A122" s="171">
        <v>118</v>
      </c>
      <c r="B122" s="171">
        <v>1</v>
      </c>
      <c r="C122" s="190" t="s">
        <v>1487</v>
      </c>
      <c r="D122" s="182" t="s">
        <v>351</v>
      </c>
      <c r="E122" s="183" t="s">
        <v>705</v>
      </c>
      <c r="F122" s="179" t="s">
        <v>2892</v>
      </c>
      <c r="G122" s="185" t="s">
        <v>638</v>
      </c>
      <c r="H122" s="259" t="s">
        <v>2258</v>
      </c>
      <c r="I122" s="171" t="str">
        <f t="shared" si="6"/>
        <v>IV/b</v>
      </c>
      <c r="J122" s="186" t="s">
        <v>1454</v>
      </c>
      <c r="K122" s="187" t="s">
        <v>707</v>
      </c>
      <c r="L122" s="177">
        <f t="shared" si="7"/>
        <v>54</v>
      </c>
      <c r="M122" s="193" t="s">
        <v>1305</v>
      </c>
      <c r="N122" s="179" t="s">
        <v>2228</v>
      </c>
      <c r="O122" s="179">
        <v>2007</v>
      </c>
      <c r="P122" s="241" t="s">
        <v>2968</v>
      </c>
      <c r="Q122" s="63" t="s">
        <v>1138</v>
      </c>
    </row>
    <row r="123" spans="1:17" ht="15" customHeight="1" x14ac:dyDescent="0.15">
      <c r="A123" s="171">
        <v>119</v>
      </c>
      <c r="B123" s="171">
        <v>2</v>
      </c>
      <c r="C123" s="190" t="s">
        <v>1390</v>
      </c>
      <c r="D123" s="185" t="s">
        <v>1452</v>
      </c>
      <c r="E123" s="183" t="s">
        <v>705</v>
      </c>
      <c r="F123" s="179" t="s">
        <v>2742</v>
      </c>
      <c r="G123" s="191" t="s">
        <v>2620</v>
      </c>
      <c r="H123" s="185" t="s">
        <v>2243</v>
      </c>
      <c r="I123" s="171" t="str">
        <f t="shared" si="6"/>
        <v>IV/a</v>
      </c>
      <c r="J123" s="186" t="s">
        <v>3977</v>
      </c>
      <c r="K123" s="187" t="s">
        <v>707</v>
      </c>
      <c r="L123" s="177">
        <f t="shared" si="7"/>
        <v>47</v>
      </c>
      <c r="M123" s="193" t="s">
        <v>1324</v>
      </c>
      <c r="N123" s="179" t="s">
        <v>2228</v>
      </c>
      <c r="O123" s="179">
        <v>2013</v>
      </c>
      <c r="P123" s="179" t="s">
        <v>1247</v>
      </c>
      <c r="Q123" s="63" t="s">
        <v>1263</v>
      </c>
    </row>
    <row r="124" spans="1:17" ht="15" customHeight="1" x14ac:dyDescent="0.15">
      <c r="A124" s="171">
        <v>120</v>
      </c>
      <c r="B124" s="171">
        <v>3</v>
      </c>
      <c r="C124" s="181" t="s">
        <v>1491</v>
      </c>
      <c r="D124" s="182" t="s">
        <v>172</v>
      </c>
      <c r="E124" s="183" t="s">
        <v>705</v>
      </c>
      <c r="F124" s="179" t="s">
        <v>2775</v>
      </c>
      <c r="G124" s="185" t="s">
        <v>50</v>
      </c>
      <c r="H124" s="185" t="s">
        <v>2252</v>
      </c>
      <c r="I124" s="171" t="str">
        <f t="shared" si="6"/>
        <v>III/d</v>
      </c>
      <c r="J124" s="186" t="s">
        <v>105</v>
      </c>
      <c r="K124" s="187" t="s">
        <v>706</v>
      </c>
      <c r="L124" s="177">
        <f t="shared" si="7"/>
        <v>53</v>
      </c>
      <c r="M124" s="193" t="s">
        <v>1319</v>
      </c>
      <c r="N124" s="179" t="s">
        <v>2228</v>
      </c>
      <c r="O124" s="179">
        <v>1992</v>
      </c>
      <c r="P124" s="179" t="s">
        <v>2918</v>
      </c>
      <c r="Q124" s="63" t="s">
        <v>3511</v>
      </c>
    </row>
    <row r="125" spans="1:17" ht="15" customHeight="1" x14ac:dyDescent="0.15">
      <c r="A125" s="171">
        <v>121</v>
      </c>
      <c r="B125" s="171">
        <v>4</v>
      </c>
      <c r="C125" s="184" t="s">
        <v>1674</v>
      </c>
      <c r="D125" s="185" t="s">
        <v>1233</v>
      </c>
      <c r="E125" s="183" t="s">
        <v>705</v>
      </c>
      <c r="F125" s="179" t="s">
        <v>2903</v>
      </c>
      <c r="G125" s="200" t="s">
        <v>1234</v>
      </c>
      <c r="H125" s="185" t="s">
        <v>2252</v>
      </c>
      <c r="I125" s="171" t="str">
        <f t="shared" si="6"/>
        <v>III/d</v>
      </c>
      <c r="J125" s="258" t="s">
        <v>1333</v>
      </c>
      <c r="K125" s="187" t="s">
        <v>706</v>
      </c>
      <c r="L125" s="177">
        <f t="shared" si="7"/>
        <v>56</v>
      </c>
      <c r="M125" s="182" t="s">
        <v>2028</v>
      </c>
      <c r="N125" s="179" t="s">
        <v>2228</v>
      </c>
      <c r="O125" s="179">
        <v>1997</v>
      </c>
      <c r="P125" s="241" t="s">
        <v>2962</v>
      </c>
      <c r="Q125" s="63" t="s">
        <v>3502</v>
      </c>
    </row>
    <row r="126" spans="1:17" ht="15" customHeight="1" x14ac:dyDescent="0.15">
      <c r="A126" s="171">
        <v>122</v>
      </c>
      <c r="B126" s="171">
        <v>5</v>
      </c>
      <c r="C126" s="201" t="s">
        <v>1895</v>
      </c>
      <c r="D126" s="185" t="s">
        <v>143</v>
      </c>
      <c r="E126" s="183" t="s">
        <v>709</v>
      </c>
      <c r="F126" s="179" t="s">
        <v>2892</v>
      </c>
      <c r="G126" s="185" t="s">
        <v>685</v>
      </c>
      <c r="H126" s="185" t="s">
        <v>2252</v>
      </c>
      <c r="I126" s="171" t="str">
        <f t="shared" si="6"/>
        <v>III/d</v>
      </c>
      <c r="J126" s="186" t="s">
        <v>3335</v>
      </c>
      <c r="K126" s="187" t="s">
        <v>706</v>
      </c>
      <c r="L126" s="177">
        <f t="shared" si="7"/>
        <v>53</v>
      </c>
      <c r="M126" s="182" t="s">
        <v>2018</v>
      </c>
      <c r="N126" s="179" t="s">
        <v>2228</v>
      </c>
      <c r="O126" s="179">
        <v>2004</v>
      </c>
      <c r="P126" s="179" t="s">
        <v>2952</v>
      </c>
      <c r="Q126" s="63" t="s">
        <v>3502</v>
      </c>
    </row>
    <row r="127" spans="1:17" ht="15" customHeight="1" x14ac:dyDescent="0.15">
      <c r="A127" s="171">
        <v>123</v>
      </c>
      <c r="B127" s="171">
        <v>6</v>
      </c>
      <c r="C127" s="190" t="s">
        <v>1677</v>
      </c>
      <c r="D127" s="182" t="s">
        <v>1173</v>
      </c>
      <c r="E127" s="183" t="s">
        <v>709</v>
      </c>
      <c r="F127" s="179" t="s">
        <v>2815</v>
      </c>
      <c r="G127" s="312" t="s">
        <v>1174</v>
      </c>
      <c r="H127" s="176" t="s">
        <v>2245</v>
      </c>
      <c r="I127" s="171" t="str">
        <f t="shared" si="6"/>
        <v>III/c</v>
      </c>
      <c r="J127" s="186" t="s">
        <v>2635</v>
      </c>
      <c r="K127" s="187" t="s">
        <v>707</v>
      </c>
      <c r="L127" s="177">
        <f t="shared" si="7"/>
        <v>42</v>
      </c>
      <c r="M127" s="182" t="s">
        <v>2031</v>
      </c>
      <c r="N127" s="179" t="s">
        <v>2228</v>
      </c>
      <c r="O127" s="179">
        <v>2002</v>
      </c>
      <c r="P127" s="179"/>
      <c r="Q127" s="63"/>
    </row>
    <row r="128" spans="1:17" ht="15" customHeight="1" x14ac:dyDescent="0.15">
      <c r="A128" s="171">
        <v>124</v>
      </c>
      <c r="B128" s="171">
        <v>7</v>
      </c>
      <c r="C128" s="313" t="s">
        <v>1409</v>
      </c>
      <c r="D128" s="176" t="s">
        <v>1598</v>
      </c>
      <c r="E128" s="183" t="s">
        <v>705</v>
      </c>
      <c r="F128" s="179" t="s">
        <v>2892</v>
      </c>
      <c r="G128" s="175" t="s">
        <v>728</v>
      </c>
      <c r="H128" s="185" t="s">
        <v>2246</v>
      </c>
      <c r="I128" s="171" t="str">
        <f t="shared" si="6"/>
        <v>III/b</v>
      </c>
      <c r="J128" s="177" t="s">
        <v>1484</v>
      </c>
      <c r="K128" s="171" t="s">
        <v>706</v>
      </c>
      <c r="L128" s="177">
        <f t="shared" si="7"/>
        <v>47</v>
      </c>
      <c r="M128" s="229" t="s">
        <v>2003</v>
      </c>
      <c r="N128" s="179" t="s">
        <v>2228</v>
      </c>
      <c r="O128" s="179">
        <v>1991</v>
      </c>
      <c r="P128" s="179" t="s">
        <v>2952</v>
      </c>
      <c r="Q128" s="63"/>
    </row>
    <row r="129" spans="1:17" ht="15" customHeight="1" x14ac:dyDescent="0.15">
      <c r="A129" s="171">
        <v>125</v>
      </c>
      <c r="B129" s="171">
        <v>8</v>
      </c>
      <c r="C129" s="184" t="s">
        <v>1679</v>
      </c>
      <c r="D129" s="182" t="s">
        <v>1060</v>
      </c>
      <c r="E129" s="183" t="s">
        <v>709</v>
      </c>
      <c r="F129" s="179" t="s">
        <v>2739</v>
      </c>
      <c r="G129" s="200" t="s">
        <v>1061</v>
      </c>
      <c r="H129" s="185" t="s">
        <v>2245</v>
      </c>
      <c r="I129" s="171" t="str">
        <f t="shared" si="6"/>
        <v>III/c</v>
      </c>
      <c r="J129" s="186" t="s">
        <v>3977</v>
      </c>
      <c r="K129" s="187" t="s">
        <v>706</v>
      </c>
      <c r="L129" s="177">
        <f t="shared" si="7"/>
        <v>35</v>
      </c>
      <c r="M129" s="182" t="s">
        <v>5433</v>
      </c>
      <c r="N129" s="179" t="s">
        <v>2228</v>
      </c>
      <c r="O129" s="179">
        <v>2008</v>
      </c>
      <c r="P129" s="179" t="s">
        <v>2921</v>
      </c>
      <c r="Q129" s="63"/>
    </row>
    <row r="130" spans="1:17" ht="13.5" x14ac:dyDescent="0.15">
      <c r="A130" s="171">
        <v>126</v>
      </c>
      <c r="B130" s="171">
        <v>9</v>
      </c>
      <c r="C130" s="190" t="s">
        <v>1680</v>
      </c>
      <c r="D130" s="182" t="s">
        <v>1059</v>
      </c>
      <c r="E130" s="183" t="s">
        <v>705</v>
      </c>
      <c r="F130" s="179" t="s">
        <v>2751</v>
      </c>
      <c r="G130" s="200" t="s">
        <v>1062</v>
      </c>
      <c r="H130" s="185" t="s">
        <v>2245</v>
      </c>
      <c r="I130" s="171" t="str">
        <f t="shared" si="6"/>
        <v>III/c</v>
      </c>
      <c r="J130" s="186" t="s">
        <v>3977</v>
      </c>
      <c r="K130" s="187" t="s">
        <v>706</v>
      </c>
      <c r="L130" s="177">
        <f t="shared" si="7"/>
        <v>39</v>
      </c>
      <c r="M130" s="182" t="s">
        <v>5433</v>
      </c>
      <c r="N130" s="179" t="s">
        <v>2228</v>
      </c>
      <c r="O130" s="179">
        <v>2009</v>
      </c>
      <c r="P130" s="179" t="s">
        <v>2963</v>
      </c>
      <c r="Q130" s="63" t="s">
        <v>210</v>
      </c>
    </row>
    <row r="131" spans="1:17" ht="13.5" x14ac:dyDescent="0.15">
      <c r="A131" s="171">
        <v>127</v>
      </c>
      <c r="B131" s="171">
        <v>10</v>
      </c>
      <c r="C131" s="190" t="s">
        <v>1681</v>
      </c>
      <c r="D131" s="182" t="s">
        <v>1058</v>
      </c>
      <c r="E131" s="183" t="s">
        <v>709</v>
      </c>
      <c r="F131" s="179" t="s">
        <v>2741</v>
      </c>
      <c r="G131" s="200" t="s">
        <v>1063</v>
      </c>
      <c r="H131" s="185" t="s">
        <v>2245</v>
      </c>
      <c r="I131" s="171" t="str">
        <f t="shared" si="6"/>
        <v>III/c</v>
      </c>
      <c r="J131" s="186" t="s">
        <v>3977</v>
      </c>
      <c r="K131" s="187" t="s">
        <v>706</v>
      </c>
      <c r="L131" s="177">
        <f t="shared" si="7"/>
        <v>36</v>
      </c>
      <c r="M131" s="182" t="s">
        <v>5433</v>
      </c>
      <c r="N131" s="179" t="s">
        <v>2228</v>
      </c>
      <c r="O131" s="179">
        <v>2009</v>
      </c>
      <c r="P131" s="179" t="s">
        <v>1248</v>
      </c>
      <c r="Q131" s="63" t="s">
        <v>210</v>
      </c>
    </row>
    <row r="132" spans="1:17" ht="13.5" x14ac:dyDescent="0.15">
      <c r="A132" s="171">
        <v>128</v>
      </c>
      <c r="B132" s="171">
        <v>11</v>
      </c>
      <c r="C132" s="190" t="s">
        <v>1682</v>
      </c>
      <c r="D132" s="182" t="s">
        <v>1057</v>
      </c>
      <c r="E132" s="183" t="s">
        <v>709</v>
      </c>
      <c r="F132" s="179" t="s">
        <v>2770</v>
      </c>
      <c r="G132" s="200" t="s">
        <v>1064</v>
      </c>
      <c r="H132" s="185" t="s">
        <v>2245</v>
      </c>
      <c r="I132" s="171" t="str">
        <f t="shared" si="6"/>
        <v>III/c</v>
      </c>
      <c r="J132" s="186" t="s">
        <v>3977</v>
      </c>
      <c r="K132" s="187" t="s">
        <v>706</v>
      </c>
      <c r="L132" s="177">
        <f t="shared" si="7"/>
        <v>32</v>
      </c>
      <c r="M132" s="182" t="s">
        <v>5433</v>
      </c>
      <c r="N132" s="179" t="s">
        <v>2228</v>
      </c>
      <c r="O132" s="179">
        <v>2010</v>
      </c>
      <c r="P132" s="179" t="s">
        <v>2922</v>
      </c>
      <c r="Q132" s="63" t="s">
        <v>210</v>
      </c>
    </row>
    <row r="133" spans="1:17" ht="13.5" x14ac:dyDescent="0.15">
      <c r="A133" s="171">
        <v>129</v>
      </c>
      <c r="B133" s="171">
        <v>12</v>
      </c>
      <c r="C133" s="469" t="s">
        <v>1683</v>
      </c>
      <c r="D133" s="477" t="s">
        <v>2439</v>
      </c>
      <c r="E133" s="471" t="s">
        <v>705</v>
      </c>
      <c r="F133" s="466" t="s">
        <v>2892</v>
      </c>
      <c r="G133" s="476" t="s">
        <v>1065</v>
      </c>
      <c r="H133" s="473" t="s">
        <v>2245</v>
      </c>
      <c r="I133" s="464" t="str">
        <f t="shared" si="6"/>
        <v>III/c</v>
      </c>
      <c r="J133" s="474" t="s">
        <v>3977</v>
      </c>
      <c r="K133" s="475" t="s">
        <v>707</v>
      </c>
      <c r="L133" s="177">
        <f t="shared" si="7"/>
        <v>40</v>
      </c>
      <c r="M133" s="182" t="s">
        <v>5433</v>
      </c>
      <c r="N133" s="466" t="s">
        <v>2228</v>
      </c>
      <c r="O133" s="179">
        <v>2015</v>
      </c>
      <c r="P133" s="179" t="s">
        <v>2921</v>
      </c>
      <c r="Q133" s="63" t="s">
        <v>210</v>
      </c>
    </row>
    <row r="134" spans="1:17" ht="13.5" x14ac:dyDescent="0.15">
      <c r="A134" s="171">
        <v>130</v>
      </c>
      <c r="B134" s="171">
        <v>13</v>
      </c>
      <c r="C134" s="469" t="s">
        <v>1684</v>
      </c>
      <c r="D134" s="477" t="s">
        <v>1056</v>
      </c>
      <c r="E134" s="471" t="s">
        <v>705</v>
      </c>
      <c r="F134" s="466" t="s">
        <v>2904</v>
      </c>
      <c r="G134" s="476" t="s">
        <v>1066</v>
      </c>
      <c r="H134" s="473" t="s">
        <v>2245</v>
      </c>
      <c r="I134" s="464" t="str">
        <f t="shared" si="6"/>
        <v>III/c</v>
      </c>
      <c r="J134" s="474" t="s">
        <v>3977</v>
      </c>
      <c r="K134" s="475" t="s">
        <v>706</v>
      </c>
      <c r="L134" s="177">
        <f t="shared" si="7"/>
        <v>43</v>
      </c>
      <c r="M134" s="182" t="s">
        <v>5433</v>
      </c>
      <c r="N134" s="466" t="s">
        <v>2228</v>
      </c>
      <c r="O134" s="179">
        <v>2003</v>
      </c>
      <c r="P134" s="179" t="s">
        <v>2964</v>
      </c>
      <c r="Q134" s="63" t="s">
        <v>3528</v>
      </c>
    </row>
    <row r="135" spans="1:17" ht="13.5" x14ac:dyDescent="0.15">
      <c r="A135" s="171">
        <v>131</v>
      </c>
      <c r="B135" s="171">
        <v>14</v>
      </c>
      <c r="C135" s="469" t="s">
        <v>1685</v>
      </c>
      <c r="D135" s="477" t="s">
        <v>2580</v>
      </c>
      <c r="E135" s="471" t="s">
        <v>705</v>
      </c>
      <c r="F135" s="466" t="s">
        <v>2905</v>
      </c>
      <c r="G135" s="476" t="s">
        <v>1067</v>
      </c>
      <c r="H135" s="473" t="s">
        <v>2245</v>
      </c>
      <c r="I135" s="464" t="str">
        <f t="shared" ref="I135:I162" si="9">IF(H135="Pembina Utama","IV/e",IF(H135="Pembina Utama Madya","IV/d",IF(H135="Pembina Utama Muda","IV/c",IF(H135="Pembina Tk.I","IV/b",IF(H135="Pembina","IV/a",IF(H135="Penata Tk.I","III/d",IF(H135="Penata","III/c",IF(H135="Penata Muda Tk.I","III/b",IF(H135="Penata Muda","III/a",IF(H135="Pengatur Tk.I","II/d",IF(H135="Pengatur","II/c",IF(H135="Pengatur Muda Tk.I","II/b",IF(H135="Pengatur Muda","II/a",IF(H135="Juru Tk.I","I/d",IF(H135="Juru","I/c",IF(H135="Juru Muda Tk.I","I/b","I/a"))))))))))))))))</f>
        <v>III/c</v>
      </c>
      <c r="J135" s="474" t="s">
        <v>3977</v>
      </c>
      <c r="K135" s="475" t="s">
        <v>707</v>
      </c>
      <c r="L135" s="177">
        <f t="shared" ref="L135:L162" si="10">2020 - (RIGHT(G135,4))</f>
        <v>35</v>
      </c>
      <c r="M135" s="182" t="s">
        <v>5433</v>
      </c>
      <c r="N135" s="466" t="s">
        <v>2228</v>
      </c>
      <c r="O135" s="179">
        <v>2015</v>
      </c>
      <c r="P135" s="179" t="s">
        <v>2921</v>
      </c>
      <c r="Q135" s="63" t="s">
        <v>3529</v>
      </c>
    </row>
    <row r="136" spans="1:17" ht="15" customHeight="1" x14ac:dyDescent="0.15">
      <c r="A136" s="171">
        <v>132</v>
      </c>
      <c r="B136" s="171">
        <v>15</v>
      </c>
      <c r="C136" s="469" t="s">
        <v>1686</v>
      </c>
      <c r="D136" s="477" t="s">
        <v>1055</v>
      </c>
      <c r="E136" s="471" t="s">
        <v>705</v>
      </c>
      <c r="F136" s="466" t="s">
        <v>2741</v>
      </c>
      <c r="G136" s="472" t="s">
        <v>1068</v>
      </c>
      <c r="H136" s="473" t="s">
        <v>2245</v>
      </c>
      <c r="I136" s="464" t="str">
        <f t="shared" si="9"/>
        <v>III/c</v>
      </c>
      <c r="J136" s="474" t="s">
        <v>3977</v>
      </c>
      <c r="K136" s="475" t="s">
        <v>706</v>
      </c>
      <c r="L136" s="177">
        <f t="shared" si="10"/>
        <v>37</v>
      </c>
      <c r="M136" s="182" t="s">
        <v>5433</v>
      </c>
      <c r="N136" s="466" t="s">
        <v>2228</v>
      </c>
      <c r="O136" s="179">
        <v>2006</v>
      </c>
      <c r="P136" s="179" t="s">
        <v>2921</v>
      </c>
      <c r="Q136" s="63" t="s">
        <v>3530</v>
      </c>
    </row>
    <row r="137" spans="1:17" ht="15" customHeight="1" x14ac:dyDescent="0.15">
      <c r="A137" s="171">
        <v>133</v>
      </c>
      <c r="B137" s="171">
        <v>16</v>
      </c>
      <c r="C137" s="469" t="s">
        <v>1687</v>
      </c>
      <c r="D137" s="470" t="s">
        <v>1600</v>
      </c>
      <c r="E137" s="471" t="s">
        <v>709</v>
      </c>
      <c r="F137" s="466" t="s">
        <v>2729</v>
      </c>
      <c r="G137" s="472" t="s">
        <v>1601</v>
      </c>
      <c r="H137" s="473" t="s">
        <v>2247</v>
      </c>
      <c r="I137" s="464" t="str">
        <f t="shared" si="9"/>
        <v>III/a</v>
      </c>
      <c r="J137" s="474" t="s">
        <v>745</v>
      </c>
      <c r="K137" s="475" t="s">
        <v>706</v>
      </c>
      <c r="L137" s="177">
        <f t="shared" si="10"/>
        <v>41</v>
      </c>
      <c r="M137" s="470" t="s">
        <v>2199</v>
      </c>
      <c r="N137" s="466" t="s">
        <v>2228</v>
      </c>
      <c r="O137" s="179"/>
      <c r="P137" s="179"/>
      <c r="Q137" s="63"/>
    </row>
    <row r="138" spans="1:17" ht="15" customHeight="1" x14ac:dyDescent="0.15">
      <c r="A138" s="171">
        <v>134</v>
      </c>
      <c r="B138" s="171">
        <v>17</v>
      </c>
      <c r="C138" s="478" t="s">
        <v>4239</v>
      </c>
      <c r="D138" s="479" t="s">
        <v>4240</v>
      </c>
      <c r="E138" s="471" t="s">
        <v>709</v>
      </c>
      <c r="F138" s="466" t="s">
        <v>5156</v>
      </c>
      <c r="G138" s="476" t="s">
        <v>4241</v>
      </c>
      <c r="H138" s="473" t="s">
        <v>2247</v>
      </c>
      <c r="I138" s="464" t="str">
        <f t="shared" si="9"/>
        <v>III/a</v>
      </c>
      <c r="J138" s="474" t="s">
        <v>3977</v>
      </c>
      <c r="K138" s="475" t="s">
        <v>706</v>
      </c>
      <c r="L138" s="177">
        <f t="shared" si="10"/>
        <v>27</v>
      </c>
      <c r="M138" s="477" t="s">
        <v>4242</v>
      </c>
      <c r="N138" s="466" t="s">
        <v>2228</v>
      </c>
      <c r="O138" s="466">
        <v>2015</v>
      </c>
      <c r="P138" s="466" t="s">
        <v>2922</v>
      </c>
      <c r="Q138" s="63" t="s">
        <v>600</v>
      </c>
    </row>
    <row r="139" spans="1:17" ht="15" customHeight="1" x14ac:dyDescent="0.15">
      <c r="A139" s="171">
        <v>135</v>
      </c>
      <c r="B139" s="171">
        <v>18</v>
      </c>
      <c r="C139" s="469" t="s">
        <v>2489</v>
      </c>
      <c r="D139" s="477" t="s">
        <v>2488</v>
      </c>
      <c r="E139" s="471" t="s">
        <v>709</v>
      </c>
      <c r="F139" s="466" t="s">
        <v>2742</v>
      </c>
      <c r="G139" s="476" t="s">
        <v>2490</v>
      </c>
      <c r="H139" s="473" t="s">
        <v>2246</v>
      </c>
      <c r="I139" s="464" t="str">
        <f t="shared" si="9"/>
        <v>III/b</v>
      </c>
      <c r="J139" s="474" t="s">
        <v>3977</v>
      </c>
      <c r="K139" s="475" t="s">
        <v>706</v>
      </c>
      <c r="L139" s="177">
        <f t="shared" si="10"/>
        <v>53</v>
      </c>
      <c r="M139" s="477" t="s">
        <v>2017</v>
      </c>
      <c r="N139" s="466" t="s">
        <v>2228</v>
      </c>
      <c r="O139" s="179">
        <v>1992</v>
      </c>
      <c r="P139" s="179"/>
      <c r="Q139" s="63"/>
    </row>
    <row r="140" spans="1:17" ht="16.5" customHeight="1" x14ac:dyDescent="0.15">
      <c r="A140" s="171">
        <v>136</v>
      </c>
      <c r="B140" s="171">
        <v>19</v>
      </c>
      <c r="C140" s="469" t="s">
        <v>1288</v>
      </c>
      <c r="D140" s="477" t="s">
        <v>1289</v>
      </c>
      <c r="E140" s="471" t="s">
        <v>709</v>
      </c>
      <c r="F140" s="466" t="s">
        <v>2724</v>
      </c>
      <c r="G140" s="480" t="s">
        <v>1291</v>
      </c>
      <c r="H140" s="473" t="s">
        <v>2247</v>
      </c>
      <c r="I140" s="464" t="str">
        <f t="shared" si="9"/>
        <v>III/a</v>
      </c>
      <c r="J140" s="474" t="s">
        <v>5110</v>
      </c>
      <c r="K140" s="475" t="s">
        <v>706</v>
      </c>
      <c r="L140" s="177">
        <f t="shared" si="10"/>
        <v>40</v>
      </c>
      <c r="M140" s="477" t="s">
        <v>2013</v>
      </c>
      <c r="N140" s="481" t="s">
        <v>2228</v>
      </c>
      <c r="O140" s="179">
        <v>2008</v>
      </c>
      <c r="P140" s="179" t="s">
        <v>2932</v>
      </c>
      <c r="Q140" s="63"/>
    </row>
    <row r="141" spans="1:17" ht="15" customHeight="1" x14ac:dyDescent="0.15">
      <c r="A141" s="171">
        <v>137</v>
      </c>
      <c r="B141" s="171">
        <v>20</v>
      </c>
      <c r="C141" s="190" t="s">
        <v>1678</v>
      </c>
      <c r="D141" s="182" t="s">
        <v>2355</v>
      </c>
      <c r="E141" s="183" t="s">
        <v>705</v>
      </c>
      <c r="F141" s="179" t="s">
        <v>2738</v>
      </c>
      <c r="G141" s="185" t="s">
        <v>526</v>
      </c>
      <c r="H141" s="185" t="s">
        <v>2248</v>
      </c>
      <c r="I141" s="171" t="str">
        <f t="shared" si="9"/>
        <v>II/d</v>
      </c>
      <c r="J141" s="186" t="s">
        <v>1086</v>
      </c>
      <c r="K141" s="187" t="s">
        <v>2204</v>
      </c>
      <c r="L141" s="177">
        <f t="shared" si="10"/>
        <v>57</v>
      </c>
      <c r="M141" s="182" t="s">
        <v>2017</v>
      </c>
      <c r="N141" s="179" t="s">
        <v>2228</v>
      </c>
      <c r="O141" s="179">
        <v>1985</v>
      </c>
      <c r="P141" s="179" t="s">
        <v>2946</v>
      </c>
      <c r="Q141" s="63"/>
    </row>
    <row r="142" spans="1:17" ht="15" customHeight="1" x14ac:dyDescent="0.15">
      <c r="A142" s="171">
        <v>138</v>
      </c>
      <c r="B142" s="171">
        <v>21</v>
      </c>
      <c r="C142" s="310" t="s">
        <v>2492</v>
      </c>
      <c r="D142" s="289" t="s">
        <v>2491</v>
      </c>
      <c r="E142" s="290" t="s">
        <v>709</v>
      </c>
      <c r="F142" s="291" t="s">
        <v>2892</v>
      </c>
      <c r="G142" s="315" t="s">
        <v>2493</v>
      </c>
      <c r="H142" s="293" t="s">
        <v>2250</v>
      </c>
      <c r="I142" s="294" t="str">
        <f t="shared" si="9"/>
        <v>II/b</v>
      </c>
      <c r="J142" s="295" t="s">
        <v>3977</v>
      </c>
      <c r="K142" s="296" t="s">
        <v>708</v>
      </c>
      <c r="L142" s="177">
        <f t="shared" si="10"/>
        <v>43</v>
      </c>
      <c r="M142" s="289" t="s">
        <v>2017</v>
      </c>
      <c r="N142" s="291" t="s">
        <v>2228</v>
      </c>
      <c r="O142" s="179">
        <v>1996</v>
      </c>
      <c r="P142" s="179" t="s">
        <v>2944</v>
      </c>
      <c r="Q142" s="63" t="s">
        <v>3531</v>
      </c>
    </row>
    <row r="143" spans="1:17" ht="15" customHeight="1" x14ac:dyDescent="0.15">
      <c r="A143" s="171">
        <v>139</v>
      </c>
      <c r="B143" s="171">
        <v>1</v>
      </c>
      <c r="C143" s="190" t="s">
        <v>1922</v>
      </c>
      <c r="D143" s="182" t="s">
        <v>2101</v>
      </c>
      <c r="E143" s="183" t="s">
        <v>709</v>
      </c>
      <c r="F143" s="179" t="s">
        <v>2892</v>
      </c>
      <c r="G143" s="200" t="s">
        <v>673</v>
      </c>
      <c r="H143" s="185" t="s">
        <v>2243</v>
      </c>
      <c r="I143" s="171" t="str">
        <f t="shared" si="9"/>
        <v>IV/a</v>
      </c>
      <c r="J143" s="186" t="s">
        <v>2112</v>
      </c>
      <c r="K143" s="187" t="s">
        <v>707</v>
      </c>
      <c r="L143" s="177">
        <f t="shared" si="10"/>
        <v>52</v>
      </c>
      <c r="M143" s="193" t="s">
        <v>535</v>
      </c>
      <c r="N143" s="179" t="s">
        <v>2229</v>
      </c>
      <c r="O143" s="179">
        <v>1995</v>
      </c>
      <c r="P143" s="179" t="s">
        <v>2917</v>
      </c>
      <c r="Q143" s="63" t="s">
        <v>3532</v>
      </c>
    </row>
    <row r="144" spans="1:17" ht="15" customHeight="1" x14ac:dyDescent="0.15">
      <c r="A144" s="171">
        <v>140</v>
      </c>
      <c r="B144" s="251">
        <v>2</v>
      </c>
      <c r="C144" s="201" t="s">
        <v>1732</v>
      </c>
      <c r="D144" s="182" t="s">
        <v>787</v>
      </c>
      <c r="E144" s="183" t="s">
        <v>709</v>
      </c>
      <c r="F144" s="179" t="s">
        <v>2906</v>
      </c>
      <c r="G144" s="184" t="s">
        <v>788</v>
      </c>
      <c r="H144" s="185" t="s">
        <v>2252</v>
      </c>
      <c r="I144" s="171" t="str">
        <f t="shared" si="9"/>
        <v>III/d</v>
      </c>
      <c r="J144" s="186" t="s">
        <v>112</v>
      </c>
      <c r="K144" s="187" t="s">
        <v>706</v>
      </c>
      <c r="L144" s="177">
        <f t="shared" si="10"/>
        <v>53</v>
      </c>
      <c r="M144" s="193" t="s">
        <v>1320</v>
      </c>
      <c r="N144" s="179" t="s">
        <v>2229</v>
      </c>
      <c r="O144" s="179">
        <v>1991</v>
      </c>
      <c r="P144" s="179" t="s">
        <v>2969</v>
      </c>
      <c r="Q144" s="63" t="s">
        <v>3492</v>
      </c>
    </row>
    <row r="145" spans="1:17" ht="15" customHeight="1" x14ac:dyDescent="0.15">
      <c r="A145" s="171">
        <v>141</v>
      </c>
      <c r="B145" s="171">
        <v>3</v>
      </c>
      <c r="C145" s="190" t="s">
        <v>1344</v>
      </c>
      <c r="D145" s="182" t="s">
        <v>370</v>
      </c>
      <c r="E145" s="183" t="s">
        <v>705</v>
      </c>
      <c r="F145" s="179" t="s">
        <v>2892</v>
      </c>
      <c r="G145" s="184" t="s">
        <v>371</v>
      </c>
      <c r="H145" s="185" t="s">
        <v>2252</v>
      </c>
      <c r="I145" s="171" t="str">
        <f t="shared" si="9"/>
        <v>III/d</v>
      </c>
      <c r="J145" s="186" t="s">
        <v>2112</v>
      </c>
      <c r="K145" s="187" t="s">
        <v>706</v>
      </c>
      <c r="L145" s="177">
        <f t="shared" si="10"/>
        <v>57</v>
      </c>
      <c r="M145" s="193" t="s">
        <v>1325</v>
      </c>
      <c r="N145" s="179" t="s">
        <v>2229</v>
      </c>
      <c r="O145" s="179">
        <v>1996</v>
      </c>
      <c r="P145" s="179" t="s">
        <v>2918</v>
      </c>
      <c r="Q145" s="63" t="s">
        <v>3533</v>
      </c>
    </row>
    <row r="146" spans="1:17" ht="13.5" x14ac:dyDescent="0.15">
      <c r="A146" s="171">
        <v>142</v>
      </c>
      <c r="B146" s="251">
        <v>4</v>
      </c>
      <c r="C146" s="190" t="s">
        <v>1815</v>
      </c>
      <c r="D146" s="185" t="s">
        <v>3767</v>
      </c>
      <c r="E146" s="183" t="s">
        <v>705</v>
      </c>
      <c r="F146" s="179" t="s">
        <v>2738</v>
      </c>
      <c r="G146" s="184" t="s">
        <v>891</v>
      </c>
      <c r="H146" s="185" t="s">
        <v>2245</v>
      </c>
      <c r="I146" s="171" t="str">
        <f t="shared" si="9"/>
        <v>III/c</v>
      </c>
      <c r="J146" s="186" t="s">
        <v>3335</v>
      </c>
      <c r="K146" s="187" t="s">
        <v>706</v>
      </c>
      <c r="L146" s="177">
        <f t="shared" si="10"/>
        <v>55</v>
      </c>
      <c r="M146" s="193" t="s">
        <v>1322</v>
      </c>
      <c r="N146" s="179" t="s">
        <v>2229</v>
      </c>
      <c r="O146" s="179">
        <v>1994</v>
      </c>
      <c r="P146" s="179" t="s">
        <v>2918</v>
      </c>
      <c r="Q146" s="63"/>
    </row>
    <row r="147" spans="1:17" ht="15" customHeight="1" x14ac:dyDescent="0.15">
      <c r="A147" s="171">
        <v>143</v>
      </c>
      <c r="B147" s="171">
        <v>5</v>
      </c>
      <c r="C147" s="412" t="s">
        <v>3752</v>
      </c>
      <c r="D147" s="407" t="s">
        <v>3753</v>
      </c>
      <c r="E147" s="413" t="s">
        <v>705</v>
      </c>
      <c r="F147" s="414"/>
      <c r="G147" s="314" t="s">
        <v>3754</v>
      </c>
      <c r="H147" s="185" t="s">
        <v>2252</v>
      </c>
      <c r="I147" s="171" t="str">
        <f t="shared" si="9"/>
        <v>III/d</v>
      </c>
      <c r="J147" s="415"/>
      <c r="K147" s="187" t="s">
        <v>707</v>
      </c>
      <c r="L147" s="177">
        <f t="shared" si="10"/>
        <v>48</v>
      </c>
      <c r="M147" s="934" t="s">
        <v>2017</v>
      </c>
      <c r="N147" s="179" t="s">
        <v>2229</v>
      </c>
      <c r="O147" s="414"/>
      <c r="P147" s="414"/>
      <c r="Q147" s="63"/>
    </row>
    <row r="148" spans="1:17" ht="15" customHeight="1" x14ac:dyDescent="0.15">
      <c r="A148" s="171">
        <v>144</v>
      </c>
      <c r="B148" s="251">
        <v>6</v>
      </c>
      <c r="C148" s="202" t="s">
        <v>1734</v>
      </c>
      <c r="D148" s="182" t="s">
        <v>870</v>
      </c>
      <c r="E148" s="183" t="s">
        <v>705</v>
      </c>
      <c r="F148" s="179" t="s">
        <v>2739</v>
      </c>
      <c r="G148" s="184" t="s">
        <v>874</v>
      </c>
      <c r="H148" s="185" t="s">
        <v>2245</v>
      </c>
      <c r="I148" s="171" t="str">
        <f t="shared" si="9"/>
        <v>III/c</v>
      </c>
      <c r="J148" s="186" t="s">
        <v>3335</v>
      </c>
      <c r="K148" s="187" t="s">
        <v>706</v>
      </c>
      <c r="L148" s="177">
        <f t="shared" si="10"/>
        <v>45</v>
      </c>
      <c r="M148" s="182" t="s">
        <v>2003</v>
      </c>
      <c r="N148" s="179" t="s">
        <v>2229</v>
      </c>
      <c r="O148" s="179">
        <v>1999</v>
      </c>
      <c r="P148" s="179" t="s">
        <v>2918</v>
      </c>
      <c r="Q148" s="63" t="s">
        <v>3534</v>
      </c>
    </row>
    <row r="149" spans="1:17" ht="15" customHeight="1" x14ac:dyDescent="0.15">
      <c r="A149" s="171">
        <v>145</v>
      </c>
      <c r="B149" s="171">
        <v>7</v>
      </c>
      <c r="C149" s="202" t="s">
        <v>1738</v>
      </c>
      <c r="D149" s="182" t="s">
        <v>1240</v>
      </c>
      <c r="E149" s="183" t="s">
        <v>705</v>
      </c>
      <c r="F149" s="179" t="s">
        <v>2907</v>
      </c>
      <c r="G149" s="184" t="s">
        <v>488</v>
      </c>
      <c r="H149" s="185" t="s">
        <v>2246</v>
      </c>
      <c r="I149" s="171" t="str">
        <f t="shared" si="9"/>
        <v>III/b</v>
      </c>
      <c r="J149" s="186" t="s">
        <v>3977</v>
      </c>
      <c r="K149" s="187" t="s">
        <v>706</v>
      </c>
      <c r="L149" s="177">
        <f t="shared" si="10"/>
        <v>51</v>
      </c>
      <c r="M149" s="182" t="s">
        <v>3080</v>
      </c>
      <c r="N149" s="179" t="s">
        <v>2229</v>
      </c>
      <c r="O149" s="179">
        <v>2012</v>
      </c>
      <c r="P149" s="179" t="s">
        <v>2965</v>
      </c>
      <c r="Q149" s="63" t="s">
        <v>2291</v>
      </c>
    </row>
    <row r="150" spans="1:17" ht="15" customHeight="1" x14ac:dyDescent="0.15">
      <c r="A150" s="171">
        <v>146</v>
      </c>
      <c r="B150" s="251">
        <v>8</v>
      </c>
      <c r="C150" s="316" t="s">
        <v>1739</v>
      </c>
      <c r="D150" s="289" t="s">
        <v>875</v>
      </c>
      <c r="E150" s="290" t="s">
        <v>705</v>
      </c>
      <c r="F150" s="291" t="s">
        <v>2908</v>
      </c>
      <c r="G150" s="315" t="s">
        <v>876</v>
      </c>
      <c r="H150" s="293" t="s">
        <v>2248</v>
      </c>
      <c r="I150" s="294" t="str">
        <f t="shared" si="9"/>
        <v>II/d</v>
      </c>
      <c r="J150" s="295" t="s">
        <v>3977</v>
      </c>
      <c r="K150" s="296" t="s">
        <v>708</v>
      </c>
      <c r="L150" s="177">
        <f t="shared" si="10"/>
        <v>46</v>
      </c>
      <c r="M150" s="289" t="s">
        <v>2033</v>
      </c>
      <c r="N150" s="179" t="s">
        <v>2229</v>
      </c>
      <c r="O150" s="291">
        <v>1993</v>
      </c>
      <c r="P150" s="317" t="s">
        <v>2972</v>
      </c>
      <c r="Q150" s="63" t="s">
        <v>3535</v>
      </c>
    </row>
    <row r="151" spans="1:17" ht="15" customHeight="1" x14ac:dyDescent="0.15">
      <c r="A151" s="171">
        <v>147</v>
      </c>
      <c r="B151" s="171">
        <v>1</v>
      </c>
      <c r="C151" s="181" t="s">
        <v>1339</v>
      </c>
      <c r="D151" s="182" t="s">
        <v>168</v>
      </c>
      <c r="E151" s="183" t="s">
        <v>709</v>
      </c>
      <c r="F151" s="179" t="s">
        <v>2724</v>
      </c>
      <c r="G151" s="184" t="s">
        <v>51</v>
      </c>
      <c r="H151" s="185" t="s">
        <v>2242</v>
      </c>
      <c r="I151" s="171" t="str">
        <f t="shared" si="9"/>
        <v>IV/b</v>
      </c>
      <c r="J151" s="186" t="s">
        <v>2332</v>
      </c>
      <c r="K151" s="187" t="s">
        <v>707</v>
      </c>
      <c r="L151" s="177">
        <f t="shared" si="10"/>
        <v>48</v>
      </c>
      <c r="M151" s="193" t="s">
        <v>81</v>
      </c>
      <c r="N151" s="179" t="s">
        <v>2230</v>
      </c>
      <c r="O151" s="179">
        <v>2007</v>
      </c>
      <c r="P151" s="179" t="s">
        <v>2948</v>
      </c>
      <c r="Q151" s="63" t="s">
        <v>3487</v>
      </c>
    </row>
    <row r="152" spans="1:17" ht="13.5" x14ac:dyDescent="0.15">
      <c r="A152" s="171">
        <v>148</v>
      </c>
      <c r="B152" s="171">
        <v>2</v>
      </c>
      <c r="C152" s="260" t="s">
        <v>1351</v>
      </c>
      <c r="D152" s="182" t="s">
        <v>3720</v>
      </c>
      <c r="E152" s="183" t="s">
        <v>709</v>
      </c>
      <c r="F152" s="179" t="s">
        <v>2895</v>
      </c>
      <c r="G152" s="184" t="s">
        <v>122</v>
      </c>
      <c r="H152" s="185" t="s">
        <v>2252</v>
      </c>
      <c r="I152" s="171" t="str">
        <f t="shared" si="9"/>
        <v>III/d</v>
      </c>
      <c r="J152" s="186" t="s">
        <v>3690</v>
      </c>
      <c r="K152" s="187" t="s">
        <v>707</v>
      </c>
      <c r="L152" s="177">
        <f t="shared" si="10"/>
        <v>53</v>
      </c>
      <c r="M152" s="188" t="s">
        <v>5319</v>
      </c>
      <c r="N152" s="179" t="s">
        <v>2230</v>
      </c>
      <c r="O152" s="179">
        <v>2014</v>
      </c>
      <c r="P152" s="179" t="s">
        <v>1247</v>
      </c>
      <c r="Q152" s="63" t="s">
        <v>1138</v>
      </c>
    </row>
    <row r="153" spans="1:17" ht="13.5" x14ac:dyDescent="0.15">
      <c r="A153" s="171">
        <v>149</v>
      </c>
      <c r="B153" s="171">
        <v>3</v>
      </c>
      <c r="C153" s="201" t="s">
        <v>1990</v>
      </c>
      <c r="D153" s="182" t="s">
        <v>482</v>
      </c>
      <c r="E153" s="183" t="s">
        <v>709</v>
      </c>
      <c r="F153" s="179" t="s">
        <v>2786</v>
      </c>
      <c r="G153" s="184" t="s">
        <v>483</v>
      </c>
      <c r="H153" s="185" t="s">
        <v>2252</v>
      </c>
      <c r="I153" s="171" t="str">
        <f t="shared" si="9"/>
        <v>III/d</v>
      </c>
      <c r="J153" s="186" t="s">
        <v>2635</v>
      </c>
      <c r="K153" s="187" t="s">
        <v>706</v>
      </c>
      <c r="L153" s="177">
        <f t="shared" si="10"/>
        <v>50</v>
      </c>
      <c r="M153" s="193" t="s">
        <v>1322</v>
      </c>
      <c r="N153" s="179" t="s">
        <v>2230</v>
      </c>
      <c r="O153" s="179">
        <v>1993</v>
      </c>
      <c r="P153" s="179" t="s">
        <v>2918</v>
      </c>
      <c r="Q153" s="63" t="s">
        <v>3492</v>
      </c>
    </row>
    <row r="154" spans="1:17" s="104" customFormat="1" ht="13.5" x14ac:dyDescent="0.15">
      <c r="A154" s="171">
        <v>150</v>
      </c>
      <c r="B154" s="171">
        <v>4</v>
      </c>
      <c r="C154" s="181" t="s">
        <v>1360</v>
      </c>
      <c r="D154" s="182" t="s">
        <v>1164</v>
      </c>
      <c r="E154" s="183" t="s">
        <v>705</v>
      </c>
      <c r="F154" s="179" t="s">
        <v>2742</v>
      </c>
      <c r="G154" s="184" t="s">
        <v>222</v>
      </c>
      <c r="H154" s="185" t="s">
        <v>2245</v>
      </c>
      <c r="I154" s="171" t="str">
        <f t="shared" ref="I154" si="11">IF(H154="Pembina Utama","IV/e",IF(H154="Pembina Utama Madya","IV/d",IF(H154="Pembina Utama Muda","IV/c",IF(H154="Pembina Tk.I","IV/b",IF(H154="Pembina","IV/a",IF(H154="Penata Tk.I","III/d",IF(H154="Penata","III/c",IF(H154="Penata Muda Tk.I","III/b",IF(H154="Penata Muda","III/a",IF(H154="Pengatur Tk.I","II/d",IF(H154="Pengatur","II/c",IF(H154="Pengatur Muda Tk.I","II/b",IF(H154="Pengatur Muda","II/a",IF(H154="Juru Tk.I","I/d",IF(H154="Juru","I/c",IF(H154="Juru Muda Tk.I","I/b","I/a"))))))))))))))))</f>
        <v>III/c</v>
      </c>
      <c r="J154" s="186" t="s">
        <v>4050</v>
      </c>
      <c r="K154" s="187" t="s">
        <v>706</v>
      </c>
      <c r="L154" s="177">
        <f t="shared" si="10"/>
        <v>49</v>
      </c>
      <c r="M154" s="182" t="s">
        <v>2025</v>
      </c>
      <c r="N154" s="196" t="s">
        <v>2230</v>
      </c>
      <c r="O154" s="179">
        <v>2010</v>
      </c>
      <c r="P154" s="179" t="s">
        <v>1247</v>
      </c>
      <c r="Q154" s="63"/>
    </row>
    <row r="155" spans="1:17" ht="15" customHeight="1" x14ac:dyDescent="0.15">
      <c r="A155" s="171">
        <v>151</v>
      </c>
      <c r="B155" s="171">
        <v>5</v>
      </c>
      <c r="C155" s="181" t="s">
        <v>1368</v>
      </c>
      <c r="D155" s="182" t="s">
        <v>178</v>
      </c>
      <c r="E155" s="183" t="s">
        <v>705</v>
      </c>
      <c r="F155" s="179" t="s">
        <v>2724</v>
      </c>
      <c r="G155" s="185" t="s">
        <v>684</v>
      </c>
      <c r="H155" s="185" t="s">
        <v>2245</v>
      </c>
      <c r="I155" s="171" t="str">
        <f t="shared" si="9"/>
        <v>III/c</v>
      </c>
      <c r="J155" s="186" t="s">
        <v>3690</v>
      </c>
      <c r="K155" s="187" t="s">
        <v>706</v>
      </c>
      <c r="L155" s="177">
        <f t="shared" si="10"/>
        <v>51</v>
      </c>
      <c r="M155" s="182" t="s">
        <v>2022</v>
      </c>
      <c r="N155" s="196" t="s">
        <v>2230</v>
      </c>
      <c r="O155" s="179">
        <v>2006</v>
      </c>
      <c r="P155" s="179" t="s">
        <v>2954</v>
      </c>
      <c r="Q155" s="63" t="s">
        <v>3518</v>
      </c>
    </row>
    <row r="156" spans="1:17" ht="13.5" x14ac:dyDescent="0.15">
      <c r="A156" s="171">
        <v>152</v>
      </c>
      <c r="B156" s="171">
        <v>6</v>
      </c>
      <c r="C156" s="181" t="s">
        <v>1369</v>
      </c>
      <c r="D156" s="182" t="s">
        <v>848</v>
      </c>
      <c r="E156" s="183" t="s">
        <v>709</v>
      </c>
      <c r="F156" s="179" t="s">
        <v>2899</v>
      </c>
      <c r="G156" s="184" t="s">
        <v>849</v>
      </c>
      <c r="H156" s="185" t="s">
        <v>2246</v>
      </c>
      <c r="I156" s="171" t="str">
        <f t="shared" si="9"/>
        <v>III/b</v>
      </c>
      <c r="J156" s="186" t="s">
        <v>2635</v>
      </c>
      <c r="K156" s="187" t="s">
        <v>706</v>
      </c>
      <c r="L156" s="177">
        <f t="shared" si="10"/>
        <v>50</v>
      </c>
      <c r="M156" s="208" t="s">
        <v>3169</v>
      </c>
      <c r="N156" s="196" t="s">
        <v>2230</v>
      </c>
      <c r="O156" s="179">
        <v>2000</v>
      </c>
      <c r="P156" s="179" t="s">
        <v>2922</v>
      </c>
      <c r="Q156" s="63"/>
    </row>
    <row r="157" spans="1:17" ht="15" customHeight="1" x14ac:dyDescent="0.15">
      <c r="A157" s="171">
        <v>153</v>
      </c>
      <c r="B157" s="171">
        <v>7</v>
      </c>
      <c r="C157" s="181" t="s">
        <v>1365</v>
      </c>
      <c r="D157" s="185" t="s">
        <v>1424</v>
      </c>
      <c r="E157" s="183" t="s">
        <v>705</v>
      </c>
      <c r="F157" s="179" t="s">
        <v>2892</v>
      </c>
      <c r="G157" s="184" t="s">
        <v>850</v>
      </c>
      <c r="H157" s="185" t="s">
        <v>2246</v>
      </c>
      <c r="I157" s="171" t="str">
        <f t="shared" si="9"/>
        <v>III/b</v>
      </c>
      <c r="J157" s="186" t="s">
        <v>3335</v>
      </c>
      <c r="K157" s="187" t="s">
        <v>706</v>
      </c>
      <c r="L157" s="177">
        <f t="shared" si="10"/>
        <v>46</v>
      </c>
      <c r="M157" s="182" t="s">
        <v>2573</v>
      </c>
      <c r="N157" s="196" t="s">
        <v>2230</v>
      </c>
      <c r="O157" s="179">
        <v>2012</v>
      </c>
      <c r="P157" s="179" t="s">
        <v>2956</v>
      </c>
      <c r="Q157" s="63" t="s">
        <v>1263</v>
      </c>
    </row>
    <row r="158" spans="1:17" ht="13.5" x14ac:dyDescent="0.15">
      <c r="A158" s="171">
        <v>154</v>
      </c>
      <c r="B158" s="171">
        <v>8</v>
      </c>
      <c r="C158" s="181" t="s">
        <v>1366</v>
      </c>
      <c r="D158" s="182" t="s">
        <v>3170</v>
      </c>
      <c r="E158" s="183" t="s">
        <v>705</v>
      </c>
      <c r="F158" s="325" t="s">
        <v>2738</v>
      </c>
      <c r="G158" s="184" t="s">
        <v>855</v>
      </c>
      <c r="H158" s="185" t="s">
        <v>2247</v>
      </c>
      <c r="I158" s="171" t="str">
        <f t="shared" si="9"/>
        <v>III/a</v>
      </c>
      <c r="J158" s="186" t="s">
        <v>3690</v>
      </c>
      <c r="K158" s="276" t="s">
        <v>706</v>
      </c>
      <c r="L158" s="177">
        <f t="shared" si="10"/>
        <v>35</v>
      </c>
      <c r="M158" s="182" t="s">
        <v>2574</v>
      </c>
      <c r="N158" s="196" t="s">
        <v>2230</v>
      </c>
      <c r="O158" s="179">
        <v>2003</v>
      </c>
      <c r="P158" s="241" t="s">
        <v>2955</v>
      </c>
      <c r="Q158" s="63" t="s">
        <v>3503</v>
      </c>
    </row>
    <row r="159" spans="1:17" ht="15" customHeight="1" x14ac:dyDescent="0.15">
      <c r="A159" s="171">
        <v>155</v>
      </c>
      <c r="B159" s="171">
        <v>9</v>
      </c>
      <c r="C159" s="190" t="s">
        <v>2494</v>
      </c>
      <c r="D159" s="182" t="s">
        <v>2721</v>
      </c>
      <c r="E159" s="183" t="s">
        <v>705</v>
      </c>
      <c r="F159" s="179" t="s">
        <v>2724</v>
      </c>
      <c r="G159" s="217" t="s">
        <v>2497</v>
      </c>
      <c r="H159" s="185" t="s">
        <v>2247</v>
      </c>
      <c r="I159" s="171" t="str">
        <f t="shared" si="9"/>
        <v>III/a</v>
      </c>
      <c r="J159" s="186" t="s">
        <v>3690</v>
      </c>
      <c r="K159" s="187" t="s">
        <v>706</v>
      </c>
      <c r="L159" s="177">
        <f t="shared" si="10"/>
        <v>49</v>
      </c>
      <c r="M159" s="240" t="s">
        <v>5420</v>
      </c>
      <c r="N159" s="196" t="s">
        <v>2230</v>
      </c>
      <c r="O159" s="179">
        <v>1997</v>
      </c>
      <c r="P159" s="179" t="s">
        <v>2918</v>
      </c>
      <c r="Q159" s="63" t="s">
        <v>3511</v>
      </c>
    </row>
    <row r="160" spans="1:17" ht="15" customHeight="1" x14ac:dyDescent="0.15">
      <c r="A160" s="171">
        <v>156</v>
      </c>
      <c r="B160" s="171">
        <v>10</v>
      </c>
      <c r="C160" s="423" t="s">
        <v>4985</v>
      </c>
      <c r="D160" s="416" t="s">
        <v>4953</v>
      </c>
      <c r="E160" s="747" t="s">
        <v>705</v>
      </c>
      <c r="F160" s="417" t="s">
        <v>2747</v>
      </c>
      <c r="G160" s="826" t="s">
        <v>4986</v>
      </c>
      <c r="H160" s="419" t="s">
        <v>2258</v>
      </c>
      <c r="I160" s="420" t="str">
        <f t="shared" si="9"/>
        <v>IV/b</v>
      </c>
      <c r="J160" s="186" t="s">
        <v>4886</v>
      </c>
      <c r="K160" s="422" t="s">
        <v>720</v>
      </c>
      <c r="L160" s="177">
        <f t="shared" si="10"/>
        <v>51</v>
      </c>
      <c r="M160" s="240" t="s">
        <v>2017</v>
      </c>
      <c r="N160" s="196" t="s">
        <v>2230</v>
      </c>
      <c r="O160" s="417"/>
      <c r="P160" s="417"/>
      <c r="Q160" s="63"/>
    </row>
    <row r="161" spans="1:17" s="736" customFormat="1" ht="15" customHeight="1" x14ac:dyDescent="0.15">
      <c r="A161" s="171">
        <v>157</v>
      </c>
      <c r="B161" s="171">
        <v>1</v>
      </c>
      <c r="C161" s="190" t="s">
        <v>1921</v>
      </c>
      <c r="D161" s="182" t="s">
        <v>2088</v>
      </c>
      <c r="E161" s="183" t="s">
        <v>709</v>
      </c>
      <c r="F161" s="900" t="s">
        <v>2783</v>
      </c>
      <c r="G161" s="200" t="s">
        <v>3441</v>
      </c>
      <c r="H161" s="435" t="s">
        <v>2242</v>
      </c>
      <c r="I161" s="436" t="str">
        <f t="shared" si="9"/>
        <v>IV/b</v>
      </c>
      <c r="J161" s="437" t="s">
        <v>3749</v>
      </c>
      <c r="K161" s="187" t="s">
        <v>707</v>
      </c>
      <c r="L161" s="177">
        <f t="shared" si="10"/>
        <v>54</v>
      </c>
      <c r="M161" s="193" t="s">
        <v>535</v>
      </c>
      <c r="N161" s="900" t="s">
        <v>2231</v>
      </c>
      <c r="O161" s="900">
        <v>1993</v>
      </c>
      <c r="P161" s="900" t="s">
        <v>2974</v>
      </c>
      <c r="Q161" s="903" t="s">
        <v>3538</v>
      </c>
    </row>
    <row r="162" spans="1:17" s="736" customFormat="1" ht="15" customHeight="1" x14ac:dyDescent="0.15">
      <c r="A162" s="171">
        <v>158</v>
      </c>
      <c r="B162" s="171">
        <v>2</v>
      </c>
      <c r="C162" s="928" t="s">
        <v>1372</v>
      </c>
      <c r="D162" s="182" t="s">
        <v>286</v>
      </c>
      <c r="E162" s="183" t="s">
        <v>709</v>
      </c>
      <c r="F162" s="900" t="s">
        <v>2724</v>
      </c>
      <c r="G162" s="191" t="s">
        <v>1425</v>
      </c>
      <c r="H162" s="185" t="s">
        <v>2252</v>
      </c>
      <c r="I162" s="171" t="str">
        <f t="shared" si="9"/>
        <v>III/d</v>
      </c>
      <c r="J162" s="186" t="s">
        <v>1224</v>
      </c>
      <c r="K162" s="187" t="s">
        <v>706</v>
      </c>
      <c r="L162" s="177">
        <f t="shared" si="10"/>
        <v>50</v>
      </c>
      <c r="M162" s="933" t="s">
        <v>5317</v>
      </c>
      <c r="N162" s="900" t="s">
        <v>2231</v>
      </c>
      <c r="O162" s="900">
        <v>1999</v>
      </c>
      <c r="P162" s="900" t="s">
        <v>2920</v>
      </c>
      <c r="Q162" s="903" t="s">
        <v>3491</v>
      </c>
    </row>
    <row r="163" spans="1:17" s="736" customFormat="1" ht="15" customHeight="1" x14ac:dyDescent="0.15">
      <c r="A163" s="171">
        <v>159</v>
      </c>
      <c r="B163" s="171">
        <v>3</v>
      </c>
      <c r="C163" s="929" t="s">
        <v>1488</v>
      </c>
      <c r="D163" s="182" t="s">
        <v>686</v>
      </c>
      <c r="E163" s="183" t="s">
        <v>709</v>
      </c>
      <c r="F163" s="900" t="s">
        <v>2892</v>
      </c>
      <c r="G163" s="184" t="s">
        <v>687</v>
      </c>
      <c r="H163" s="185" t="s">
        <v>2252</v>
      </c>
      <c r="I163" s="171" t="str">
        <f t="shared" ref="I163:I192" si="12">IF(H163="Pembina Utama","IV/e",IF(H163="Pembina Utama Madya","IV/d",IF(H163="Pembina Utama Muda","IV/c",IF(H163="Pembina Tk.I","IV/b",IF(H163="Pembina","IV/a",IF(H163="Penata Tk.I","III/d",IF(H163="Penata","III/c",IF(H163="Penata Muda Tk.I","III/b",IF(H163="Penata Muda","III/a",IF(H163="Pengatur Tk.I","II/d",IF(H163="Pengatur","II/c",IF(H163="Pengatur Muda Tk.I","II/b",IF(H163="Pengatur Muda","II/a",IF(H163="Juru Tk.I","I/d",IF(H163="Juru","I/c",IF(H163="Juru Muda Tk.I","I/b","I/a"))))))))))))))))</f>
        <v>III/d</v>
      </c>
      <c r="J163" s="186" t="s">
        <v>113</v>
      </c>
      <c r="K163" s="187" t="s">
        <v>706</v>
      </c>
      <c r="L163" s="177">
        <f t="shared" ref="L163:L192" si="13">2020 - (RIGHT(G163,4))</f>
        <v>53</v>
      </c>
      <c r="M163" s="193" t="s">
        <v>1321</v>
      </c>
      <c r="N163" s="900" t="s">
        <v>2231</v>
      </c>
      <c r="O163" s="900">
        <v>1991</v>
      </c>
      <c r="P163" s="900" t="s">
        <v>2917</v>
      </c>
      <c r="Q163" s="903"/>
    </row>
    <row r="164" spans="1:17" s="736" customFormat="1" ht="13.5" x14ac:dyDescent="0.15">
      <c r="A164" s="171">
        <v>160</v>
      </c>
      <c r="B164" s="171">
        <v>4</v>
      </c>
      <c r="C164" s="190" t="s">
        <v>1385</v>
      </c>
      <c r="D164" s="182" t="s">
        <v>1004</v>
      </c>
      <c r="E164" s="266" t="s">
        <v>709</v>
      </c>
      <c r="F164" s="900" t="s">
        <v>2892</v>
      </c>
      <c r="G164" s="327" t="s">
        <v>0</v>
      </c>
      <c r="H164" s="185" t="s">
        <v>2243</v>
      </c>
      <c r="I164" s="171" t="str">
        <f t="shared" si="12"/>
        <v>IV/a</v>
      </c>
      <c r="J164" s="186" t="s">
        <v>3335</v>
      </c>
      <c r="K164" s="187" t="s">
        <v>707</v>
      </c>
      <c r="L164" s="177">
        <f t="shared" si="13"/>
        <v>51</v>
      </c>
      <c r="M164" s="193" t="s">
        <v>4955</v>
      </c>
      <c r="N164" s="900" t="s">
        <v>2231</v>
      </c>
      <c r="O164" s="900">
        <v>2009</v>
      </c>
      <c r="P164" s="900" t="s">
        <v>1242</v>
      </c>
      <c r="Q164" s="903" t="s">
        <v>3537</v>
      </c>
    </row>
    <row r="165" spans="1:17" s="736" customFormat="1" ht="13.5" x14ac:dyDescent="0.15">
      <c r="A165" s="171">
        <v>161</v>
      </c>
      <c r="B165" s="171">
        <v>5</v>
      </c>
      <c r="C165" s="190" t="s">
        <v>1352</v>
      </c>
      <c r="D165" s="197" t="s">
        <v>3216</v>
      </c>
      <c r="E165" s="183" t="s">
        <v>709</v>
      </c>
      <c r="F165" s="900" t="s">
        <v>2753</v>
      </c>
      <c r="G165" s="185" t="s">
        <v>58</v>
      </c>
      <c r="H165" s="185" t="s">
        <v>2246</v>
      </c>
      <c r="I165" s="171" t="str">
        <f t="shared" si="12"/>
        <v>III/b</v>
      </c>
      <c r="J165" s="186" t="s">
        <v>1086</v>
      </c>
      <c r="K165" s="187" t="s">
        <v>708</v>
      </c>
      <c r="L165" s="177">
        <f t="shared" si="13"/>
        <v>57</v>
      </c>
      <c r="M165" s="182" t="s">
        <v>2007</v>
      </c>
      <c r="N165" s="900" t="s">
        <v>2231</v>
      </c>
      <c r="O165" s="900">
        <v>1983</v>
      </c>
      <c r="P165" s="900" t="s">
        <v>2979</v>
      </c>
      <c r="Q165" s="903"/>
    </row>
    <row r="166" spans="1:17" s="736" customFormat="1" ht="15" customHeight="1" x14ac:dyDescent="0.15">
      <c r="A166" s="171">
        <v>162</v>
      </c>
      <c r="B166" s="171">
        <v>6</v>
      </c>
      <c r="C166" s="190" t="s">
        <v>2605</v>
      </c>
      <c r="D166" s="899" t="s">
        <v>3071</v>
      </c>
      <c r="E166" s="183" t="s">
        <v>709</v>
      </c>
      <c r="F166" s="900" t="s">
        <v>2731</v>
      </c>
      <c r="G166" s="930" t="s">
        <v>2532</v>
      </c>
      <c r="H166" s="185" t="s">
        <v>2246</v>
      </c>
      <c r="I166" s="171" t="str">
        <f t="shared" si="12"/>
        <v>III/b</v>
      </c>
      <c r="J166" s="186" t="s">
        <v>3977</v>
      </c>
      <c r="K166" s="187" t="s">
        <v>707</v>
      </c>
      <c r="L166" s="177">
        <f t="shared" si="13"/>
        <v>51</v>
      </c>
      <c r="M166" s="899" t="s">
        <v>5426</v>
      </c>
      <c r="N166" s="900" t="s">
        <v>2231</v>
      </c>
      <c r="O166" s="900">
        <v>1969</v>
      </c>
      <c r="P166" s="900"/>
      <c r="Q166" s="903" t="s">
        <v>1263</v>
      </c>
    </row>
    <row r="167" spans="1:17" s="736" customFormat="1" ht="15" customHeight="1" x14ac:dyDescent="0.15">
      <c r="A167" s="171">
        <v>163</v>
      </c>
      <c r="B167" s="171">
        <v>7</v>
      </c>
      <c r="C167" s="190" t="s">
        <v>2441</v>
      </c>
      <c r="D167" s="182" t="s">
        <v>2440</v>
      </c>
      <c r="E167" s="183" t="s">
        <v>705</v>
      </c>
      <c r="F167" s="900" t="s">
        <v>2746</v>
      </c>
      <c r="G167" s="200" t="s">
        <v>2442</v>
      </c>
      <c r="H167" s="185" t="s">
        <v>2246</v>
      </c>
      <c r="I167" s="171" t="str">
        <f t="shared" si="12"/>
        <v>III/b</v>
      </c>
      <c r="J167" s="186" t="s">
        <v>3977</v>
      </c>
      <c r="K167" s="187" t="s">
        <v>706</v>
      </c>
      <c r="L167" s="177">
        <f t="shared" si="13"/>
        <v>50</v>
      </c>
      <c r="M167" s="182" t="s">
        <v>5427</v>
      </c>
      <c r="N167" s="900" t="s">
        <v>2231</v>
      </c>
      <c r="O167" s="900">
        <v>1997</v>
      </c>
      <c r="P167" s="900" t="s">
        <v>2918</v>
      </c>
      <c r="Q167" s="903" t="s">
        <v>3492</v>
      </c>
    </row>
    <row r="168" spans="1:17" s="736" customFormat="1" ht="15" customHeight="1" x14ac:dyDescent="0.15">
      <c r="A168" s="171">
        <v>164</v>
      </c>
      <c r="B168" s="171">
        <v>8</v>
      </c>
      <c r="C168" s="235" t="s">
        <v>1995</v>
      </c>
      <c r="D168" s="182" t="s">
        <v>896</v>
      </c>
      <c r="E168" s="183" t="s">
        <v>709</v>
      </c>
      <c r="F168" s="900" t="s">
        <v>2892</v>
      </c>
      <c r="G168" s="235" t="s">
        <v>897</v>
      </c>
      <c r="H168" s="185" t="s">
        <v>2248</v>
      </c>
      <c r="I168" s="171" t="str">
        <f t="shared" si="12"/>
        <v>II/d</v>
      </c>
      <c r="J168" s="186" t="s">
        <v>3977</v>
      </c>
      <c r="K168" s="187" t="s">
        <v>708</v>
      </c>
      <c r="L168" s="177">
        <f t="shared" si="13"/>
        <v>58</v>
      </c>
      <c r="M168" s="182" t="s">
        <v>2028</v>
      </c>
      <c r="N168" s="900" t="s">
        <v>2231</v>
      </c>
      <c r="O168" s="900">
        <v>1980</v>
      </c>
      <c r="P168" s="931" t="s">
        <v>2976</v>
      </c>
      <c r="Q168" s="903" t="s">
        <v>3503</v>
      </c>
    </row>
    <row r="169" spans="1:17" s="736" customFormat="1" ht="15" customHeight="1" x14ac:dyDescent="0.15">
      <c r="A169" s="171">
        <v>165</v>
      </c>
      <c r="B169" s="171">
        <v>9</v>
      </c>
      <c r="C169" s="310" t="s">
        <v>1994</v>
      </c>
      <c r="D169" s="289" t="s">
        <v>3715</v>
      </c>
      <c r="E169" s="290" t="s">
        <v>709</v>
      </c>
      <c r="F169" s="932" t="s">
        <v>2892</v>
      </c>
      <c r="G169" s="315" t="s">
        <v>1024</v>
      </c>
      <c r="H169" s="185" t="s">
        <v>2247</v>
      </c>
      <c r="I169" s="294" t="str">
        <f t="shared" si="12"/>
        <v>III/a</v>
      </c>
      <c r="J169" s="186" t="s">
        <v>3690</v>
      </c>
      <c r="K169" s="187" t="s">
        <v>706</v>
      </c>
      <c r="L169" s="177">
        <f t="shared" si="13"/>
        <v>40</v>
      </c>
      <c r="M169" s="289" t="s">
        <v>2035</v>
      </c>
      <c r="N169" s="932" t="s">
        <v>2231</v>
      </c>
      <c r="O169" s="900">
        <v>2016</v>
      </c>
      <c r="P169" s="900"/>
      <c r="Q169" s="903" t="s">
        <v>3498</v>
      </c>
    </row>
    <row r="170" spans="1:17" ht="18" customHeight="1" x14ac:dyDescent="0.15">
      <c r="A170" s="171">
        <v>166</v>
      </c>
      <c r="B170" s="171">
        <v>1</v>
      </c>
      <c r="C170" s="190" t="s">
        <v>1375</v>
      </c>
      <c r="D170" s="182" t="s">
        <v>167</v>
      </c>
      <c r="E170" s="183" t="s">
        <v>709</v>
      </c>
      <c r="F170" s="179" t="s">
        <v>2724</v>
      </c>
      <c r="G170" s="191" t="s">
        <v>5</v>
      </c>
      <c r="H170" s="185" t="s">
        <v>2242</v>
      </c>
      <c r="I170" s="171" t="str">
        <f t="shared" si="12"/>
        <v>IV/b</v>
      </c>
      <c r="J170" s="186" t="s">
        <v>1333</v>
      </c>
      <c r="K170" s="187" t="s">
        <v>707</v>
      </c>
      <c r="L170" s="177">
        <f t="shared" si="13"/>
        <v>48</v>
      </c>
      <c r="M170" s="193" t="s">
        <v>1305</v>
      </c>
      <c r="N170" s="196" t="s">
        <v>2232</v>
      </c>
      <c r="O170" s="179">
        <v>2007</v>
      </c>
      <c r="P170" s="179" t="s">
        <v>2919</v>
      </c>
      <c r="Q170" s="63"/>
    </row>
    <row r="171" spans="1:17" ht="15" customHeight="1" x14ac:dyDescent="0.15">
      <c r="A171" s="171">
        <v>167</v>
      </c>
      <c r="B171" s="171">
        <v>2</v>
      </c>
      <c r="C171" s="190" t="s">
        <v>1786</v>
      </c>
      <c r="D171" s="182" t="s">
        <v>938</v>
      </c>
      <c r="E171" s="183" t="s">
        <v>709</v>
      </c>
      <c r="F171" s="179" t="s">
        <v>2892</v>
      </c>
      <c r="G171" s="184" t="s">
        <v>683</v>
      </c>
      <c r="H171" s="185" t="s">
        <v>2243</v>
      </c>
      <c r="I171" s="171" t="str">
        <f t="shared" si="12"/>
        <v>IV/a</v>
      </c>
      <c r="J171" s="186" t="s">
        <v>2332</v>
      </c>
      <c r="K171" s="187" t="s">
        <v>707</v>
      </c>
      <c r="L171" s="177">
        <f t="shared" si="13"/>
        <v>54</v>
      </c>
      <c r="M171" s="193" t="s">
        <v>1321</v>
      </c>
      <c r="N171" s="196" t="s">
        <v>2232</v>
      </c>
      <c r="O171" s="179">
        <v>2009</v>
      </c>
      <c r="P171" s="179" t="s">
        <v>2917</v>
      </c>
      <c r="Q171" s="63" t="s">
        <v>3538</v>
      </c>
    </row>
    <row r="172" spans="1:17" ht="13.5" x14ac:dyDescent="0.15">
      <c r="A172" s="171">
        <v>168</v>
      </c>
      <c r="B172" s="171">
        <v>3</v>
      </c>
      <c r="C172" s="190" t="s">
        <v>1956</v>
      </c>
      <c r="D172" s="182" t="s">
        <v>915</v>
      </c>
      <c r="E172" s="266" t="s">
        <v>709</v>
      </c>
      <c r="F172" s="179" t="s">
        <v>2809</v>
      </c>
      <c r="G172" s="268" t="s">
        <v>918</v>
      </c>
      <c r="H172" s="185" t="s">
        <v>2245</v>
      </c>
      <c r="I172" s="171" t="str">
        <f>IF(H172="Pembina Utama","IV/e",IF(H172="Pembina Utama Madya","IV/d",IF(H172="Pembina Utama Muda","IV/c",IF(H172="Pembina Tk.I","IV/b",IF(H172="Pembina","IV/a",IF(H172="Penata Tk.I","III/d",IF(H172="Penata","III/c",IF(H172="Penata Muda Tk.I","III/b",IF(H172="Penata Muda","III/a",IF(H172="Pengatur Tk.I","II/d",IF(H172="Pengatur","II/c",IF(H172="Pengatur Muda Tk.I","II/b",IF(H172="Pengatur Muda","II/a",IF(H172="Juru Tk.I","I/d",IF(H172="Juru","I/c",IF(H172="Juru Muda Tk.I","I/b","I/a"))))))))))))))))</f>
        <v>III/c</v>
      </c>
      <c r="J172" s="186" t="s">
        <v>3220</v>
      </c>
      <c r="K172" s="187" t="s">
        <v>706</v>
      </c>
      <c r="L172" s="177">
        <f>2020 - (RIGHT(G172,4))</f>
        <v>42</v>
      </c>
      <c r="M172" s="229" t="s">
        <v>1322</v>
      </c>
      <c r="N172" s="179" t="s">
        <v>2229</v>
      </c>
      <c r="O172" s="179">
        <v>2000</v>
      </c>
      <c r="P172" s="179" t="s">
        <v>2918</v>
      </c>
      <c r="Q172" s="63" t="s">
        <v>3536</v>
      </c>
    </row>
    <row r="173" spans="1:17" ht="15" customHeight="1" x14ac:dyDescent="0.15">
      <c r="A173" s="171">
        <v>169</v>
      </c>
      <c r="B173" s="171">
        <v>4</v>
      </c>
      <c r="C173" s="201" t="s">
        <v>1788</v>
      </c>
      <c r="D173" s="182" t="s">
        <v>2096</v>
      </c>
      <c r="E173" s="183" t="s">
        <v>709</v>
      </c>
      <c r="F173" s="179" t="s">
        <v>2770</v>
      </c>
      <c r="G173" s="184" t="s">
        <v>879</v>
      </c>
      <c r="H173" s="185" t="s">
        <v>2252</v>
      </c>
      <c r="I173" s="171" t="str">
        <f t="shared" si="12"/>
        <v>III/d</v>
      </c>
      <c r="J173" s="186" t="s">
        <v>3977</v>
      </c>
      <c r="K173" s="187" t="s">
        <v>707</v>
      </c>
      <c r="L173" s="177">
        <f t="shared" si="13"/>
        <v>48</v>
      </c>
      <c r="M173" s="182" t="s">
        <v>2012</v>
      </c>
      <c r="N173" s="196" t="s">
        <v>2232</v>
      </c>
      <c r="O173" s="179">
        <v>1995</v>
      </c>
      <c r="P173" s="179" t="s">
        <v>2917</v>
      </c>
      <c r="Q173" s="84" t="s">
        <v>156</v>
      </c>
    </row>
    <row r="174" spans="1:17" ht="15" customHeight="1" x14ac:dyDescent="0.15">
      <c r="A174" s="171">
        <v>170</v>
      </c>
      <c r="B174" s="171">
        <v>5</v>
      </c>
      <c r="C174" s="202" t="s">
        <v>1736</v>
      </c>
      <c r="D174" s="182" t="s">
        <v>768</v>
      </c>
      <c r="E174" s="183" t="s">
        <v>709</v>
      </c>
      <c r="F174" s="179" t="s">
        <v>2892</v>
      </c>
      <c r="G174" s="185" t="s">
        <v>282</v>
      </c>
      <c r="H174" s="185" t="s">
        <v>2246</v>
      </c>
      <c r="I174" s="171" t="str">
        <f t="shared" si="12"/>
        <v>III/b</v>
      </c>
      <c r="J174" s="186" t="s">
        <v>2112</v>
      </c>
      <c r="K174" s="187" t="s">
        <v>706</v>
      </c>
      <c r="L174" s="177">
        <f t="shared" si="13"/>
        <v>46</v>
      </c>
      <c r="M174" s="182" t="s">
        <v>2017</v>
      </c>
      <c r="N174" s="179" t="s">
        <v>2232</v>
      </c>
      <c r="O174" s="179">
        <v>1992</v>
      </c>
      <c r="P174" s="179" t="s">
        <v>2970</v>
      </c>
      <c r="Q174" s="63" t="s">
        <v>3518</v>
      </c>
    </row>
    <row r="175" spans="1:17" ht="15" customHeight="1" x14ac:dyDescent="0.15">
      <c r="A175" s="171">
        <v>171</v>
      </c>
      <c r="B175" s="171">
        <v>6</v>
      </c>
      <c r="C175" s="184" t="s">
        <v>2480</v>
      </c>
      <c r="D175" s="330" t="s">
        <v>3712</v>
      </c>
      <c r="E175" s="266" t="s">
        <v>705</v>
      </c>
      <c r="F175" s="179" t="s">
        <v>2742</v>
      </c>
      <c r="G175" s="268" t="s">
        <v>2481</v>
      </c>
      <c r="H175" s="185" t="s">
        <v>2247</v>
      </c>
      <c r="I175" s="171" t="str">
        <f t="shared" si="12"/>
        <v>III/a</v>
      </c>
      <c r="J175" s="186" t="s">
        <v>2443</v>
      </c>
      <c r="K175" s="187" t="s">
        <v>706</v>
      </c>
      <c r="L175" s="177">
        <f t="shared" si="13"/>
        <v>38</v>
      </c>
      <c r="M175" s="182" t="s">
        <v>2017</v>
      </c>
      <c r="N175" s="179" t="s">
        <v>2232</v>
      </c>
      <c r="O175" s="179">
        <v>2012</v>
      </c>
      <c r="P175" s="196" t="s">
        <v>3713</v>
      </c>
      <c r="Q175" s="63" t="s">
        <v>1263</v>
      </c>
    </row>
    <row r="176" spans="1:17" ht="15" customHeight="1" x14ac:dyDescent="0.15">
      <c r="A176" s="171">
        <v>172</v>
      </c>
      <c r="B176" s="171">
        <v>7</v>
      </c>
      <c r="C176" s="190" t="s">
        <v>1789</v>
      </c>
      <c r="D176" s="182" t="s">
        <v>448</v>
      </c>
      <c r="E176" s="183" t="s">
        <v>709</v>
      </c>
      <c r="F176" s="179" t="s">
        <v>2892</v>
      </c>
      <c r="G176" s="185" t="s">
        <v>449</v>
      </c>
      <c r="H176" s="185" t="s">
        <v>2246</v>
      </c>
      <c r="I176" s="171" t="str">
        <f t="shared" si="12"/>
        <v>III/b</v>
      </c>
      <c r="J176" s="186" t="s">
        <v>1484</v>
      </c>
      <c r="K176" s="187" t="s">
        <v>708</v>
      </c>
      <c r="L176" s="177">
        <f t="shared" si="13"/>
        <v>46</v>
      </c>
      <c r="M176" s="182" t="s">
        <v>2036</v>
      </c>
      <c r="N176" s="196" t="s">
        <v>2232</v>
      </c>
      <c r="O176" s="179">
        <v>1993</v>
      </c>
      <c r="P176" s="241" t="s">
        <v>2977</v>
      </c>
      <c r="Q176" s="63" t="s">
        <v>600</v>
      </c>
    </row>
    <row r="177" spans="1:17" ht="15" customHeight="1" x14ac:dyDescent="0.15">
      <c r="A177" s="171">
        <v>173</v>
      </c>
      <c r="B177" s="171">
        <v>8</v>
      </c>
      <c r="C177" s="190" t="s">
        <v>1790</v>
      </c>
      <c r="D177" s="182" t="s">
        <v>677</v>
      </c>
      <c r="E177" s="183" t="s">
        <v>705</v>
      </c>
      <c r="F177" s="179" t="s">
        <v>2892</v>
      </c>
      <c r="G177" s="185" t="s">
        <v>678</v>
      </c>
      <c r="H177" s="185" t="s">
        <v>2246</v>
      </c>
      <c r="I177" s="171" t="str">
        <f t="shared" si="12"/>
        <v>III/b</v>
      </c>
      <c r="J177" s="186" t="s">
        <v>1167</v>
      </c>
      <c r="K177" s="187" t="s">
        <v>708</v>
      </c>
      <c r="L177" s="177">
        <f t="shared" si="13"/>
        <v>51</v>
      </c>
      <c r="M177" s="182" t="s">
        <v>2004</v>
      </c>
      <c r="N177" s="196" t="s">
        <v>2232</v>
      </c>
      <c r="O177" s="179">
        <v>1989</v>
      </c>
      <c r="P177" s="179" t="s">
        <v>2955</v>
      </c>
      <c r="Q177" s="63"/>
    </row>
    <row r="178" spans="1:17" ht="15" customHeight="1" x14ac:dyDescent="0.15">
      <c r="A178" s="171">
        <v>174</v>
      </c>
      <c r="B178" s="171">
        <v>9</v>
      </c>
      <c r="C178" s="399" t="s">
        <v>1653</v>
      </c>
      <c r="D178" s="388" t="s">
        <v>861</v>
      </c>
      <c r="E178" s="245" t="s">
        <v>709</v>
      </c>
      <c r="F178" s="383" t="s">
        <v>2892</v>
      </c>
      <c r="G178" s="400" t="s">
        <v>862</v>
      </c>
      <c r="H178" s="385" t="s">
        <v>2250</v>
      </c>
      <c r="I178" s="380" t="str">
        <f t="shared" si="12"/>
        <v>II/b</v>
      </c>
      <c r="J178" s="386" t="s">
        <v>1333</v>
      </c>
      <c r="K178" s="387" t="s">
        <v>708</v>
      </c>
      <c r="L178" s="177">
        <f t="shared" si="13"/>
        <v>38</v>
      </c>
      <c r="M178" s="388" t="s">
        <v>2030</v>
      </c>
      <c r="N178" s="196" t="s">
        <v>2232</v>
      </c>
      <c r="O178" s="383">
        <v>2000</v>
      </c>
      <c r="P178" s="398" t="s">
        <v>2967</v>
      </c>
      <c r="Q178" s="390" t="s">
        <v>3527</v>
      </c>
    </row>
    <row r="179" spans="1:17" ht="15" customHeight="1" x14ac:dyDescent="0.2">
      <c r="A179" s="171">
        <v>175</v>
      </c>
      <c r="B179" s="171">
        <v>10</v>
      </c>
      <c r="C179" s="328" t="s">
        <v>2484</v>
      </c>
      <c r="D179" s="329" t="s">
        <v>2482</v>
      </c>
      <c r="E179" s="183" t="s">
        <v>709</v>
      </c>
      <c r="F179" s="179" t="s">
        <v>2892</v>
      </c>
      <c r="G179" s="268" t="s">
        <v>2486</v>
      </c>
      <c r="H179" s="185" t="s">
        <v>2246</v>
      </c>
      <c r="I179" s="171" t="str">
        <f t="shared" si="12"/>
        <v>III/b</v>
      </c>
      <c r="J179" s="186" t="s">
        <v>3977</v>
      </c>
      <c r="K179" s="187" t="s">
        <v>706</v>
      </c>
      <c r="L179" s="177">
        <f t="shared" si="13"/>
        <v>42</v>
      </c>
      <c r="M179" s="182" t="s">
        <v>5434</v>
      </c>
      <c r="N179" s="196" t="s">
        <v>2232</v>
      </c>
      <c r="O179" s="179"/>
      <c r="P179" s="179"/>
      <c r="Q179" s="63" t="s">
        <v>3498</v>
      </c>
    </row>
    <row r="180" spans="1:17" ht="15" customHeight="1" x14ac:dyDescent="0.15">
      <c r="A180" s="171">
        <v>176</v>
      </c>
      <c r="B180" s="171">
        <v>11</v>
      </c>
      <c r="C180" s="184" t="s">
        <v>1404</v>
      </c>
      <c r="D180" s="182" t="s">
        <v>3433</v>
      </c>
      <c r="E180" s="183" t="s">
        <v>709</v>
      </c>
      <c r="F180" s="179" t="s">
        <v>2748</v>
      </c>
      <c r="G180" s="184" t="s">
        <v>1405</v>
      </c>
      <c r="H180" s="185" t="s">
        <v>2247</v>
      </c>
      <c r="I180" s="171" t="str">
        <f t="shared" si="12"/>
        <v>III/a</v>
      </c>
      <c r="J180" s="186" t="s">
        <v>3060</v>
      </c>
      <c r="K180" s="187" t="s">
        <v>706</v>
      </c>
      <c r="L180" s="177">
        <f t="shared" si="13"/>
        <v>40</v>
      </c>
      <c r="M180" s="182" t="s">
        <v>2003</v>
      </c>
      <c r="N180" s="196" t="s">
        <v>2232</v>
      </c>
      <c r="O180" s="179">
        <v>2015</v>
      </c>
      <c r="P180" s="179" t="s">
        <v>3434</v>
      </c>
      <c r="Q180" s="63"/>
    </row>
    <row r="181" spans="1:17" ht="15" customHeight="1" x14ac:dyDescent="0.2">
      <c r="A181" s="171">
        <v>177</v>
      </c>
      <c r="B181" s="171">
        <v>12</v>
      </c>
      <c r="C181" s="381" t="s">
        <v>2485</v>
      </c>
      <c r="D181" s="382" t="s">
        <v>2483</v>
      </c>
      <c r="E181" s="245" t="s">
        <v>705</v>
      </c>
      <c r="F181" s="383" t="s">
        <v>2746</v>
      </c>
      <c r="G181" s="384" t="s">
        <v>2487</v>
      </c>
      <c r="H181" s="385" t="s">
        <v>2250</v>
      </c>
      <c r="I181" s="380" t="str">
        <f t="shared" si="12"/>
        <v>II/b</v>
      </c>
      <c r="J181" s="386" t="s">
        <v>3977</v>
      </c>
      <c r="K181" s="387" t="s">
        <v>708</v>
      </c>
      <c r="L181" s="177">
        <f t="shared" si="13"/>
        <v>52</v>
      </c>
      <c r="M181" s="388" t="s">
        <v>2017</v>
      </c>
      <c r="N181" s="389" t="s">
        <v>2232</v>
      </c>
      <c r="O181" s="383">
        <v>1990</v>
      </c>
      <c r="P181" s="383" t="s">
        <v>2978</v>
      </c>
      <c r="Q181" s="390"/>
    </row>
    <row r="182" spans="1:17" ht="15" customHeight="1" x14ac:dyDescent="0.15">
      <c r="A182" s="171">
        <v>178</v>
      </c>
      <c r="B182" s="171">
        <v>13</v>
      </c>
      <c r="C182" s="460" t="s">
        <v>4087</v>
      </c>
      <c r="D182" s="457" t="s">
        <v>4067</v>
      </c>
      <c r="E182" s="904" t="s">
        <v>705</v>
      </c>
      <c r="F182" s="369" t="s">
        <v>2724</v>
      </c>
      <c r="G182" s="467" t="s">
        <v>4238</v>
      </c>
      <c r="H182" s="663" t="s">
        <v>2247</v>
      </c>
      <c r="I182" s="456" t="str">
        <f t="shared" si="12"/>
        <v>III/a</v>
      </c>
      <c r="J182" s="458" t="s">
        <v>3977</v>
      </c>
      <c r="K182" s="461" t="s">
        <v>706</v>
      </c>
      <c r="L182" s="177">
        <f t="shared" si="13"/>
        <v>32</v>
      </c>
      <c r="M182" s="468" t="s">
        <v>4820</v>
      </c>
      <c r="N182" s="389" t="s">
        <v>2232</v>
      </c>
      <c r="O182" s="369">
        <v>2010</v>
      </c>
      <c r="P182" s="369" t="s">
        <v>2971</v>
      </c>
      <c r="Q182" s="369" t="s">
        <v>636</v>
      </c>
    </row>
    <row r="183" spans="1:17" ht="15" customHeight="1" x14ac:dyDescent="0.2">
      <c r="A183" s="171">
        <v>179</v>
      </c>
      <c r="B183" s="171">
        <v>14</v>
      </c>
      <c r="C183" s="373" t="s">
        <v>3728</v>
      </c>
      <c r="D183" s="374" t="s">
        <v>4958</v>
      </c>
      <c r="E183" s="375" t="s">
        <v>705</v>
      </c>
      <c r="F183" s="372" t="s">
        <v>2731</v>
      </c>
      <c r="G183" s="384" t="s">
        <v>3729</v>
      </c>
      <c r="H183" s="376" t="s">
        <v>2245</v>
      </c>
      <c r="I183" s="370" t="str">
        <f t="shared" si="12"/>
        <v>III/c</v>
      </c>
      <c r="J183" s="377" t="s">
        <v>1484</v>
      </c>
      <c r="K183" s="378" t="s">
        <v>720</v>
      </c>
      <c r="L183" s="177">
        <f t="shared" si="13"/>
        <v>47</v>
      </c>
      <c r="M183" s="379" t="s">
        <v>2017</v>
      </c>
      <c r="N183" s="196" t="s">
        <v>2232</v>
      </c>
      <c r="O183" s="372">
        <v>2015</v>
      </c>
      <c r="P183" s="372" t="s">
        <v>3214</v>
      </c>
      <c r="Q183" s="372" t="s">
        <v>5194</v>
      </c>
    </row>
    <row r="184" spans="1:17" ht="15" customHeight="1" x14ac:dyDescent="0.15">
      <c r="A184" s="171">
        <v>180</v>
      </c>
      <c r="B184" s="171">
        <v>1</v>
      </c>
      <c r="C184" s="190" t="s">
        <v>1607</v>
      </c>
      <c r="D184" s="182" t="s">
        <v>674</v>
      </c>
      <c r="E184" s="183" t="s">
        <v>705</v>
      </c>
      <c r="F184" s="179" t="s">
        <v>2883</v>
      </c>
      <c r="G184" s="204" t="s">
        <v>333</v>
      </c>
      <c r="H184" s="185" t="s">
        <v>2252</v>
      </c>
      <c r="I184" s="171" t="str">
        <f t="shared" si="12"/>
        <v>III/d</v>
      </c>
      <c r="J184" s="186" t="s">
        <v>1167</v>
      </c>
      <c r="K184" s="187" t="s">
        <v>706</v>
      </c>
      <c r="L184" s="177">
        <f t="shared" si="13"/>
        <v>55</v>
      </c>
      <c r="M184" s="193" t="s">
        <v>1305</v>
      </c>
      <c r="N184" s="230" t="s">
        <v>2234</v>
      </c>
      <c r="O184" s="179">
        <v>1990</v>
      </c>
      <c r="P184" s="179" t="s">
        <v>2918</v>
      </c>
      <c r="Q184" s="63"/>
    </row>
    <row r="185" spans="1:17" ht="15" customHeight="1" x14ac:dyDescent="0.15">
      <c r="A185" s="171">
        <v>181</v>
      </c>
      <c r="B185" s="171">
        <v>2</v>
      </c>
      <c r="C185" s="202" t="s">
        <v>1672</v>
      </c>
      <c r="D185" s="182" t="s">
        <v>604</v>
      </c>
      <c r="E185" s="183" t="s">
        <v>705</v>
      </c>
      <c r="F185" s="179" t="s">
        <v>2731</v>
      </c>
      <c r="G185" s="185" t="s">
        <v>251</v>
      </c>
      <c r="H185" s="185" t="s">
        <v>2252</v>
      </c>
      <c r="I185" s="171" t="str">
        <f t="shared" si="12"/>
        <v>III/d</v>
      </c>
      <c r="J185" s="186" t="s">
        <v>109</v>
      </c>
      <c r="K185" s="187" t="s">
        <v>706</v>
      </c>
      <c r="L185" s="177">
        <f t="shared" si="13"/>
        <v>56</v>
      </c>
      <c r="M185" s="193" t="s">
        <v>1322</v>
      </c>
      <c r="N185" s="371" t="s">
        <v>2234</v>
      </c>
      <c r="O185" s="179">
        <v>1994</v>
      </c>
      <c r="P185" s="179" t="s">
        <v>2918</v>
      </c>
      <c r="Q185" s="63" t="s">
        <v>3493</v>
      </c>
    </row>
    <row r="186" spans="1:17" ht="15" customHeight="1" x14ac:dyDescent="0.15">
      <c r="A186" s="171">
        <v>182</v>
      </c>
      <c r="B186" s="171">
        <v>3</v>
      </c>
      <c r="C186" s="181" t="s">
        <v>2622</v>
      </c>
      <c r="D186" s="182" t="s">
        <v>1163</v>
      </c>
      <c r="E186" s="183" t="s">
        <v>709</v>
      </c>
      <c r="F186" s="179" t="s">
        <v>2892</v>
      </c>
      <c r="G186" s="200" t="s">
        <v>675</v>
      </c>
      <c r="H186" s="176" t="s">
        <v>2243</v>
      </c>
      <c r="I186" s="171" t="str">
        <f t="shared" si="12"/>
        <v>IV/a</v>
      </c>
      <c r="J186" s="186" t="s">
        <v>4957</v>
      </c>
      <c r="K186" s="187" t="s">
        <v>707</v>
      </c>
      <c r="L186" s="177">
        <f t="shared" si="13"/>
        <v>48</v>
      </c>
      <c r="M186" s="193" t="s">
        <v>1323</v>
      </c>
      <c r="N186" s="371" t="s">
        <v>2234</v>
      </c>
      <c r="O186" s="179">
        <v>2010</v>
      </c>
      <c r="P186" s="179" t="s">
        <v>2950</v>
      </c>
      <c r="Q186" s="63" t="s">
        <v>3489</v>
      </c>
    </row>
    <row r="187" spans="1:17" ht="13.5" x14ac:dyDescent="0.15">
      <c r="A187" s="171">
        <v>183</v>
      </c>
      <c r="B187" s="171">
        <v>4</v>
      </c>
      <c r="C187" s="235" t="s">
        <v>3420</v>
      </c>
      <c r="D187" s="182" t="s">
        <v>863</v>
      </c>
      <c r="E187" s="183" t="s">
        <v>709</v>
      </c>
      <c r="F187" s="179" t="s">
        <v>2742</v>
      </c>
      <c r="G187" s="184" t="s">
        <v>864</v>
      </c>
      <c r="H187" s="176" t="s">
        <v>2252</v>
      </c>
      <c r="I187" s="171" t="str">
        <f t="shared" si="12"/>
        <v>III/d</v>
      </c>
      <c r="J187" s="186" t="s">
        <v>3977</v>
      </c>
      <c r="K187" s="187" t="s">
        <v>706</v>
      </c>
      <c r="L187" s="177">
        <f t="shared" si="13"/>
        <v>47</v>
      </c>
      <c r="M187" s="264" t="s">
        <v>1321</v>
      </c>
      <c r="N187" s="371" t="s">
        <v>2234</v>
      </c>
      <c r="O187" s="179">
        <v>1995</v>
      </c>
      <c r="P187" s="179" t="s">
        <v>2918</v>
      </c>
      <c r="Q187" s="63" t="s">
        <v>3539</v>
      </c>
    </row>
    <row r="188" spans="1:17" ht="13.5" x14ac:dyDescent="0.15">
      <c r="A188" s="171">
        <v>184</v>
      </c>
      <c r="B188" s="171">
        <v>5</v>
      </c>
      <c r="C188" s="190" t="s">
        <v>1813</v>
      </c>
      <c r="D188" s="182" t="s">
        <v>3317</v>
      </c>
      <c r="E188" s="183" t="s">
        <v>709</v>
      </c>
      <c r="F188" s="179" t="s">
        <v>2742</v>
      </c>
      <c r="G188" s="184" t="s">
        <v>1094</v>
      </c>
      <c r="H188" s="185" t="s">
        <v>2245</v>
      </c>
      <c r="I188" s="171" t="str">
        <f t="shared" si="12"/>
        <v>III/c</v>
      </c>
      <c r="J188" s="186" t="s">
        <v>3220</v>
      </c>
      <c r="K188" s="187" t="s">
        <v>707</v>
      </c>
      <c r="L188" s="177">
        <f t="shared" si="13"/>
        <v>47</v>
      </c>
      <c r="M188" s="182" t="s">
        <v>2029</v>
      </c>
      <c r="N188" s="230" t="s">
        <v>2234</v>
      </c>
      <c r="O188" s="179">
        <v>2017</v>
      </c>
      <c r="P188" s="179" t="s">
        <v>3003</v>
      </c>
      <c r="Q188" s="63"/>
    </row>
    <row r="189" spans="1:17" ht="13.5" x14ac:dyDescent="0.15">
      <c r="A189" s="171">
        <v>185</v>
      </c>
      <c r="B189" s="171">
        <v>6</v>
      </c>
      <c r="C189" s="190" t="s">
        <v>1816</v>
      </c>
      <c r="D189" s="182" t="s">
        <v>1087</v>
      </c>
      <c r="E189" s="183" t="s">
        <v>705</v>
      </c>
      <c r="F189" s="179" t="s">
        <v>2892</v>
      </c>
      <c r="G189" s="185" t="s">
        <v>367</v>
      </c>
      <c r="H189" s="185" t="s">
        <v>2245</v>
      </c>
      <c r="I189" s="171" t="str">
        <f t="shared" si="12"/>
        <v>III/c</v>
      </c>
      <c r="J189" s="186" t="s">
        <v>3690</v>
      </c>
      <c r="K189" s="187" t="s">
        <v>706</v>
      </c>
      <c r="L189" s="177">
        <f t="shared" si="13"/>
        <v>50</v>
      </c>
      <c r="M189" s="332" t="s">
        <v>2035</v>
      </c>
      <c r="N189" s="230" t="s">
        <v>2234</v>
      </c>
      <c r="O189" s="179">
        <v>2006</v>
      </c>
      <c r="P189" s="179" t="s">
        <v>2980</v>
      </c>
      <c r="Q189" s="63" t="s">
        <v>3502</v>
      </c>
    </row>
    <row r="190" spans="1:17" ht="13.5" x14ac:dyDescent="0.15">
      <c r="A190" s="171">
        <v>186</v>
      </c>
      <c r="B190" s="171">
        <v>7</v>
      </c>
      <c r="C190" s="190" t="s">
        <v>1817</v>
      </c>
      <c r="D190" s="182" t="s">
        <v>1075</v>
      </c>
      <c r="E190" s="183" t="s">
        <v>709</v>
      </c>
      <c r="F190" s="179" t="s">
        <v>2892</v>
      </c>
      <c r="G190" s="190" t="s">
        <v>1076</v>
      </c>
      <c r="H190" s="185" t="s">
        <v>2245</v>
      </c>
      <c r="I190" s="171" t="str">
        <f t="shared" si="12"/>
        <v>III/c</v>
      </c>
      <c r="J190" s="186" t="s">
        <v>3977</v>
      </c>
      <c r="K190" s="187" t="s">
        <v>706</v>
      </c>
      <c r="L190" s="177">
        <f t="shared" si="13"/>
        <v>33</v>
      </c>
      <c r="M190" s="182" t="s">
        <v>2037</v>
      </c>
      <c r="N190" s="230" t="s">
        <v>2234</v>
      </c>
      <c r="O190" s="179">
        <v>2009</v>
      </c>
      <c r="P190" s="179" t="s">
        <v>2921</v>
      </c>
      <c r="Q190" s="63" t="s">
        <v>3498</v>
      </c>
    </row>
    <row r="191" spans="1:17" ht="13.5" x14ac:dyDescent="0.15">
      <c r="A191" s="171">
        <v>187</v>
      </c>
      <c r="B191" s="171">
        <v>8</v>
      </c>
      <c r="C191" s="235" t="s">
        <v>3708</v>
      </c>
      <c r="D191" s="182" t="s">
        <v>3709</v>
      </c>
      <c r="E191" s="183" t="s">
        <v>709</v>
      </c>
      <c r="F191" s="179" t="s">
        <v>2892</v>
      </c>
      <c r="G191" s="185" t="s">
        <v>2475</v>
      </c>
      <c r="H191" s="185" t="s">
        <v>3710</v>
      </c>
      <c r="I191" s="171" t="str">
        <f t="shared" si="12"/>
        <v>III/b</v>
      </c>
      <c r="J191" s="186" t="s">
        <v>3690</v>
      </c>
      <c r="K191" s="187" t="s">
        <v>707</v>
      </c>
      <c r="L191" s="177">
        <f t="shared" si="13"/>
        <v>43</v>
      </c>
      <c r="M191" s="332" t="s">
        <v>2017</v>
      </c>
      <c r="N191" s="230" t="s">
        <v>2234</v>
      </c>
      <c r="O191" s="179">
        <v>2009</v>
      </c>
      <c r="P191" s="179" t="s">
        <v>2922</v>
      </c>
      <c r="Q191" s="63" t="s">
        <v>3540</v>
      </c>
    </row>
    <row r="192" spans="1:17" ht="13.5" x14ac:dyDescent="0.15">
      <c r="A192" s="171">
        <v>188</v>
      </c>
      <c r="B192" s="171">
        <v>9</v>
      </c>
      <c r="C192" s="190" t="s">
        <v>2616</v>
      </c>
      <c r="D192" s="237" t="s">
        <v>2599</v>
      </c>
      <c r="E192" s="183" t="s">
        <v>705</v>
      </c>
      <c r="F192" s="179" t="s">
        <v>2729</v>
      </c>
      <c r="G192" s="238" t="s">
        <v>2527</v>
      </c>
      <c r="H192" s="185" t="s">
        <v>2245</v>
      </c>
      <c r="I192" s="171" t="str">
        <f t="shared" si="12"/>
        <v>III/c</v>
      </c>
      <c r="J192" s="186" t="s">
        <v>3977</v>
      </c>
      <c r="K192" s="187" t="s">
        <v>707</v>
      </c>
      <c r="L192" s="177">
        <f t="shared" si="13"/>
        <v>46</v>
      </c>
      <c r="M192" s="238" t="s">
        <v>2017</v>
      </c>
      <c r="N192" s="230" t="s">
        <v>2234</v>
      </c>
      <c r="O192" s="179"/>
      <c r="P192" s="179"/>
      <c r="Q192" s="63" t="s">
        <v>3541</v>
      </c>
    </row>
    <row r="193" spans="1:17" ht="13.5" x14ac:dyDescent="0.15">
      <c r="A193" s="171">
        <v>189</v>
      </c>
      <c r="B193" s="171">
        <v>10</v>
      </c>
      <c r="C193" s="190" t="s">
        <v>2603</v>
      </c>
      <c r="D193" s="237" t="s">
        <v>2613</v>
      </c>
      <c r="E193" s="183" t="s">
        <v>709</v>
      </c>
      <c r="F193" s="179" t="s">
        <v>2742</v>
      </c>
      <c r="G193" s="238" t="s">
        <v>2528</v>
      </c>
      <c r="H193" s="185" t="s">
        <v>3710</v>
      </c>
      <c r="I193" s="171" t="str">
        <f t="shared" ref="I193:I211" si="14">IF(H193="Pembina Utama","IV/e",IF(H193="Pembina Utama Madya","IV/d",IF(H193="Pembina Utama Muda","IV/c",IF(H193="Pembina Tk.I","IV/b",IF(H193="Pembina","IV/a",IF(H193="Penata Tk.I","III/d",IF(H193="Penata","III/c",IF(H193="Penata Muda Tk.I","III/b",IF(H193="Penata Muda","III/a",IF(H193="Pengatur Tk.I","II/d",IF(H193="Pengatur","II/c",IF(H193="Pengatur Muda Tk.I","II/b",IF(H193="Pengatur Muda","II/a",IF(H193="Juru Tk.I","I/d",IF(H193="Juru","I/c",IF(H193="Juru Muda Tk.I","I/b","I/a"))))))))))))))))</f>
        <v>III/b</v>
      </c>
      <c r="J193" s="186" t="s">
        <v>3977</v>
      </c>
      <c r="K193" s="187" t="s">
        <v>706</v>
      </c>
      <c r="L193" s="177">
        <f t="shared" ref="L193:L211" si="15">2020 - (RIGHT(G193,4))</f>
        <v>48</v>
      </c>
      <c r="M193" s="238" t="s">
        <v>2017</v>
      </c>
      <c r="N193" s="230" t="s">
        <v>2234</v>
      </c>
      <c r="O193" s="179">
        <v>1995</v>
      </c>
      <c r="P193" s="179"/>
      <c r="Q193" s="63"/>
    </row>
    <row r="194" spans="1:17" ht="13.5" x14ac:dyDescent="0.15">
      <c r="A194" s="171">
        <v>190</v>
      </c>
      <c r="B194" s="171">
        <v>11</v>
      </c>
      <c r="C194" s="190" t="s">
        <v>2593</v>
      </c>
      <c r="D194" s="237" t="s">
        <v>2596</v>
      </c>
      <c r="E194" s="183" t="s">
        <v>705</v>
      </c>
      <c r="F194" s="179" t="s">
        <v>2739</v>
      </c>
      <c r="G194" s="242" t="s">
        <v>2533</v>
      </c>
      <c r="H194" s="185" t="s">
        <v>3710</v>
      </c>
      <c r="I194" s="171" t="str">
        <f t="shared" si="14"/>
        <v>III/b</v>
      </c>
      <c r="J194" s="186" t="s">
        <v>3977</v>
      </c>
      <c r="K194" s="187" t="s">
        <v>706</v>
      </c>
      <c r="L194" s="177">
        <f t="shared" si="15"/>
        <v>54</v>
      </c>
      <c r="M194" s="238" t="s">
        <v>2017</v>
      </c>
      <c r="N194" s="230" t="s">
        <v>2234</v>
      </c>
      <c r="O194" s="179">
        <v>2001</v>
      </c>
      <c r="P194" s="179"/>
      <c r="Q194" s="63" t="s">
        <v>2291</v>
      </c>
    </row>
    <row r="195" spans="1:17" ht="13.5" x14ac:dyDescent="0.15">
      <c r="A195" s="171">
        <v>191</v>
      </c>
      <c r="B195" s="171">
        <v>12</v>
      </c>
      <c r="C195" s="190" t="s">
        <v>2597</v>
      </c>
      <c r="D195" s="237" t="s">
        <v>3711</v>
      </c>
      <c r="E195" s="183" t="s">
        <v>705</v>
      </c>
      <c r="F195" s="179" t="s">
        <v>2892</v>
      </c>
      <c r="G195" s="333" t="s">
        <v>2525</v>
      </c>
      <c r="H195" s="185" t="s">
        <v>2247</v>
      </c>
      <c r="I195" s="171" t="str">
        <f t="shared" si="14"/>
        <v>III/a</v>
      </c>
      <c r="J195" s="186" t="s">
        <v>2443</v>
      </c>
      <c r="K195" s="187" t="s">
        <v>706</v>
      </c>
      <c r="L195" s="177">
        <f t="shared" si="15"/>
        <v>35</v>
      </c>
      <c r="M195" s="238" t="s">
        <v>5426</v>
      </c>
      <c r="N195" s="230" t="s">
        <v>2234</v>
      </c>
      <c r="O195" s="179">
        <v>2010</v>
      </c>
      <c r="P195" s="179"/>
      <c r="Q195" s="84" t="s">
        <v>270</v>
      </c>
    </row>
    <row r="196" spans="1:17" ht="13.5" x14ac:dyDescent="0.15">
      <c r="A196" s="171">
        <v>192</v>
      </c>
      <c r="B196" s="171">
        <v>13</v>
      </c>
      <c r="C196" s="334" t="s">
        <v>2607</v>
      </c>
      <c r="D196" s="335" t="s">
        <v>3486</v>
      </c>
      <c r="E196" s="336" t="s">
        <v>709</v>
      </c>
      <c r="F196" s="179" t="s">
        <v>2729</v>
      </c>
      <c r="G196" s="337" t="s">
        <v>2540</v>
      </c>
      <c r="H196" s="185" t="s">
        <v>3710</v>
      </c>
      <c r="I196" s="283" t="str">
        <f t="shared" si="14"/>
        <v>III/b</v>
      </c>
      <c r="J196" s="338" t="s">
        <v>4050</v>
      </c>
      <c r="K196" s="339" t="s">
        <v>707</v>
      </c>
      <c r="L196" s="177">
        <f t="shared" si="15"/>
        <v>37</v>
      </c>
      <c r="M196" s="238" t="s">
        <v>2017</v>
      </c>
      <c r="N196" s="230" t="s">
        <v>2234</v>
      </c>
      <c r="O196" s="179">
        <v>2011</v>
      </c>
      <c r="P196" s="196" t="s">
        <v>1248</v>
      </c>
      <c r="Q196" s="63" t="s">
        <v>3515</v>
      </c>
    </row>
    <row r="197" spans="1:17" ht="13.5" x14ac:dyDescent="0.15">
      <c r="A197" s="171">
        <v>193</v>
      </c>
      <c r="B197" s="171">
        <v>14</v>
      </c>
      <c r="C197" s="993" t="s">
        <v>5372</v>
      </c>
      <c r="D197" s="994" t="s">
        <v>5375</v>
      </c>
      <c r="E197" s="995"/>
      <c r="F197" s="417"/>
      <c r="G197" s="996"/>
      <c r="H197" s="997" t="s">
        <v>2243</v>
      </c>
      <c r="I197" s="998" t="str">
        <f t="shared" si="14"/>
        <v>IV/a</v>
      </c>
      <c r="J197" s="338" t="s">
        <v>1086</v>
      </c>
      <c r="K197" s="999" t="s">
        <v>707</v>
      </c>
      <c r="L197" s="177"/>
      <c r="M197" s="1000" t="s">
        <v>5376</v>
      </c>
      <c r="N197" s="230" t="s">
        <v>2234</v>
      </c>
      <c r="O197" s="417">
        <v>2009</v>
      </c>
      <c r="P197" s="1001" t="s">
        <v>2922</v>
      </c>
      <c r="Q197" s="63"/>
    </row>
    <row r="198" spans="1:17" ht="15" customHeight="1" x14ac:dyDescent="0.2">
      <c r="A198" s="171">
        <v>194</v>
      </c>
      <c r="B198" s="171">
        <v>15</v>
      </c>
      <c r="C198" s="344" t="s">
        <v>2621</v>
      </c>
      <c r="D198" s="345" t="s">
        <v>3716</v>
      </c>
      <c r="E198" s="336" t="s">
        <v>709</v>
      </c>
      <c r="F198" s="286" t="s">
        <v>2771</v>
      </c>
      <c r="G198" s="345" t="s">
        <v>2526</v>
      </c>
      <c r="H198" s="185" t="s">
        <v>2247</v>
      </c>
      <c r="I198" s="283" t="str">
        <f>IF(H198="Pembina Utama","IV/e",IF(H198="Pembina Utama Madya","IV/d",IF(H198="Pembina Utama Muda","IV/c",IF(H198="Pembina Tk.I","IV/b",IF(H198="Pembina","IV/a",IF(H198="Penata Tk.I","III/d",IF(H198="Penata","III/c",IF(H198="Penata Muda Tk.I","III/b",IF(H198="Penata Muda","III/a",IF(H198="Pengatur Tk.I","II/d",IF(H198="Pengatur","II/c",IF(H198="Pengatur Muda Tk.I","II/b",IF(H198="Pengatur Muda","II/a",IF(H198="Juru Tk.I","I/d",IF(H198="Juru","I/c",IF(H198="Juru Muda Tk.I","I/b","I/a"))))))))))))))))</f>
        <v>III/a</v>
      </c>
      <c r="J198" s="338" t="s">
        <v>3690</v>
      </c>
      <c r="K198" s="346" t="s">
        <v>706</v>
      </c>
      <c r="L198" s="177">
        <f>2020 - (RIGHT(G198,4))</f>
        <v>39</v>
      </c>
      <c r="M198" s="238" t="s">
        <v>2017</v>
      </c>
      <c r="N198" s="347" t="s">
        <v>2233</v>
      </c>
      <c r="O198" s="179">
        <v>2014</v>
      </c>
      <c r="P198" s="325" t="s">
        <v>2917</v>
      </c>
      <c r="Q198" s="63" t="s">
        <v>1263</v>
      </c>
    </row>
    <row r="199" spans="1:17" ht="15" customHeight="1" x14ac:dyDescent="0.15">
      <c r="A199" s="171">
        <v>195</v>
      </c>
      <c r="B199" s="171">
        <v>16</v>
      </c>
      <c r="C199" s="310" t="s">
        <v>2604</v>
      </c>
      <c r="D199" s="340" t="s">
        <v>2520</v>
      </c>
      <c r="E199" s="290" t="s">
        <v>705</v>
      </c>
      <c r="F199" s="291" t="s">
        <v>2738</v>
      </c>
      <c r="G199" s="341" t="s">
        <v>2524</v>
      </c>
      <c r="H199" s="438" t="s">
        <v>3710</v>
      </c>
      <c r="I199" s="439" t="str">
        <f t="shared" si="14"/>
        <v>III/b</v>
      </c>
      <c r="J199" s="440" t="s">
        <v>3977</v>
      </c>
      <c r="K199" s="296" t="s">
        <v>708</v>
      </c>
      <c r="L199" s="177">
        <f t="shared" si="15"/>
        <v>51</v>
      </c>
      <c r="M199" s="341" t="s">
        <v>2017</v>
      </c>
      <c r="N199" s="342" t="s">
        <v>2234</v>
      </c>
      <c r="O199" s="291">
        <v>1988</v>
      </c>
      <c r="P199" s="291" t="s">
        <v>708</v>
      </c>
      <c r="Q199" s="63" t="s">
        <v>3503</v>
      </c>
    </row>
    <row r="200" spans="1:17" ht="12.75" customHeight="1" x14ac:dyDescent="0.15">
      <c r="A200" s="171">
        <v>196</v>
      </c>
      <c r="B200" s="171">
        <v>1</v>
      </c>
      <c r="C200" s="201" t="s">
        <v>1919</v>
      </c>
      <c r="D200" s="182" t="s">
        <v>618</v>
      </c>
      <c r="E200" s="183" t="s">
        <v>709</v>
      </c>
      <c r="F200" s="179" t="s">
        <v>2741</v>
      </c>
      <c r="G200" s="185" t="s">
        <v>272</v>
      </c>
      <c r="H200" s="185" t="s">
        <v>2242</v>
      </c>
      <c r="I200" s="171" t="str">
        <f t="shared" si="14"/>
        <v>IV/b</v>
      </c>
      <c r="J200" s="258" t="s">
        <v>1224</v>
      </c>
      <c r="K200" s="187" t="s">
        <v>707</v>
      </c>
      <c r="L200" s="177">
        <f t="shared" si="15"/>
        <v>53</v>
      </c>
      <c r="M200" s="199" t="s">
        <v>433</v>
      </c>
      <c r="N200" s="230" t="s">
        <v>2233</v>
      </c>
      <c r="O200" s="179">
        <v>2007</v>
      </c>
      <c r="P200" s="179" t="s">
        <v>1248</v>
      </c>
      <c r="Q200" s="63"/>
    </row>
    <row r="201" spans="1:17" ht="15" customHeight="1" x14ac:dyDescent="0.15">
      <c r="A201" s="171">
        <v>197</v>
      </c>
      <c r="B201" s="171">
        <v>2</v>
      </c>
      <c r="C201" s="181" t="s">
        <v>1354</v>
      </c>
      <c r="D201" s="182" t="s">
        <v>906</v>
      </c>
      <c r="E201" s="183" t="s">
        <v>709</v>
      </c>
      <c r="F201" s="179" t="s">
        <v>2729</v>
      </c>
      <c r="G201" s="235" t="s">
        <v>907</v>
      </c>
      <c r="H201" s="185" t="s">
        <v>2245</v>
      </c>
      <c r="I201" s="171" t="str">
        <f>IF(H201="Pembina Utama","IV/e",IF(H201="Pembina Utama Madya","IV/d",IF(H201="Pembina Utama Muda","IV/c",IF(H201="Pembina Tk.I","IV/b",IF(H201="Pembina","IV/a",IF(H201="Penata Tk.I","III/d",IF(H201="Penata","III/c",IF(H201="Penata Muda Tk.I","III/b",IF(H201="Penata Muda","III/a",IF(H201="Pengatur Tk.I","II/d",IF(H201="Pengatur","II/c",IF(H201="Pengatur Muda Tk.I","II/b",IF(H201="Pengatur Muda","II/a",IF(H201="Juru Tk.I","I/d",IF(H201="Juru","I/c",IF(H201="Juru Muda Tk.I","I/b","I/a"))))))))))))))))</f>
        <v>III/c</v>
      </c>
      <c r="J201" s="186" t="s">
        <v>3220</v>
      </c>
      <c r="K201" s="187" t="s">
        <v>706</v>
      </c>
      <c r="L201" s="177">
        <f>2020 - (RIGHT(G201,4))</f>
        <v>51</v>
      </c>
      <c r="M201" s="182" t="s">
        <v>5450</v>
      </c>
      <c r="N201" s="196" t="s">
        <v>2230</v>
      </c>
      <c r="O201" s="179">
        <v>1993</v>
      </c>
      <c r="P201" s="179"/>
      <c r="Q201" s="63" t="s">
        <v>399</v>
      </c>
    </row>
    <row r="202" spans="1:17" ht="13.5" x14ac:dyDescent="0.15">
      <c r="A202" s="171">
        <v>198</v>
      </c>
      <c r="B202" s="171">
        <v>3</v>
      </c>
      <c r="C202" s="190" t="s">
        <v>1893</v>
      </c>
      <c r="D202" s="185" t="s">
        <v>202</v>
      </c>
      <c r="E202" s="183" t="s">
        <v>709</v>
      </c>
      <c r="F202" s="179" t="s">
        <v>2913</v>
      </c>
      <c r="G202" s="185" t="s">
        <v>462</v>
      </c>
      <c r="H202" s="185" t="s">
        <v>2252</v>
      </c>
      <c r="I202" s="171" t="str">
        <f t="shared" si="14"/>
        <v>III/d</v>
      </c>
      <c r="J202" s="177" t="s">
        <v>3060</v>
      </c>
      <c r="K202" s="187" t="s">
        <v>706</v>
      </c>
      <c r="L202" s="177">
        <f t="shared" si="15"/>
        <v>58</v>
      </c>
      <c r="M202" s="193" t="s">
        <v>1319</v>
      </c>
      <c r="N202" s="230" t="s">
        <v>2233</v>
      </c>
      <c r="O202" s="179">
        <v>2003</v>
      </c>
      <c r="P202" s="241" t="s">
        <v>2981</v>
      </c>
      <c r="Q202" s="63" t="s">
        <v>3542</v>
      </c>
    </row>
    <row r="203" spans="1:17" ht="13.5" x14ac:dyDescent="0.15">
      <c r="A203" s="171">
        <v>199</v>
      </c>
      <c r="B203" s="171">
        <v>4</v>
      </c>
      <c r="C203" s="181" t="s">
        <v>1353</v>
      </c>
      <c r="D203" s="208" t="s">
        <v>853</v>
      </c>
      <c r="E203" s="183" t="s">
        <v>705</v>
      </c>
      <c r="F203" s="179" t="s">
        <v>2742</v>
      </c>
      <c r="G203" s="184" t="s">
        <v>854</v>
      </c>
      <c r="H203" s="176" t="s">
        <v>2245</v>
      </c>
      <c r="I203" s="171" t="str">
        <f t="shared" si="14"/>
        <v>III/c</v>
      </c>
      <c r="J203" s="186" t="s">
        <v>2112</v>
      </c>
      <c r="K203" s="187" t="s">
        <v>706</v>
      </c>
      <c r="L203" s="177">
        <f t="shared" si="15"/>
        <v>49</v>
      </c>
      <c r="M203" s="208" t="s">
        <v>2704</v>
      </c>
      <c r="N203" s="230" t="s">
        <v>2233</v>
      </c>
      <c r="O203" s="179">
        <v>1996</v>
      </c>
      <c r="P203" s="179" t="s">
        <v>2918</v>
      </c>
      <c r="Q203" s="63" t="s">
        <v>3543</v>
      </c>
    </row>
    <row r="204" spans="1:17" ht="15" customHeight="1" x14ac:dyDescent="0.15">
      <c r="A204" s="171">
        <v>200</v>
      </c>
      <c r="B204" s="171">
        <v>5</v>
      </c>
      <c r="C204" s="190" t="s">
        <v>1957</v>
      </c>
      <c r="D204" s="208" t="s">
        <v>916</v>
      </c>
      <c r="E204" s="266" t="s">
        <v>709</v>
      </c>
      <c r="F204" s="179" t="s">
        <v>2733</v>
      </c>
      <c r="G204" s="343" t="s">
        <v>919</v>
      </c>
      <c r="H204" s="185" t="s">
        <v>2245</v>
      </c>
      <c r="I204" s="171" t="str">
        <f t="shared" si="14"/>
        <v>III/c</v>
      </c>
      <c r="J204" s="186" t="s">
        <v>3220</v>
      </c>
      <c r="K204" s="187" t="s">
        <v>706</v>
      </c>
      <c r="L204" s="177">
        <f t="shared" si="15"/>
        <v>48</v>
      </c>
      <c r="M204" s="208" t="s">
        <v>2704</v>
      </c>
      <c r="N204" s="230" t="s">
        <v>2233</v>
      </c>
      <c r="O204" s="179">
        <v>1997</v>
      </c>
      <c r="P204" s="179" t="s">
        <v>2918</v>
      </c>
      <c r="Q204" s="63" t="s">
        <v>2291</v>
      </c>
    </row>
    <row r="205" spans="1:17" ht="13.5" x14ac:dyDescent="0.15">
      <c r="A205" s="171">
        <v>201</v>
      </c>
      <c r="B205" s="171">
        <v>6</v>
      </c>
      <c r="C205" s="331" t="s">
        <v>1896</v>
      </c>
      <c r="D205" s="185" t="s">
        <v>856</v>
      </c>
      <c r="E205" s="183" t="s">
        <v>709</v>
      </c>
      <c r="F205" s="179" t="s">
        <v>2892</v>
      </c>
      <c r="G205" s="184" t="s">
        <v>858</v>
      </c>
      <c r="H205" s="185" t="s">
        <v>2245</v>
      </c>
      <c r="I205" s="171" t="str">
        <f t="shared" si="14"/>
        <v>III/c</v>
      </c>
      <c r="J205" s="186" t="s">
        <v>3335</v>
      </c>
      <c r="K205" s="187" t="s">
        <v>706</v>
      </c>
      <c r="L205" s="177">
        <f t="shared" si="15"/>
        <v>44</v>
      </c>
      <c r="M205" s="182" t="s">
        <v>5429</v>
      </c>
      <c r="N205" s="230" t="s">
        <v>2233</v>
      </c>
      <c r="O205" s="179">
        <v>2002</v>
      </c>
      <c r="P205" s="179" t="s">
        <v>2918</v>
      </c>
      <c r="Q205" s="63" t="s">
        <v>316</v>
      </c>
    </row>
    <row r="206" spans="1:17" ht="13.5" x14ac:dyDescent="0.15">
      <c r="A206" s="171">
        <v>202</v>
      </c>
      <c r="B206" s="171">
        <v>7</v>
      </c>
      <c r="C206" s="326" t="s">
        <v>1894</v>
      </c>
      <c r="D206" s="185" t="s">
        <v>3340</v>
      </c>
      <c r="E206" s="183" t="s">
        <v>705</v>
      </c>
      <c r="F206" s="179" t="s">
        <v>2914</v>
      </c>
      <c r="G206" s="184" t="s">
        <v>477</v>
      </c>
      <c r="H206" s="185" t="s">
        <v>2246</v>
      </c>
      <c r="I206" s="171" t="str">
        <f t="shared" si="14"/>
        <v>III/b</v>
      </c>
      <c r="J206" s="186" t="s">
        <v>1224</v>
      </c>
      <c r="K206" s="187" t="s">
        <v>706</v>
      </c>
      <c r="L206" s="177">
        <f t="shared" si="15"/>
        <v>45</v>
      </c>
      <c r="M206" s="182" t="s">
        <v>2003</v>
      </c>
      <c r="N206" s="230" t="s">
        <v>2233</v>
      </c>
      <c r="O206" s="179">
        <v>2002</v>
      </c>
      <c r="P206" s="179" t="s">
        <v>2920</v>
      </c>
      <c r="Q206" s="63"/>
    </row>
    <row r="207" spans="1:17" ht="14.25" customHeight="1" x14ac:dyDescent="0.15">
      <c r="A207" s="171">
        <v>203</v>
      </c>
      <c r="B207" s="171">
        <v>8</v>
      </c>
      <c r="C207" s="190" t="s">
        <v>2612</v>
      </c>
      <c r="D207" s="237" t="s">
        <v>2595</v>
      </c>
      <c r="E207" s="183" t="s">
        <v>709</v>
      </c>
      <c r="F207" s="179" t="s">
        <v>2742</v>
      </c>
      <c r="G207" s="242" t="s">
        <v>2530</v>
      </c>
      <c r="H207" s="185" t="s">
        <v>2246</v>
      </c>
      <c r="I207" s="171" t="str">
        <f t="shared" si="14"/>
        <v>III/b</v>
      </c>
      <c r="J207" s="186" t="s">
        <v>3977</v>
      </c>
      <c r="K207" s="187" t="s">
        <v>706</v>
      </c>
      <c r="L207" s="177">
        <f t="shared" si="15"/>
        <v>50</v>
      </c>
      <c r="M207" s="238" t="s">
        <v>5430</v>
      </c>
      <c r="N207" s="230" t="s">
        <v>2233</v>
      </c>
      <c r="O207" s="179">
        <v>1995</v>
      </c>
      <c r="P207" s="179"/>
      <c r="Q207" s="63" t="s">
        <v>2291</v>
      </c>
    </row>
    <row r="208" spans="1:17" ht="13.5" x14ac:dyDescent="0.15">
      <c r="A208" s="171">
        <v>204</v>
      </c>
      <c r="B208" s="171">
        <v>9</v>
      </c>
      <c r="C208" s="201" t="s">
        <v>1897</v>
      </c>
      <c r="D208" s="185" t="s">
        <v>859</v>
      </c>
      <c r="E208" s="183" t="s">
        <v>709</v>
      </c>
      <c r="F208" s="179" t="s">
        <v>2738</v>
      </c>
      <c r="G208" s="200" t="s">
        <v>860</v>
      </c>
      <c r="H208" s="185" t="s">
        <v>2248</v>
      </c>
      <c r="I208" s="171" t="str">
        <f t="shared" si="14"/>
        <v>II/d</v>
      </c>
      <c r="J208" s="186" t="s">
        <v>3977</v>
      </c>
      <c r="K208" s="187" t="s">
        <v>708</v>
      </c>
      <c r="L208" s="177">
        <f t="shared" si="15"/>
        <v>52</v>
      </c>
      <c r="M208" s="182" t="s">
        <v>2028</v>
      </c>
      <c r="N208" s="230" t="s">
        <v>2233</v>
      </c>
      <c r="O208" s="179">
        <v>1986</v>
      </c>
      <c r="P208" s="179" t="s">
        <v>2982</v>
      </c>
      <c r="Q208" s="63" t="s">
        <v>3503</v>
      </c>
    </row>
    <row r="209" spans="1:17" ht="15" customHeight="1" x14ac:dyDescent="0.15">
      <c r="A209" s="171">
        <v>205</v>
      </c>
      <c r="B209" s="171">
        <v>10</v>
      </c>
      <c r="C209" s="217" t="s">
        <v>1898</v>
      </c>
      <c r="D209" s="204" t="s">
        <v>31</v>
      </c>
      <c r="E209" s="183" t="s">
        <v>705</v>
      </c>
      <c r="F209" s="179" t="s">
        <v>2892</v>
      </c>
      <c r="G209" s="192" t="s">
        <v>478</v>
      </c>
      <c r="H209" s="185" t="s">
        <v>2247</v>
      </c>
      <c r="I209" s="171" t="str">
        <f t="shared" si="14"/>
        <v>III/a</v>
      </c>
      <c r="J209" s="186" t="s">
        <v>3749</v>
      </c>
      <c r="K209" s="187" t="s">
        <v>706</v>
      </c>
      <c r="L209" s="177">
        <f t="shared" si="15"/>
        <v>54</v>
      </c>
      <c r="M209" s="182" t="s">
        <v>2019</v>
      </c>
      <c r="N209" s="230" t="s">
        <v>2233</v>
      </c>
      <c r="O209" s="179">
        <v>1997</v>
      </c>
      <c r="P209" s="179" t="s">
        <v>2983</v>
      </c>
      <c r="Q209" s="63"/>
    </row>
    <row r="210" spans="1:17" ht="13.5" x14ac:dyDescent="0.15">
      <c r="A210" s="171">
        <v>206</v>
      </c>
      <c r="B210" s="171">
        <v>11</v>
      </c>
      <c r="C210" s="423" t="s">
        <v>2476</v>
      </c>
      <c r="D210" s="416" t="s">
        <v>5416</v>
      </c>
      <c r="E210" s="245" t="s">
        <v>705</v>
      </c>
      <c r="F210" s="417" t="s">
        <v>2732</v>
      </c>
      <c r="G210" s="418" t="s">
        <v>2477</v>
      </c>
      <c r="H210" s="185" t="s">
        <v>2247</v>
      </c>
      <c r="I210" s="420" t="str">
        <f t="shared" si="14"/>
        <v>III/a</v>
      </c>
      <c r="J210" s="421" t="s">
        <v>4050</v>
      </c>
      <c r="K210" s="346" t="s">
        <v>706</v>
      </c>
      <c r="L210" s="177">
        <f t="shared" si="15"/>
        <v>55</v>
      </c>
      <c r="M210" s="424" t="s">
        <v>2017</v>
      </c>
      <c r="N210" s="425" t="s">
        <v>2233</v>
      </c>
      <c r="O210" s="417"/>
      <c r="P210" s="417" t="s">
        <v>2944</v>
      </c>
      <c r="Q210" s="390"/>
    </row>
    <row r="211" spans="1:17" ht="15" customHeight="1" x14ac:dyDescent="0.15">
      <c r="A211" s="171">
        <v>207</v>
      </c>
      <c r="B211" s="171">
        <v>12</v>
      </c>
      <c r="C211" s="757" t="s">
        <v>1619</v>
      </c>
      <c r="D211" s="468" t="s">
        <v>3030</v>
      </c>
      <c r="E211" s="758" t="s">
        <v>705</v>
      </c>
      <c r="F211" s="369" t="s">
        <v>2724</v>
      </c>
      <c r="G211" s="759" t="s">
        <v>174</v>
      </c>
      <c r="H211" s="760" t="s">
        <v>2245</v>
      </c>
      <c r="I211" s="761" t="str">
        <f t="shared" si="14"/>
        <v>III/c</v>
      </c>
      <c r="J211" s="762" t="s">
        <v>3749</v>
      </c>
      <c r="K211" s="763" t="s">
        <v>706</v>
      </c>
      <c r="L211" s="177">
        <f t="shared" si="15"/>
        <v>50</v>
      </c>
      <c r="M211" s="764" t="s">
        <v>5431</v>
      </c>
      <c r="N211" s="765" t="s">
        <v>2233</v>
      </c>
      <c r="O211" s="369">
        <v>2013</v>
      </c>
      <c r="P211" s="369" t="s">
        <v>2930</v>
      </c>
      <c r="Q211" s="369"/>
    </row>
  </sheetData>
  <autoFilter ref="A4:Q211" xr:uid="{00000000-0009-0000-0000-000001000000}"/>
  <mergeCells count="1">
    <mergeCell ref="B1:N1"/>
  </mergeCells>
  <pageMargins left="1.1023622047244095" right="1.2598425196850394" top="0.74803149606299213" bottom="0.74803149606299213" header="0.31496062992125984" footer="0.31496062992125984"/>
  <pageSetup paperSize="10000" scale="55" fitToHeight="0" orientation="landscape" horizontalDpi="4294967294" verticalDpi="0" r:id="rId1"/>
  <rowBreaks count="6" manualBreakCount="6">
    <brk id="58" max="16383" man="1"/>
    <brk id="6" max="16383" man="1"/>
    <brk id="142" max="16383" man="1"/>
    <brk id="61" max="16383" man="1"/>
    <brk id="183" max="16383" man="1"/>
    <brk id="1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>
    <tabColor rgb="FFFF0000"/>
  </sheetPr>
  <dimension ref="A1:HU861"/>
  <sheetViews>
    <sheetView topLeftCell="S751" zoomScale="95" zoomScaleNormal="95" workbookViewId="0">
      <selection activeCell="V751" sqref="V1:W1048576"/>
    </sheetView>
  </sheetViews>
  <sheetFormatPr defaultColWidth="11.19140625" defaultRowHeight="13.5" x14ac:dyDescent="0.15"/>
  <cols>
    <col min="1" max="1" width="4.71875" style="39" customWidth="1"/>
    <col min="2" max="2" width="5.93359375" style="39" customWidth="1"/>
    <col min="3" max="3" width="21.7109375" style="39" customWidth="1"/>
    <col min="4" max="4" width="38.02734375" style="39" customWidth="1"/>
    <col min="5" max="5" width="2.15625" style="39" customWidth="1"/>
    <col min="6" max="6" width="18.609375" style="39" customWidth="1"/>
    <col min="7" max="7" width="14.5625" style="41" customWidth="1"/>
    <col min="8" max="8" width="23.328125" style="39" customWidth="1"/>
    <col min="9" max="9" width="5.52734375" style="39" customWidth="1"/>
    <col min="10" max="10" width="13.484375" style="39" customWidth="1"/>
    <col min="11" max="11" width="7.55078125" style="39" customWidth="1"/>
    <col min="12" max="12" width="4.58203125" style="39" customWidth="1"/>
    <col min="13" max="13" width="15.640625" style="39" customWidth="1"/>
    <col min="14" max="14" width="15.1015625" style="39" customWidth="1"/>
    <col min="15" max="15" width="10.3828125" style="39" customWidth="1"/>
    <col min="16" max="16" width="31.95703125" style="41" customWidth="1"/>
    <col min="17" max="17" width="33.98046875" style="39" customWidth="1"/>
    <col min="18" max="18" width="35.33203125" style="62" customWidth="1"/>
    <col min="19" max="19" width="8.359375" style="39" customWidth="1"/>
    <col min="20" max="20" width="17.93359375" style="39" customWidth="1"/>
    <col min="21" max="21" width="21.03515625" style="39" customWidth="1"/>
    <col min="22" max="22" width="16.1796875" style="39" customWidth="1"/>
    <col min="23" max="229" width="11.19140625" style="491"/>
    <col min="230" max="16384" width="11.19140625" style="39"/>
  </cols>
  <sheetData>
    <row r="1" spans="1:22" ht="14.25" x14ac:dyDescent="0.15">
      <c r="B1" s="1073" t="s">
        <v>2264</v>
      </c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1073"/>
      <c r="N1" s="1073"/>
      <c r="O1" s="1073"/>
      <c r="P1" s="1073"/>
      <c r="Q1" s="1073"/>
    </row>
    <row r="3" spans="1:22" ht="24" customHeight="1" x14ac:dyDescent="0.15">
      <c r="A3" s="493" t="s">
        <v>2261</v>
      </c>
      <c r="B3" s="494" t="s">
        <v>1148</v>
      </c>
      <c r="C3" s="494" t="s">
        <v>2200</v>
      </c>
      <c r="D3" s="494" t="s">
        <v>732</v>
      </c>
      <c r="E3" s="494" t="s">
        <v>704</v>
      </c>
      <c r="F3" s="494"/>
      <c r="G3" s="494" t="s">
        <v>2201</v>
      </c>
      <c r="H3" s="494" t="s">
        <v>2205</v>
      </c>
      <c r="I3" s="494" t="s">
        <v>2202</v>
      </c>
      <c r="J3" s="494" t="s">
        <v>633</v>
      </c>
      <c r="K3" s="493" t="s">
        <v>1102</v>
      </c>
      <c r="L3" s="494" t="s">
        <v>710</v>
      </c>
      <c r="M3" s="494" t="s">
        <v>733</v>
      </c>
      <c r="N3" s="494" t="s">
        <v>2345</v>
      </c>
      <c r="O3" s="493" t="s">
        <v>2223</v>
      </c>
      <c r="P3" s="494" t="s">
        <v>2224</v>
      </c>
      <c r="Q3" s="494" t="s">
        <v>1153</v>
      </c>
      <c r="R3" s="494" t="s">
        <v>2289</v>
      </c>
      <c r="S3" s="595" t="s">
        <v>2926</v>
      </c>
      <c r="T3" s="494" t="s">
        <v>2289</v>
      </c>
      <c r="U3" s="595" t="s">
        <v>2927</v>
      </c>
      <c r="V3" s="623" t="s">
        <v>3919</v>
      </c>
    </row>
    <row r="4" spans="1:22" ht="15" customHeight="1" x14ac:dyDescent="0.15">
      <c r="A4" s="495">
        <v>1</v>
      </c>
      <c r="B4" s="495">
        <v>1</v>
      </c>
      <c r="C4" s="495">
        <v>2</v>
      </c>
      <c r="D4" s="495">
        <v>3</v>
      </c>
      <c r="E4" s="495">
        <v>4</v>
      </c>
      <c r="F4" s="495">
        <v>5</v>
      </c>
      <c r="G4" s="495">
        <v>6</v>
      </c>
      <c r="H4" s="495">
        <v>7</v>
      </c>
      <c r="I4" s="495">
        <v>8</v>
      </c>
      <c r="J4" s="495">
        <v>9</v>
      </c>
      <c r="K4" s="495">
        <v>10</v>
      </c>
      <c r="L4" s="495">
        <v>11</v>
      </c>
      <c r="M4" s="495">
        <v>12</v>
      </c>
      <c r="N4" s="495">
        <v>13</v>
      </c>
      <c r="O4" s="495">
        <v>14</v>
      </c>
      <c r="P4" s="495">
        <v>15</v>
      </c>
      <c r="Q4" s="495">
        <v>16</v>
      </c>
      <c r="R4" s="495">
        <v>17</v>
      </c>
      <c r="S4" s="495"/>
      <c r="T4" s="495">
        <v>18</v>
      </c>
      <c r="U4" s="495">
        <v>19</v>
      </c>
      <c r="V4" s="624"/>
    </row>
    <row r="5" spans="1:22" ht="15" customHeight="1" x14ac:dyDescent="0.15">
      <c r="A5" s="496">
        <v>1</v>
      </c>
      <c r="B5" s="496">
        <v>1</v>
      </c>
      <c r="C5" s="497" t="s">
        <v>1644</v>
      </c>
      <c r="D5" s="498" t="s">
        <v>3143</v>
      </c>
      <c r="E5" s="499" t="s">
        <v>705</v>
      </c>
      <c r="F5" s="598" t="s">
        <v>2902</v>
      </c>
      <c r="G5" s="500" t="s">
        <v>1210</v>
      </c>
      <c r="H5" s="501" t="s">
        <v>2242</v>
      </c>
      <c r="I5" s="502" t="str">
        <f t="shared" ref="I5:I70" si="0">IF(H5="Pembina Utama","IV/e",IF(H5="Pembina Utama Madya","IV/d",IF(H5="Pembina Utama Muda","IV/c",IF(H5="Pembina Tk.I","IV/b",IF(H5="Pembina","IV/a",IF(H5="Penata Tk.I","III/d",IF(H5="Penata","III/c",IF(H5="Penata Muda Tk.I","III/b",IF(H5="Penata Muda","III/a",IF(H5="Pengatur Tk.I","II/d",IF(H5="Pengatur","II/c",IF(H5="Pengatur Muda Tk.I","II/b",IF(H5="Pengatur Muda","II/a",IF(H5="Juru Tk.I","I/d",IF(H5="Juru","I/c",IF(H5="Juru Muda Tk.I","I/b","I/a"))))))))))))))))</f>
        <v>IV/b</v>
      </c>
      <c r="J5" s="503" t="s">
        <v>1167</v>
      </c>
      <c r="K5" s="501" t="s">
        <v>707</v>
      </c>
      <c r="L5" s="503">
        <f>2020 - (RIGHT(G5,4))</f>
        <v>57</v>
      </c>
      <c r="M5" s="504" t="s">
        <v>230</v>
      </c>
      <c r="N5" s="505" t="s">
        <v>3140</v>
      </c>
      <c r="O5" s="504">
        <v>2018</v>
      </c>
      <c r="P5" s="506" t="s">
        <v>3142</v>
      </c>
      <c r="Q5" s="598" t="s">
        <v>3722</v>
      </c>
      <c r="R5" s="508" t="s">
        <v>3137</v>
      </c>
      <c r="S5" s="598">
        <v>2004</v>
      </c>
      <c r="T5" s="598"/>
      <c r="U5" s="598" t="s">
        <v>2921</v>
      </c>
      <c r="V5" s="625"/>
    </row>
    <row r="6" spans="1:22" ht="17.100000000000001" customHeight="1" x14ac:dyDescent="0.15">
      <c r="A6" s="504">
        <v>2</v>
      </c>
      <c r="B6" s="504">
        <v>2</v>
      </c>
      <c r="C6" s="507" t="s">
        <v>1436</v>
      </c>
      <c r="D6" s="508" t="s">
        <v>1188</v>
      </c>
      <c r="E6" s="506" t="s">
        <v>709</v>
      </c>
      <c r="F6" s="598" t="s">
        <v>2724</v>
      </c>
      <c r="G6" s="507" t="s">
        <v>1155</v>
      </c>
      <c r="H6" s="504" t="s">
        <v>2243</v>
      </c>
      <c r="I6" s="502" t="str">
        <f t="shared" si="0"/>
        <v>IV/a</v>
      </c>
      <c r="J6" s="505" t="s">
        <v>107</v>
      </c>
      <c r="K6" s="501" t="s">
        <v>707</v>
      </c>
      <c r="L6" s="503">
        <f t="shared" ref="L6:L71" si="1">2020 - (RIGHT(G6,4))</f>
        <v>61</v>
      </c>
      <c r="M6" s="504" t="s">
        <v>230</v>
      </c>
      <c r="N6" s="505" t="s">
        <v>1086</v>
      </c>
      <c r="O6" s="504">
        <v>2012</v>
      </c>
      <c r="P6" s="506" t="s">
        <v>866</v>
      </c>
      <c r="Q6" s="598" t="s">
        <v>3722</v>
      </c>
      <c r="R6" s="508" t="s">
        <v>2299</v>
      </c>
      <c r="S6" s="598">
        <v>2011</v>
      </c>
      <c r="T6" s="598" t="s">
        <v>3564</v>
      </c>
      <c r="U6" s="598" t="s">
        <v>2921</v>
      </c>
      <c r="V6" s="626" t="s">
        <v>3771</v>
      </c>
    </row>
    <row r="7" spans="1:22" ht="17.100000000000001" customHeight="1" x14ac:dyDescent="0.15">
      <c r="A7" s="496">
        <v>3</v>
      </c>
      <c r="B7" s="496">
        <v>3</v>
      </c>
      <c r="C7" s="509" t="s">
        <v>1380</v>
      </c>
      <c r="D7" s="508" t="s">
        <v>5090</v>
      </c>
      <c r="E7" s="506" t="s">
        <v>709</v>
      </c>
      <c r="F7" s="598" t="s">
        <v>2725</v>
      </c>
      <c r="G7" s="510" t="s">
        <v>760</v>
      </c>
      <c r="H7" s="504" t="s">
        <v>2243</v>
      </c>
      <c r="I7" s="502" t="str">
        <f t="shared" si="0"/>
        <v>IV/a</v>
      </c>
      <c r="J7" s="505" t="s">
        <v>745</v>
      </c>
      <c r="K7" s="501" t="s">
        <v>720</v>
      </c>
      <c r="L7" s="503">
        <f t="shared" si="1"/>
        <v>49</v>
      </c>
      <c r="M7" s="504" t="s">
        <v>230</v>
      </c>
      <c r="N7" s="505" t="s">
        <v>2660</v>
      </c>
      <c r="O7" s="504">
        <v>2013</v>
      </c>
      <c r="P7" s="506" t="s">
        <v>1332</v>
      </c>
      <c r="Q7" s="598" t="s">
        <v>3722</v>
      </c>
      <c r="R7" s="508" t="s">
        <v>3137</v>
      </c>
      <c r="S7" s="598">
        <v>2019</v>
      </c>
      <c r="T7" s="598"/>
      <c r="U7" s="598" t="s">
        <v>2921</v>
      </c>
      <c r="V7" s="626" t="s">
        <v>3772</v>
      </c>
    </row>
    <row r="8" spans="1:22" ht="17.100000000000001" customHeight="1" x14ac:dyDescent="0.15">
      <c r="A8" s="504">
        <v>4</v>
      </c>
      <c r="B8" s="504">
        <v>4</v>
      </c>
      <c r="C8" s="507" t="s">
        <v>1437</v>
      </c>
      <c r="D8" s="508" t="s">
        <v>2625</v>
      </c>
      <c r="E8" s="506" t="s">
        <v>709</v>
      </c>
      <c r="F8" s="598" t="s">
        <v>2724</v>
      </c>
      <c r="G8" s="507" t="s">
        <v>637</v>
      </c>
      <c r="H8" s="504" t="s">
        <v>2243</v>
      </c>
      <c r="I8" s="502" t="str">
        <f t="shared" si="0"/>
        <v>IV/a</v>
      </c>
      <c r="J8" s="505" t="s">
        <v>1484</v>
      </c>
      <c r="K8" s="504" t="s">
        <v>720</v>
      </c>
      <c r="L8" s="503">
        <f t="shared" si="1"/>
        <v>49</v>
      </c>
      <c r="M8" s="504" t="s">
        <v>192</v>
      </c>
      <c r="N8" s="505" t="s">
        <v>1333</v>
      </c>
      <c r="O8" s="504">
        <v>2010</v>
      </c>
      <c r="P8" s="506" t="s">
        <v>588</v>
      </c>
      <c r="Q8" s="598" t="s">
        <v>3722</v>
      </c>
      <c r="R8" s="508" t="s">
        <v>2301</v>
      </c>
      <c r="S8" s="598">
        <v>2017</v>
      </c>
      <c r="T8" s="598" t="s">
        <v>2572</v>
      </c>
      <c r="U8" s="598" t="s">
        <v>2921</v>
      </c>
      <c r="V8" s="626" t="s">
        <v>3773</v>
      </c>
    </row>
    <row r="9" spans="1:22" ht="17.100000000000001" customHeight="1" x14ac:dyDescent="0.15">
      <c r="A9" s="496">
        <v>5</v>
      </c>
      <c r="B9" s="496">
        <v>5</v>
      </c>
      <c r="C9" s="507" t="s">
        <v>1459</v>
      </c>
      <c r="D9" s="508" t="s">
        <v>3345</v>
      </c>
      <c r="E9" s="506" t="s">
        <v>709</v>
      </c>
      <c r="F9" s="598" t="s">
        <v>2724</v>
      </c>
      <c r="G9" s="507" t="s">
        <v>581</v>
      </c>
      <c r="H9" s="504" t="s">
        <v>2242</v>
      </c>
      <c r="I9" s="502" t="str">
        <f t="shared" si="0"/>
        <v>IV/b</v>
      </c>
      <c r="J9" s="505" t="s">
        <v>3749</v>
      </c>
      <c r="K9" s="501" t="s">
        <v>720</v>
      </c>
      <c r="L9" s="503">
        <f t="shared" si="1"/>
        <v>45</v>
      </c>
      <c r="M9" s="504" t="s">
        <v>192</v>
      </c>
      <c r="N9" s="505" t="s">
        <v>2708</v>
      </c>
      <c r="O9" s="504">
        <v>2010</v>
      </c>
      <c r="P9" s="506" t="s">
        <v>3920</v>
      </c>
      <c r="Q9" s="598" t="s">
        <v>3722</v>
      </c>
      <c r="R9" s="508" t="s">
        <v>2299</v>
      </c>
      <c r="S9" s="598">
        <v>2017</v>
      </c>
      <c r="T9" s="598" t="s">
        <v>1263</v>
      </c>
      <c r="U9" s="598" t="s">
        <v>3346</v>
      </c>
      <c r="V9" s="626" t="s">
        <v>3774</v>
      </c>
    </row>
    <row r="10" spans="1:22" ht="17.100000000000001" customHeight="1" x14ac:dyDescent="0.15">
      <c r="A10" s="504">
        <v>6</v>
      </c>
      <c r="B10" s="504">
        <v>6</v>
      </c>
      <c r="C10" s="507" t="s">
        <v>1997</v>
      </c>
      <c r="D10" s="508" t="s">
        <v>1266</v>
      </c>
      <c r="E10" s="506" t="s">
        <v>709</v>
      </c>
      <c r="F10" s="598" t="s">
        <v>2724</v>
      </c>
      <c r="G10" s="507" t="s">
        <v>340</v>
      </c>
      <c r="H10" s="504" t="s">
        <v>2243</v>
      </c>
      <c r="I10" s="502" t="str">
        <f t="shared" si="0"/>
        <v>IV/a</v>
      </c>
      <c r="J10" s="505" t="s">
        <v>2332</v>
      </c>
      <c r="K10" s="504" t="s">
        <v>720</v>
      </c>
      <c r="L10" s="503">
        <f t="shared" si="1"/>
        <v>39</v>
      </c>
      <c r="M10" s="504" t="s">
        <v>192</v>
      </c>
      <c r="N10" s="505" t="s">
        <v>2716</v>
      </c>
      <c r="O10" s="504">
        <v>2010</v>
      </c>
      <c r="P10" s="506" t="s">
        <v>65</v>
      </c>
      <c r="Q10" s="598" t="s">
        <v>3722</v>
      </c>
      <c r="R10" s="508" t="s">
        <v>2303</v>
      </c>
      <c r="S10" s="598">
        <v>2013</v>
      </c>
      <c r="T10" s="598" t="s">
        <v>3565</v>
      </c>
      <c r="U10" s="598" t="s">
        <v>2921</v>
      </c>
      <c r="V10" s="626" t="s">
        <v>3775</v>
      </c>
    </row>
    <row r="11" spans="1:22" ht="17.100000000000001" customHeight="1" x14ac:dyDescent="0.15">
      <c r="A11" s="496">
        <v>7</v>
      </c>
      <c r="B11" s="496">
        <v>7</v>
      </c>
      <c r="C11" s="507" t="s">
        <v>1381</v>
      </c>
      <c r="D11" s="508" t="s">
        <v>297</v>
      </c>
      <c r="E11" s="506" t="s">
        <v>709</v>
      </c>
      <c r="F11" s="598" t="s">
        <v>2726</v>
      </c>
      <c r="G11" s="507" t="s">
        <v>556</v>
      </c>
      <c r="H11" s="504" t="s">
        <v>2252</v>
      </c>
      <c r="I11" s="502" t="str">
        <f t="shared" si="0"/>
        <v>III/d</v>
      </c>
      <c r="J11" s="505" t="s">
        <v>1088</v>
      </c>
      <c r="K11" s="501" t="s">
        <v>707</v>
      </c>
      <c r="L11" s="503">
        <f t="shared" si="1"/>
        <v>48</v>
      </c>
      <c r="M11" s="504" t="s">
        <v>230</v>
      </c>
      <c r="N11" s="505" t="s">
        <v>1086</v>
      </c>
      <c r="O11" s="504">
        <v>2010</v>
      </c>
      <c r="P11" s="506" t="s">
        <v>1089</v>
      </c>
      <c r="Q11" s="598" t="s">
        <v>3722</v>
      </c>
      <c r="R11" s="508" t="s">
        <v>2303</v>
      </c>
      <c r="S11" s="598">
        <v>2014</v>
      </c>
      <c r="T11" s="598" t="s">
        <v>3566</v>
      </c>
      <c r="U11" s="598" t="s">
        <v>2921</v>
      </c>
      <c r="V11" s="626" t="s">
        <v>3776</v>
      </c>
    </row>
    <row r="12" spans="1:22" ht="17.100000000000001" customHeight="1" x14ac:dyDescent="0.15">
      <c r="A12" s="504">
        <v>8</v>
      </c>
      <c r="B12" s="504">
        <v>8</v>
      </c>
      <c r="C12" s="507" t="s">
        <v>1382</v>
      </c>
      <c r="D12" s="508" t="s">
        <v>3545</v>
      </c>
      <c r="E12" s="506" t="s">
        <v>705</v>
      </c>
      <c r="F12" s="598" t="s">
        <v>2727</v>
      </c>
      <c r="G12" s="507" t="s">
        <v>16</v>
      </c>
      <c r="H12" s="504" t="s">
        <v>2243</v>
      </c>
      <c r="I12" s="502" t="str">
        <f t="shared" si="0"/>
        <v>IV/a</v>
      </c>
      <c r="J12" s="505" t="s">
        <v>4957</v>
      </c>
      <c r="K12" s="501" t="s">
        <v>720</v>
      </c>
      <c r="L12" s="503">
        <f t="shared" si="1"/>
        <v>48</v>
      </c>
      <c r="M12" s="504" t="s">
        <v>192</v>
      </c>
      <c r="N12" s="505" t="s">
        <v>4829</v>
      </c>
      <c r="O12" s="504">
        <v>2011</v>
      </c>
      <c r="P12" s="506" t="s">
        <v>54</v>
      </c>
      <c r="Q12" s="598" t="s">
        <v>3722</v>
      </c>
      <c r="R12" s="508" t="s">
        <v>2301</v>
      </c>
      <c r="S12" s="598">
        <v>2017</v>
      </c>
      <c r="T12" s="598" t="s">
        <v>2572</v>
      </c>
      <c r="U12" s="598" t="s">
        <v>2921</v>
      </c>
      <c r="V12" s="626" t="s">
        <v>3777</v>
      </c>
    </row>
    <row r="13" spans="1:22" ht="17.100000000000001" customHeight="1" x14ac:dyDescent="0.15">
      <c r="A13" s="496">
        <v>9</v>
      </c>
      <c r="B13" s="496">
        <v>9</v>
      </c>
      <c r="C13" s="507" t="s">
        <v>2425</v>
      </c>
      <c r="D13" s="508" t="s">
        <v>2045</v>
      </c>
      <c r="E13" s="506" t="s">
        <v>709</v>
      </c>
      <c r="F13" s="598" t="s">
        <v>2728</v>
      </c>
      <c r="G13" s="507" t="s">
        <v>212</v>
      </c>
      <c r="H13" s="504" t="s">
        <v>2252</v>
      </c>
      <c r="I13" s="502" t="str">
        <f t="shared" si="0"/>
        <v>III/d</v>
      </c>
      <c r="J13" s="505" t="s">
        <v>1224</v>
      </c>
      <c r="K13" s="504" t="s">
        <v>720</v>
      </c>
      <c r="L13" s="503">
        <f t="shared" si="1"/>
        <v>40</v>
      </c>
      <c r="M13" s="504" t="s">
        <v>230</v>
      </c>
      <c r="N13" s="505" t="s">
        <v>2551</v>
      </c>
      <c r="O13" s="504">
        <v>2010</v>
      </c>
      <c r="P13" s="506" t="s">
        <v>62</v>
      </c>
      <c r="Q13" s="598" t="s">
        <v>3722</v>
      </c>
      <c r="R13" s="508" t="s">
        <v>2301</v>
      </c>
      <c r="S13" s="598">
        <v>2015</v>
      </c>
      <c r="T13" s="598" t="s">
        <v>2572</v>
      </c>
      <c r="U13" s="598" t="s">
        <v>2987</v>
      </c>
      <c r="V13" s="626" t="s">
        <v>3778</v>
      </c>
    </row>
    <row r="14" spans="1:22" ht="17.100000000000001" customHeight="1" x14ac:dyDescent="0.15">
      <c r="A14" s="504">
        <v>10</v>
      </c>
      <c r="B14" s="504">
        <v>10</v>
      </c>
      <c r="C14" s="507" t="s">
        <v>1483</v>
      </c>
      <c r="D14" s="508" t="s">
        <v>1143</v>
      </c>
      <c r="E14" s="506" t="s">
        <v>709</v>
      </c>
      <c r="F14" s="598" t="s">
        <v>2724</v>
      </c>
      <c r="G14" s="510" t="s">
        <v>711</v>
      </c>
      <c r="H14" s="504" t="s">
        <v>2252</v>
      </c>
      <c r="I14" s="502" t="str">
        <f t="shared" si="0"/>
        <v>III/d</v>
      </c>
      <c r="J14" s="505" t="s">
        <v>1224</v>
      </c>
      <c r="K14" s="501" t="s">
        <v>707</v>
      </c>
      <c r="L14" s="503">
        <f t="shared" si="1"/>
        <v>40</v>
      </c>
      <c r="M14" s="504" t="s">
        <v>230</v>
      </c>
      <c r="N14" s="505" t="s">
        <v>2660</v>
      </c>
      <c r="O14" s="504">
        <v>2012</v>
      </c>
      <c r="P14" s="506" t="s">
        <v>1002</v>
      </c>
      <c r="Q14" s="598" t="s">
        <v>3722</v>
      </c>
      <c r="R14" s="508" t="s">
        <v>3137</v>
      </c>
      <c r="S14" s="598">
        <v>2011</v>
      </c>
      <c r="T14" s="598" t="s">
        <v>1332</v>
      </c>
      <c r="U14" s="598" t="s">
        <v>2921</v>
      </c>
      <c r="V14" s="626" t="s">
        <v>3779</v>
      </c>
    </row>
    <row r="15" spans="1:22" ht="17.100000000000001" customHeight="1" x14ac:dyDescent="0.15">
      <c r="A15" s="496">
        <v>11</v>
      </c>
      <c r="B15" s="496">
        <v>11</v>
      </c>
      <c r="C15" s="510" t="s">
        <v>1654</v>
      </c>
      <c r="D15" s="508" t="s">
        <v>592</v>
      </c>
      <c r="E15" s="506" t="s">
        <v>709</v>
      </c>
      <c r="F15" s="598" t="s">
        <v>2729</v>
      </c>
      <c r="G15" s="507" t="s">
        <v>1012</v>
      </c>
      <c r="H15" s="504" t="s">
        <v>2252</v>
      </c>
      <c r="I15" s="502" t="str">
        <f t="shared" si="0"/>
        <v>III/d</v>
      </c>
      <c r="J15" s="505" t="s">
        <v>1224</v>
      </c>
      <c r="K15" s="501" t="s">
        <v>707</v>
      </c>
      <c r="L15" s="503">
        <f t="shared" si="1"/>
        <v>39</v>
      </c>
      <c r="M15" s="504" t="s">
        <v>230</v>
      </c>
      <c r="N15" s="505" t="s">
        <v>873</v>
      </c>
      <c r="O15" s="504">
        <v>2010</v>
      </c>
      <c r="P15" s="506" t="s">
        <v>741</v>
      </c>
      <c r="Q15" s="598" t="s">
        <v>3722</v>
      </c>
      <c r="R15" s="508" t="s">
        <v>2301</v>
      </c>
      <c r="S15" s="598">
        <v>2007</v>
      </c>
      <c r="T15" s="598" t="s">
        <v>3567</v>
      </c>
      <c r="U15" s="598" t="s">
        <v>2921</v>
      </c>
      <c r="V15" s="626" t="s">
        <v>3780</v>
      </c>
    </row>
    <row r="16" spans="1:22" ht="17.100000000000001" customHeight="1" x14ac:dyDescent="0.15">
      <c r="A16" s="504">
        <v>12</v>
      </c>
      <c r="B16" s="504">
        <v>12</v>
      </c>
      <c r="C16" s="507" t="s">
        <v>1655</v>
      </c>
      <c r="D16" s="508" t="s">
        <v>984</v>
      </c>
      <c r="E16" s="506" t="s">
        <v>709</v>
      </c>
      <c r="F16" s="598" t="s">
        <v>2730</v>
      </c>
      <c r="G16" s="507" t="s">
        <v>1011</v>
      </c>
      <c r="H16" s="504" t="s">
        <v>2252</v>
      </c>
      <c r="I16" s="502" t="str">
        <f t="shared" si="0"/>
        <v>III/d</v>
      </c>
      <c r="J16" s="505" t="s">
        <v>1224</v>
      </c>
      <c r="K16" s="501" t="s">
        <v>707</v>
      </c>
      <c r="L16" s="503">
        <f t="shared" si="1"/>
        <v>42</v>
      </c>
      <c r="M16" s="504" t="s">
        <v>230</v>
      </c>
      <c r="N16" s="505" t="s">
        <v>2660</v>
      </c>
      <c r="O16" s="504">
        <v>2010</v>
      </c>
      <c r="P16" s="506" t="s">
        <v>738</v>
      </c>
      <c r="Q16" s="598" t="s">
        <v>3722</v>
      </c>
      <c r="R16" s="508" t="s">
        <v>2301</v>
      </c>
      <c r="S16" s="598">
        <v>2005</v>
      </c>
      <c r="T16" s="598" t="s">
        <v>3568</v>
      </c>
      <c r="U16" s="598" t="s">
        <v>2921</v>
      </c>
      <c r="V16" s="626" t="s">
        <v>3781</v>
      </c>
    </row>
    <row r="17" spans="1:22" ht="17.100000000000001" customHeight="1" x14ac:dyDescent="0.15">
      <c r="A17" s="496">
        <v>13</v>
      </c>
      <c r="B17" s="496">
        <v>13</v>
      </c>
      <c r="C17" s="510" t="s">
        <v>1656</v>
      </c>
      <c r="D17" s="508" t="s">
        <v>1170</v>
      </c>
      <c r="E17" s="506" t="s">
        <v>709</v>
      </c>
      <c r="F17" s="598" t="s">
        <v>2724</v>
      </c>
      <c r="G17" s="507" t="s">
        <v>1152</v>
      </c>
      <c r="H17" s="504" t="s">
        <v>2252</v>
      </c>
      <c r="I17" s="502" t="str">
        <f t="shared" si="0"/>
        <v>III/d</v>
      </c>
      <c r="J17" s="505" t="s">
        <v>1224</v>
      </c>
      <c r="K17" s="501" t="s">
        <v>707</v>
      </c>
      <c r="L17" s="503">
        <f t="shared" si="1"/>
        <v>47</v>
      </c>
      <c r="M17" s="504" t="s">
        <v>230</v>
      </c>
      <c r="N17" s="505" t="s">
        <v>873</v>
      </c>
      <c r="O17" s="504">
        <v>2010</v>
      </c>
      <c r="P17" s="506" t="s">
        <v>737</v>
      </c>
      <c r="Q17" s="598" t="s">
        <v>3722</v>
      </c>
      <c r="R17" s="508" t="s">
        <v>2299</v>
      </c>
      <c r="S17" s="598">
        <v>2010</v>
      </c>
      <c r="T17" s="598" t="s">
        <v>3569</v>
      </c>
      <c r="U17" s="598" t="s">
        <v>2921</v>
      </c>
      <c r="V17" s="626" t="s">
        <v>3782</v>
      </c>
    </row>
    <row r="18" spans="1:22" ht="17.100000000000001" customHeight="1" x14ac:dyDescent="0.15">
      <c r="A18" s="504">
        <v>14</v>
      </c>
      <c r="B18" s="504">
        <v>14</v>
      </c>
      <c r="C18" s="507" t="s">
        <v>1657</v>
      </c>
      <c r="D18" s="508" t="s">
        <v>3145</v>
      </c>
      <c r="E18" s="506" t="s">
        <v>709</v>
      </c>
      <c r="F18" s="598" t="s">
        <v>2724</v>
      </c>
      <c r="G18" s="507" t="s">
        <v>713</v>
      </c>
      <c r="H18" s="504" t="s">
        <v>2252</v>
      </c>
      <c r="I18" s="502" t="str">
        <f t="shared" si="0"/>
        <v>III/d</v>
      </c>
      <c r="J18" s="505" t="s">
        <v>1224</v>
      </c>
      <c r="K18" s="504" t="s">
        <v>720</v>
      </c>
      <c r="L18" s="503">
        <f t="shared" si="1"/>
        <v>37</v>
      </c>
      <c r="M18" s="504" t="s">
        <v>230</v>
      </c>
      <c r="N18" s="505" t="s">
        <v>873</v>
      </c>
      <c r="O18" s="504">
        <v>2010</v>
      </c>
      <c r="P18" s="506" t="s">
        <v>739</v>
      </c>
      <c r="Q18" s="598" t="s">
        <v>3722</v>
      </c>
      <c r="R18" s="508" t="s">
        <v>5392</v>
      </c>
      <c r="S18" s="598">
        <v>2017</v>
      </c>
      <c r="T18" s="598" t="s">
        <v>2572</v>
      </c>
      <c r="U18" s="598" t="s">
        <v>2986</v>
      </c>
      <c r="V18" s="626" t="s">
        <v>3783</v>
      </c>
    </row>
    <row r="19" spans="1:22" ht="17.100000000000001" customHeight="1" x14ac:dyDescent="0.15">
      <c r="A19" s="496">
        <v>15</v>
      </c>
      <c r="B19" s="496">
        <v>15</v>
      </c>
      <c r="C19" s="507" t="s">
        <v>1658</v>
      </c>
      <c r="D19" s="508" t="s">
        <v>4861</v>
      </c>
      <c r="E19" s="506" t="s">
        <v>709</v>
      </c>
      <c r="F19" s="598" t="s">
        <v>2724</v>
      </c>
      <c r="G19" s="511" t="s">
        <v>385</v>
      </c>
      <c r="H19" s="504" t="s">
        <v>2252</v>
      </c>
      <c r="I19" s="502" t="str">
        <f t="shared" si="0"/>
        <v>III/d</v>
      </c>
      <c r="J19" s="505" t="s">
        <v>1224</v>
      </c>
      <c r="K19" s="501" t="s">
        <v>720</v>
      </c>
      <c r="L19" s="503">
        <f t="shared" si="1"/>
        <v>41</v>
      </c>
      <c r="M19" s="504" t="s">
        <v>230</v>
      </c>
      <c r="N19" s="505" t="s">
        <v>873</v>
      </c>
      <c r="O19" s="504">
        <v>2012</v>
      </c>
      <c r="P19" s="506" t="s">
        <v>664</v>
      </c>
      <c r="Q19" s="598" t="s">
        <v>3722</v>
      </c>
      <c r="R19" s="508" t="s">
        <v>3137</v>
      </c>
      <c r="S19" s="598">
        <v>2019</v>
      </c>
      <c r="T19" s="598"/>
      <c r="U19" s="598" t="s">
        <v>2921</v>
      </c>
      <c r="V19" s="626" t="s">
        <v>3784</v>
      </c>
    </row>
    <row r="20" spans="1:22" ht="17.100000000000001" customHeight="1" x14ac:dyDescent="0.15">
      <c r="A20" s="504">
        <v>16</v>
      </c>
      <c r="B20" s="504">
        <v>16</v>
      </c>
      <c r="C20" s="507" t="s">
        <v>1418</v>
      </c>
      <c r="D20" s="508" t="s">
        <v>3029</v>
      </c>
      <c r="E20" s="506" t="s">
        <v>705</v>
      </c>
      <c r="F20" s="598" t="s">
        <v>2724</v>
      </c>
      <c r="G20" s="507" t="s">
        <v>17</v>
      </c>
      <c r="H20" s="504" t="s">
        <v>2252</v>
      </c>
      <c r="I20" s="502" t="str">
        <f t="shared" si="0"/>
        <v>III/d</v>
      </c>
      <c r="J20" s="505" t="s">
        <v>1333</v>
      </c>
      <c r="K20" s="504" t="s">
        <v>720</v>
      </c>
      <c r="L20" s="503">
        <f t="shared" si="1"/>
        <v>58</v>
      </c>
      <c r="M20" s="504" t="s">
        <v>230</v>
      </c>
      <c r="N20" s="505" t="s">
        <v>3045</v>
      </c>
      <c r="O20" s="504">
        <v>2011</v>
      </c>
      <c r="P20" s="506" t="s">
        <v>53</v>
      </c>
      <c r="Q20" s="598" t="s">
        <v>3722</v>
      </c>
      <c r="R20" s="508" t="s">
        <v>2303</v>
      </c>
      <c r="S20" s="598">
        <v>2009</v>
      </c>
      <c r="T20" s="598" t="s">
        <v>995</v>
      </c>
      <c r="U20" s="598" t="s">
        <v>2921</v>
      </c>
      <c r="V20" s="626" t="s">
        <v>3785</v>
      </c>
    </row>
    <row r="21" spans="1:22" ht="17.100000000000001" customHeight="1" x14ac:dyDescent="0.15">
      <c r="A21" s="496">
        <v>17</v>
      </c>
      <c r="B21" s="496">
        <v>17</v>
      </c>
      <c r="C21" s="507" t="s">
        <v>1659</v>
      </c>
      <c r="D21" s="508" t="s">
        <v>1098</v>
      </c>
      <c r="E21" s="506" t="s">
        <v>709</v>
      </c>
      <c r="F21" s="598" t="s">
        <v>2731</v>
      </c>
      <c r="G21" s="507" t="s">
        <v>412</v>
      </c>
      <c r="H21" s="504" t="s">
        <v>2252</v>
      </c>
      <c r="I21" s="502" t="str">
        <f t="shared" si="0"/>
        <v>III/d</v>
      </c>
      <c r="J21" s="505" t="s">
        <v>1333</v>
      </c>
      <c r="K21" s="501" t="s">
        <v>707</v>
      </c>
      <c r="L21" s="503">
        <f t="shared" si="1"/>
        <v>42</v>
      </c>
      <c r="M21" s="504" t="s">
        <v>230</v>
      </c>
      <c r="N21" s="505" t="s">
        <v>834</v>
      </c>
      <c r="O21" s="504">
        <v>2011</v>
      </c>
      <c r="P21" s="506" t="s">
        <v>668</v>
      </c>
      <c r="Q21" s="598" t="s">
        <v>3722</v>
      </c>
      <c r="R21" s="508" t="s">
        <v>2299</v>
      </c>
      <c r="S21" s="598">
        <v>2014</v>
      </c>
      <c r="T21" s="598" t="s">
        <v>3564</v>
      </c>
      <c r="U21" s="598" t="s">
        <v>2921</v>
      </c>
      <c r="V21" s="626" t="s">
        <v>3786</v>
      </c>
    </row>
    <row r="22" spans="1:22" ht="17.100000000000001" customHeight="1" x14ac:dyDescent="0.15">
      <c r="A22" s="504">
        <v>18</v>
      </c>
      <c r="B22" s="504">
        <v>18</v>
      </c>
      <c r="C22" s="507" t="s">
        <v>2614</v>
      </c>
      <c r="D22" s="508" t="s">
        <v>3546</v>
      </c>
      <c r="E22" s="506" t="s">
        <v>709</v>
      </c>
      <c r="F22" s="598" t="s">
        <v>2724</v>
      </c>
      <c r="G22" s="507" t="s">
        <v>1013</v>
      </c>
      <c r="H22" s="504" t="s">
        <v>2252</v>
      </c>
      <c r="I22" s="502" t="str">
        <f t="shared" si="0"/>
        <v>III/d</v>
      </c>
      <c r="J22" s="505" t="s">
        <v>1333</v>
      </c>
      <c r="K22" s="501" t="s">
        <v>720</v>
      </c>
      <c r="L22" s="503">
        <f t="shared" si="1"/>
        <v>44</v>
      </c>
      <c r="M22" s="504" t="s">
        <v>230</v>
      </c>
      <c r="N22" s="505" t="s">
        <v>834</v>
      </c>
      <c r="O22" s="504">
        <v>2010</v>
      </c>
      <c r="P22" s="506" t="s">
        <v>64</v>
      </c>
      <c r="Q22" s="598" t="s">
        <v>3722</v>
      </c>
      <c r="R22" s="508" t="s">
        <v>2302</v>
      </c>
      <c r="S22" s="598">
        <v>2017</v>
      </c>
      <c r="T22" s="598"/>
      <c r="U22" s="598" t="s">
        <v>2921</v>
      </c>
      <c r="V22" s="626" t="s">
        <v>3787</v>
      </c>
    </row>
    <row r="23" spans="1:22" ht="17.100000000000001" customHeight="1" x14ac:dyDescent="0.15">
      <c r="A23" s="496">
        <v>19</v>
      </c>
      <c r="B23" s="496">
        <v>19</v>
      </c>
      <c r="C23" s="510" t="s">
        <v>1660</v>
      </c>
      <c r="D23" s="508" t="s">
        <v>3736</v>
      </c>
      <c r="E23" s="506" t="s">
        <v>709</v>
      </c>
      <c r="F23" s="598" t="s">
        <v>2732</v>
      </c>
      <c r="G23" s="507" t="s">
        <v>341</v>
      </c>
      <c r="H23" s="504" t="s">
        <v>2242</v>
      </c>
      <c r="I23" s="502" t="str">
        <f t="shared" si="0"/>
        <v>IV/b</v>
      </c>
      <c r="J23" s="505" t="s">
        <v>4050</v>
      </c>
      <c r="K23" s="501" t="s">
        <v>720</v>
      </c>
      <c r="L23" s="503">
        <f t="shared" si="1"/>
        <v>43</v>
      </c>
      <c r="M23" s="504" t="s">
        <v>192</v>
      </c>
      <c r="N23" s="505" t="s">
        <v>834</v>
      </c>
      <c r="O23" s="504">
        <v>2010</v>
      </c>
      <c r="P23" s="506" t="s">
        <v>591</v>
      </c>
      <c r="Q23" s="598" t="s">
        <v>3722</v>
      </c>
      <c r="R23" s="508" t="s">
        <v>2303</v>
      </c>
      <c r="S23" s="598">
        <v>2018</v>
      </c>
      <c r="T23" s="598" t="s">
        <v>1332</v>
      </c>
      <c r="U23" s="598" t="s">
        <v>2921</v>
      </c>
      <c r="V23" s="626" t="s">
        <v>3788</v>
      </c>
    </row>
    <row r="24" spans="1:22" ht="17.100000000000001" customHeight="1" x14ac:dyDescent="0.15">
      <c r="A24" s="504">
        <v>20</v>
      </c>
      <c r="B24" s="504">
        <v>20</v>
      </c>
      <c r="C24" s="510" t="s">
        <v>1661</v>
      </c>
      <c r="D24" s="508" t="s">
        <v>753</v>
      </c>
      <c r="E24" s="506" t="s">
        <v>705</v>
      </c>
      <c r="F24" s="598" t="s">
        <v>2733</v>
      </c>
      <c r="G24" s="510" t="s">
        <v>755</v>
      </c>
      <c r="H24" s="504" t="s">
        <v>2242</v>
      </c>
      <c r="I24" s="502" t="str">
        <f t="shared" si="0"/>
        <v>IV/b</v>
      </c>
      <c r="J24" s="505" t="s">
        <v>4050</v>
      </c>
      <c r="K24" s="501" t="s">
        <v>707</v>
      </c>
      <c r="L24" s="503">
        <f t="shared" si="1"/>
        <v>41</v>
      </c>
      <c r="M24" s="504" t="s">
        <v>192</v>
      </c>
      <c r="N24" s="505" t="s">
        <v>5088</v>
      </c>
      <c r="O24" s="504">
        <v>2011</v>
      </c>
      <c r="P24" s="506" t="s">
        <v>994</v>
      </c>
      <c r="Q24" s="598" t="s">
        <v>3722</v>
      </c>
      <c r="R24" s="508" t="s">
        <v>2301</v>
      </c>
      <c r="S24" s="598">
        <v>2008</v>
      </c>
      <c r="T24" s="598" t="s">
        <v>1332</v>
      </c>
      <c r="U24" s="598" t="s">
        <v>2921</v>
      </c>
      <c r="V24" s="626" t="s">
        <v>3789</v>
      </c>
    </row>
    <row r="25" spans="1:22" ht="17.100000000000001" customHeight="1" x14ac:dyDescent="0.15">
      <c r="A25" s="496">
        <v>21</v>
      </c>
      <c r="B25" s="496">
        <v>21</v>
      </c>
      <c r="C25" s="507" t="s">
        <v>1481</v>
      </c>
      <c r="D25" s="498" t="s">
        <v>1281</v>
      </c>
      <c r="E25" s="506" t="s">
        <v>705</v>
      </c>
      <c r="F25" s="598" t="s">
        <v>2724</v>
      </c>
      <c r="G25" s="510" t="s">
        <v>757</v>
      </c>
      <c r="H25" s="504" t="s">
        <v>2252</v>
      </c>
      <c r="I25" s="502" t="str">
        <f t="shared" si="0"/>
        <v>III/d</v>
      </c>
      <c r="J25" s="505" t="s">
        <v>1333</v>
      </c>
      <c r="K25" s="501" t="s">
        <v>707</v>
      </c>
      <c r="L25" s="503">
        <f t="shared" si="1"/>
        <v>39</v>
      </c>
      <c r="M25" s="504" t="s">
        <v>230</v>
      </c>
      <c r="N25" s="505" t="s">
        <v>1081</v>
      </c>
      <c r="O25" s="504">
        <v>2013</v>
      </c>
      <c r="P25" s="506" t="s">
        <v>996</v>
      </c>
      <c r="Q25" s="598" t="s">
        <v>3722</v>
      </c>
      <c r="R25" s="508" t="s">
        <v>2299</v>
      </c>
      <c r="S25" s="598">
        <v>2013</v>
      </c>
      <c r="T25" s="598" t="s">
        <v>3564</v>
      </c>
      <c r="U25" s="598" t="s">
        <v>2989</v>
      </c>
      <c r="V25" s="626" t="s">
        <v>3790</v>
      </c>
    </row>
    <row r="26" spans="1:22" ht="17.100000000000001" customHeight="1" x14ac:dyDescent="0.15">
      <c r="A26" s="504">
        <v>22</v>
      </c>
      <c r="B26" s="504">
        <v>22</v>
      </c>
      <c r="C26" s="507" t="s">
        <v>1417</v>
      </c>
      <c r="D26" s="508" t="s">
        <v>754</v>
      </c>
      <c r="E26" s="506" t="s">
        <v>709</v>
      </c>
      <c r="F26" s="598" t="s">
        <v>2724</v>
      </c>
      <c r="G26" s="510" t="s">
        <v>756</v>
      </c>
      <c r="H26" s="504" t="s">
        <v>2252</v>
      </c>
      <c r="I26" s="502" t="str">
        <f t="shared" si="0"/>
        <v>III/d</v>
      </c>
      <c r="J26" s="505" t="s">
        <v>1333</v>
      </c>
      <c r="K26" s="501" t="s">
        <v>707</v>
      </c>
      <c r="L26" s="503">
        <f t="shared" si="1"/>
        <v>46</v>
      </c>
      <c r="M26" s="504" t="s">
        <v>230</v>
      </c>
      <c r="N26" s="505" t="s">
        <v>1333</v>
      </c>
      <c r="O26" s="504">
        <v>2011</v>
      </c>
      <c r="P26" s="506" t="s">
        <v>992</v>
      </c>
      <c r="Q26" s="598" t="s">
        <v>3722</v>
      </c>
      <c r="R26" s="508" t="s">
        <v>2301</v>
      </c>
      <c r="S26" s="598">
        <v>2006</v>
      </c>
      <c r="T26" s="598" t="s">
        <v>3570</v>
      </c>
      <c r="U26" s="598" t="s">
        <v>2990</v>
      </c>
      <c r="V26" s="626" t="s">
        <v>3791</v>
      </c>
    </row>
    <row r="27" spans="1:22" ht="17.100000000000001" customHeight="1" x14ac:dyDescent="0.15">
      <c r="A27" s="496">
        <v>23</v>
      </c>
      <c r="B27" s="496">
        <v>23</v>
      </c>
      <c r="C27" s="510" t="s">
        <v>1662</v>
      </c>
      <c r="D27" s="508" t="s">
        <v>4844</v>
      </c>
      <c r="E27" s="506" t="s">
        <v>709</v>
      </c>
      <c r="F27" s="598" t="s">
        <v>2724</v>
      </c>
      <c r="G27" s="510" t="s">
        <v>759</v>
      </c>
      <c r="H27" s="504" t="s">
        <v>2252</v>
      </c>
      <c r="I27" s="502" t="str">
        <f t="shared" si="0"/>
        <v>III/d</v>
      </c>
      <c r="J27" s="505" t="s">
        <v>1333</v>
      </c>
      <c r="K27" s="501" t="s">
        <v>707</v>
      </c>
      <c r="L27" s="503">
        <f t="shared" si="1"/>
        <v>36</v>
      </c>
      <c r="M27" s="504" t="s">
        <v>230</v>
      </c>
      <c r="N27" s="505" t="s">
        <v>1081</v>
      </c>
      <c r="O27" s="504">
        <v>2012</v>
      </c>
      <c r="P27" s="506" t="s">
        <v>996</v>
      </c>
      <c r="Q27" s="598" t="s">
        <v>3722</v>
      </c>
      <c r="R27" s="508" t="s">
        <v>5393</v>
      </c>
      <c r="S27" s="598">
        <v>2007</v>
      </c>
      <c r="T27" s="598" t="s">
        <v>2572</v>
      </c>
      <c r="U27" s="598" t="s">
        <v>2921</v>
      </c>
      <c r="V27" s="626" t="s">
        <v>3792</v>
      </c>
    </row>
    <row r="28" spans="1:22" ht="17.100000000000001" customHeight="1" x14ac:dyDescent="0.15">
      <c r="A28" s="504">
        <v>24</v>
      </c>
      <c r="B28" s="504">
        <v>24</v>
      </c>
      <c r="C28" s="510" t="s">
        <v>1663</v>
      </c>
      <c r="D28" s="508" t="s">
        <v>3966</v>
      </c>
      <c r="E28" s="506" t="s">
        <v>709</v>
      </c>
      <c r="F28" s="598" t="s">
        <v>2724</v>
      </c>
      <c r="G28" s="507" t="s">
        <v>579</v>
      </c>
      <c r="H28" s="504" t="s">
        <v>2243</v>
      </c>
      <c r="I28" s="502" t="str">
        <f t="shared" si="0"/>
        <v>IV/a</v>
      </c>
      <c r="J28" s="505" t="s">
        <v>4050</v>
      </c>
      <c r="K28" s="501" t="s">
        <v>720</v>
      </c>
      <c r="L28" s="503">
        <f t="shared" si="1"/>
        <v>40</v>
      </c>
      <c r="M28" s="504" t="s">
        <v>192</v>
      </c>
      <c r="N28" s="505" t="s">
        <v>5088</v>
      </c>
      <c r="O28" s="504">
        <v>2011</v>
      </c>
      <c r="P28" s="506" t="s">
        <v>63</v>
      </c>
      <c r="Q28" s="598" t="s">
        <v>3722</v>
      </c>
      <c r="R28" s="508" t="s">
        <v>5393</v>
      </c>
      <c r="S28" s="598">
        <v>2013</v>
      </c>
      <c r="T28" s="598" t="s">
        <v>3571</v>
      </c>
      <c r="U28" s="598" t="s">
        <v>2921</v>
      </c>
      <c r="V28" s="626" t="s">
        <v>3793</v>
      </c>
    </row>
    <row r="29" spans="1:22" ht="17.100000000000001" customHeight="1" x14ac:dyDescent="0.15">
      <c r="A29" s="496">
        <v>25</v>
      </c>
      <c r="B29" s="496">
        <v>25</v>
      </c>
      <c r="C29" s="510" t="s">
        <v>1664</v>
      </c>
      <c r="D29" s="508" t="s">
        <v>1284</v>
      </c>
      <c r="E29" s="506" t="s">
        <v>709</v>
      </c>
      <c r="F29" s="598" t="s">
        <v>2724</v>
      </c>
      <c r="G29" s="507" t="s">
        <v>580</v>
      </c>
      <c r="H29" s="504" t="s">
        <v>2252</v>
      </c>
      <c r="I29" s="502" t="str">
        <f t="shared" si="0"/>
        <v>III/d</v>
      </c>
      <c r="J29" s="505" t="s">
        <v>1484</v>
      </c>
      <c r="K29" s="501" t="s">
        <v>707</v>
      </c>
      <c r="L29" s="503">
        <f t="shared" si="1"/>
        <v>39</v>
      </c>
      <c r="M29" s="504" t="s">
        <v>230</v>
      </c>
      <c r="N29" s="505" t="s">
        <v>2716</v>
      </c>
      <c r="O29" s="504">
        <v>2013</v>
      </c>
      <c r="P29" s="506" t="s">
        <v>589</v>
      </c>
      <c r="Q29" s="598" t="s">
        <v>3722</v>
      </c>
      <c r="R29" s="508" t="s">
        <v>5393</v>
      </c>
      <c r="S29" s="598">
        <v>2014</v>
      </c>
      <c r="T29" s="598" t="s">
        <v>2572</v>
      </c>
      <c r="U29" s="598" t="s">
        <v>2921</v>
      </c>
      <c r="V29" s="626" t="s">
        <v>3794</v>
      </c>
    </row>
    <row r="30" spans="1:22" ht="17.100000000000001" customHeight="1" x14ac:dyDescent="0.15">
      <c r="A30" s="504">
        <v>26</v>
      </c>
      <c r="B30" s="504">
        <v>26</v>
      </c>
      <c r="C30" s="510" t="s">
        <v>1482</v>
      </c>
      <c r="D30" s="508" t="s">
        <v>5415</v>
      </c>
      <c r="E30" s="506" t="s">
        <v>709</v>
      </c>
      <c r="F30" s="598" t="s">
        <v>2724</v>
      </c>
      <c r="G30" s="507" t="s">
        <v>582</v>
      </c>
      <c r="H30" s="504" t="s">
        <v>2252</v>
      </c>
      <c r="I30" s="502" t="str">
        <f t="shared" si="0"/>
        <v>III/d</v>
      </c>
      <c r="J30" s="505" t="s">
        <v>1454</v>
      </c>
      <c r="K30" s="501" t="s">
        <v>720</v>
      </c>
      <c r="L30" s="503">
        <f t="shared" si="1"/>
        <v>45</v>
      </c>
      <c r="M30" s="504" t="s">
        <v>230</v>
      </c>
      <c r="N30" s="505" t="s">
        <v>2660</v>
      </c>
      <c r="O30" s="504">
        <v>2012</v>
      </c>
      <c r="P30" s="506" t="s">
        <v>590</v>
      </c>
      <c r="Q30" s="598" t="s">
        <v>3722</v>
      </c>
      <c r="R30" s="508" t="s">
        <v>2302</v>
      </c>
      <c r="S30" s="598"/>
      <c r="T30" s="598" t="s">
        <v>3572</v>
      </c>
      <c r="U30" s="598"/>
      <c r="V30" s="626" t="s">
        <v>3795</v>
      </c>
    </row>
    <row r="31" spans="1:22" ht="17.100000000000001" customHeight="1" x14ac:dyDescent="0.15">
      <c r="A31" s="496">
        <v>27</v>
      </c>
      <c r="B31" s="496">
        <v>27</v>
      </c>
      <c r="C31" s="507" t="s">
        <v>1416</v>
      </c>
      <c r="D31" s="512" t="s">
        <v>1285</v>
      </c>
      <c r="E31" s="506" t="s">
        <v>709</v>
      </c>
      <c r="F31" s="598" t="s">
        <v>2724</v>
      </c>
      <c r="G31" s="507" t="s">
        <v>932</v>
      </c>
      <c r="H31" s="504" t="s">
        <v>2252</v>
      </c>
      <c r="I31" s="502" t="str">
        <f t="shared" si="0"/>
        <v>III/d</v>
      </c>
      <c r="J31" s="505" t="s">
        <v>1454</v>
      </c>
      <c r="K31" s="501" t="s">
        <v>707</v>
      </c>
      <c r="L31" s="503">
        <f t="shared" si="1"/>
        <v>34</v>
      </c>
      <c r="M31" s="504" t="s">
        <v>230</v>
      </c>
      <c r="N31" s="505" t="s">
        <v>1224</v>
      </c>
      <c r="O31" s="504">
        <v>2013</v>
      </c>
      <c r="P31" s="506" t="s">
        <v>1133</v>
      </c>
      <c r="Q31" s="598" t="s">
        <v>3722</v>
      </c>
      <c r="R31" s="508" t="s">
        <v>2299</v>
      </c>
      <c r="S31" s="598">
        <v>2012</v>
      </c>
      <c r="T31" s="598" t="s">
        <v>3564</v>
      </c>
      <c r="U31" s="598" t="s">
        <v>2921</v>
      </c>
      <c r="V31" s="626" t="s">
        <v>3796</v>
      </c>
    </row>
    <row r="32" spans="1:22" ht="18" customHeight="1" x14ac:dyDescent="0.15">
      <c r="A32" s="504">
        <v>28</v>
      </c>
      <c r="B32" s="504">
        <v>28</v>
      </c>
      <c r="C32" s="513" t="s">
        <v>1383</v>
      </c>
      <c r="D32" s="514" t="s">
        <v>1577</v>
      </c>
      <c r="E32" s="515" t="s">
        <v>705</v>
      </c>
      <c r="F32" s="600" t="s">
        <v>2724</v>
      </c>
      <c r="G32" s="513" t="s">
        <v>1384</v>
      </c>
      <c r="H32" s="516" t="s">
        <v>2252</v>
      </c>
      <c r="I32" s="502" t="str">
        <f t="shared" si="0"/>
        <v>III/d</v>
      </c>
      <c r="J32" s="517" t="s">
        <v>1454</v>
      </c>
      <c r="K32" s="501" t="s">
        <v>707</v>
      </c>
      <c r="L32" s="503">
        <f t="shared" si="1"/>
        <v>35</v>
      </c>
      <c r="M32" s="516" t="s">
        <v>230</v>
      </c>
      <c r="N32" s="517" t="s">
        <v>1454</v>
      </c>
      <c r="O32" s="516">
        <v>2014</v>
      </c>
      <c r="P32" s="515" t="s">
        <v>995</v>
      </c>
      <c r="Q32" s="598" t="s">
        <v>3722</v>
      </c>
      <c r="R32" s="508" t="s">
        <v>3137</v>
      </c>
      <c r="S32" s="600">
        <v>2014</v>
      </c>
      <c r="T32" s="598" t="s">
        <v>3565</v>
      </c>
      <c r="U32" s="600" t="s">
        <v>2921</v>
      </c>
      <c r="V32" s="626" t="s">
        <v>3797</v>
      </c>
    </row>
    <row r="33" spans="1:22" ht="17.100000000000001" customHeight="1" x14ac:dyDescent="0.15">
      <c r="A33" s="496">
        <v>29</v>
      </c>
      <c r="B33" s="496">
        <v>29</v>
      </c>
      <c r="C33" s="507" t="s">
        <v>1668</v>
      </c>
      <c r="D33" s="512" t="s">
        <v>930</v>
      </c>
      <c r="E33" s="506" t="s">
        <v>709</v>
      </c>
      <c r="F33" s="598" t="s">
        <v>2734</v>
      </c>
      <c r="G33" s="507" t="s">
        <v>934</v>
      </c>
      <c r="H33" s="504" t="s">
        <v>2252</v>
      </c>
      <c r="I33" s="502" t="str">
        <f t="shared" si="0"/>
        <v>III/d</v>
      </c>
      <c r="J33" s="505" t="s">
        <v>1454</v>
      </c>
      <c r="K33" s="501" t="s">
        <v>707</v>
      </c>
      <c r="L33" s="503">
        <f t="shared" si="1"/>
        <v>36</v>
      </c>
      <c r="M33" s="504" t="s">
        <v>230</v>
      </c>
      <c r="N33" s="505" t="s">
        <v>1224</v>
      </c>
      <c r="O33" s="504">
        <v>2012</v>
      </c>
      <c r="P33" s="506" t="s">
        <v>1134</v>
      </c>
      <c r="Q33" s="598" t="s">
        <v>3722</v>
      </c>
      <c r="R33" s="508" t="s">
        <v>2301</v>
      </c>
      <c r="S33" s="598">
        <v>2008</v>
      </c>
      <c r="T33" s="598" t="s">
        <v>3573</v>
      </c>
      <c r="U33" s="598" t="s">
        <v>2921</v>
      </c>
      <c r="V33" s="625"/>
    </row>
    <row r="34" spans="1:22" ht="17.100000000000001" customHeight="1" x14ac:dyDescent="0.15">
      <c r="A34" s="504">
        <v>30</v>
      </c>
      <c r="B34" s="504">
        <v>30</v>
      </c>
      <c r="C34" s="507" t="s">
        <v>1419</v>
      </c>
      <c r="D34" s="508" t="s">
        <v>1465</v>
      </c>
      <c r="E34" s="506" t="s">
        <v>709</v>
      </c>
      <c r="F34" s="598" t="s">
        <v>2735</v>
      </c>
      <c r="G34" s="507" t="s">
        <v>667</v>
      </c>
      <c r="H34" s="504" t="s">
        <v>2252</v>
      </c>
      <c r="I34" s="502" t="str">
        <f t="shared" si="0"/>
        <v>III/d</v>
      </c>
      <c r="J34" s="505" t="s">
        <v>2112</v>
      </c>
      <c r="K34" s="501" t="s">
        <v>707</v>
      </c>
      <c r="L34" s="503">
        <f t="shared" si="1"/>
        <v>44</v>
      </c>
      <c r="M34" s="504" t="s">
        <v>230</v>
      </c>
      <c r="N34" s="505" t="s">
        <v>1081</v>
      </c>
      <c r="O34" s="504">
        <v>2015</v>
      </c>
      <c r="P34" s="506" t="s">
        <v>752</v>
      </c>
      <c r="Q34" s="598" t="s">
        <v>3722</v>
      </c>
      <c r="R34" s="508" t="s">
        <v>3137</v>
      </c>
      <c r="S34" s="601">
        <v>2013</v>
      </c>
      <c r="T34" s="601" t="s">
        <v>3570</v>
      </c>
      <c r="U34" s="602" t="s">
        <v>3574</v>
      </c>
      <c r="V34" s="626" t="s">
        <v>3798</v>
      </c>
    </row>
    <row r="35" spans="1:22" ht="17.100000000000001" customHeight="1" x14ac:dyDescent="0.15">
      <c r="A35" s="496">
        <v>31</v>
      </c>
      <c r="B35" s="496">
        <v>31</v>
      </c>
      <c r="C35" s="507" t="s">
        <v>1665</v>
      </c>
      <c r="D35" s="508" t="s">
        <v>2083</v>
      </c>
      <c r="E35" s="506" t="s">
        <v>709</v>
      </c>
      <c r="F35" s="600" t="s">
        <v>2724</v>
      </c>
      <c r="G35" s="507" t="s">
        <v>339</v>
      </c>
      <c r="H35" s="504" t="s">
        <v>2252</v>
      </c>
      <c r="I35" s="502" t="str">
        <f t="shared" si="0"/>
        <v>III/d</v>
      </c>
      <c r="J35" s="505" t="s">
        <v>2332</v>
      </c>
      <c r="K35" s="504" t="s">
        <v>720</v>
      </c>
      <c r="L35" s="503">
        <f t="shared" si="1"/>
        <v>44</v>
      </c>
      <c r="M35" s="504" t="s">
        <v>230</v>
      </c>
      <c r="N35" s="505" t="s">
        <v>2720</v>
      </c>
      <c r="O35" s="504">
        <v>2011</v>
      </c>
      <c r="P35" s="506" t="s">
        <v>2120</v>
      </c>
      <c r="Q35" s="598" t="s">
        <v>3722</v>
      </c>
      <c r="R35" s="508" t="s">
        <v>2301</v>
      </c>
      <c r="S35" s="598">
        <v>2015</v>
      </c>
      <c r="T35" s="598" t="s">
        <v>1332</v>
      </c>
      <c r="U35" s="598" t="s">
        <v>2992</v>
      </c>
      <c r="V35" s="626" t="s">
        <v>3799</v>
      </c>
    </row>
    <row r="36" spans="1:22" ht="17.100000000000001" customHeight="1" x14ac:dyDescent="0.15">
      <c r="A36" s="504">
        <v>32</v>
      </c>
      <c r="B36" s="504">
        <v>32</v>
      </c>
      <c r="C36" s="507" t="s">
        <v>1667</v>
      </c>
      <c r="D36" s="512" t="s">
        <v>1594</v>
      </c>
      <c r="E36" s="506" t="s">
        <v>709</v>
      </c>
      <c r="F36" s="598" t="s">
        <v>2736</v>
      </c>
      <c r="G36" s="507" t="s">
        <v>933</v>
      </c>
      <c r="H36" s="504" t="s">
        <v>2252</v>
      </c>
      <c r="I36" s="502" t="str">
        <f t="shared" si="0"/>
        <v>III/d</v>
      </c>
      <c r="J36" s="505" t="s">
        <v>2332</v>
      </c>
      <c r="K36" s="501" t="s">
        <v>707</v>
      </c>
      <c r="L36" s="503">
        <f t="shared" si="1"/>
        <v>44</v>
      </c>
      <c r="M36" s="504" t="s">
        <v>230</v>
      </c>
      <c r="N36" s="505" t="s">
        <v>1224</v>
      </c>
      <c r="O36" s="504">
        <v>2014</v>
      </c>
      <c r="P36" s="506" t="s">
        <v>1132</v>
      </c>
      <c r="Q36" s="598" t="s">
        <v>3722</v>
      </c>
      <c r="R36" s="508" t="s">
        <v>2299</v>
      </c>
      <c r="S36" s="598">
        <v>2013</v>
      </c>
      <c r="T36" s="598" t="s">
        <v>3564</v>
      </c>
      <c r="U36" s="598" t="s">
        <v>2921</v>
      </c>
      <c r="V36" s="626">
        <v>2017017602</v>
      </c>
    </row>
    <row r="37" spans="1:22" ht="17.100000000000001" customHeight="1" x14ac:dyDescent="0.15">
      <c r="A37" s="496">
        <v>33</v>
      </c>
      <c r="B37" s="496">
        <v>33</v>
      </c>
      <c r="C37" s="507" t="s">
        <v>1996</v>
      </c>
      <c r="D37" s="512" t="s">
        <v>2093</v>
      </c>
      <c r="E37" s="506" t="s">
        <v>709</v>
      </c>
      <c r="F37" s="598" t="s">
        <v>2737</v>
      </c>
      <c r="G37" s="507" t="s">
        <v>937</v>
      </c>
      <c r="H37" s="504" t="s">
        <v>2252</v>
      </c>
      <c r="I37" s="502" t="str">
        <f t="shared" si="0"/>
        <v>III/d</v>
      </c>
      <c r="J37" s="505" t="s">
        <v>2332</v>
      </c>
      <c r="K37" s="501" t="s">
        <v>707</v>
      </c>
      <c r="L37" s="503">
        <f t="shared" si="1"/>
        <v>37</v>
      </c>
      <c r="M37" s="504" t="s">
        <v>230</v>
      </c>
      <c r="N37" s="505" t="s">
        <v>1224</v>
      </c>
      <c r="O37" s="504">
        <v>2015</v>
      </c>
      <c r="P37" s="506" t="s">
        <v>1135</v>
      </c>
      <c r="Q37" s="598" t="s">
        <v>3722</v>
      </c>
      <c r="R37" s="508" t="s">
        <v>3137</v>
      </c>
      <c r="S37" s="598">
        <v>2009</v>
      </c>
      <c r="T37" s="598" t="s">
        <v>3575</v>
      </c>
      <c r="U37" s="598" t="s">
        <v>2921</v>
      </c>
      <c r="V37" s="626" t="s">
        <v>3800</v>
      </c>
    </row>
    <row r="38" spans="1:22" ht="17.100000000000001" customHeight="1" x14ac:dyDescent="0.15">
      <c r="A38" s="504">
        <v>34</v>
      </c>
      <c r="B38" s="504">
        <v>34</v>
      </c>
      <c r="C38" s="507" t="s">
        <v>1573</v>
      </c>
      <c r="D38" s="508" t="s">
        <v>1578</v>
      </c>
      <c r="E38" s="506" t="s">
        <v>709</v>
      </c>
      <c r="F38" s="598" t="s">
        <v>2738</v>
      </c>
      <c r="G38" s="507" t="s">
        <v>1051</v>
      </c>
      <c r="H38" s="504" t="s">
        <v>2252</v>
      </c>
      <c r="I38" s="502" t="str">
        <f t="shared" si="0"/>
        <v>III/d</v>
      </c>
      <c r="J38" s="505" t="s">
        <v>2332</v>
      </c>
      <c r="K38" s="501" t="s">
        <v>707</v>
      </c>
      <c r="L38" s="503">
        <f t="shared" si="1"/>
        <v>35</v>
      </c>
      <c r="M38" s="504" t="s">
        <v>230</v>
      </c>
      <c r="N38" s="505" t="s">
        <v>2642</v>
      </c>
      <c r="O38" s="504">
        <v>2014</v>
      </c>
      <c r="P38" s="506" t="s">
        <v>740</v>
      </c>
      <c r="Q38" s="598" t="s">
        <v>3722</v>
      </c>
      <c r="R38" s="508" t="s">
        <v>3137</v>
      </c>
      <c r="S38" s="598">
        <v>2014</v>
      </c>
      <c r="T38" s="598" t="s">
        <v>3576</v>
      </c>
      <c r="U38" s="598" t="s">
        <v>2921</v>
      </c>
      <c r="V38" s="626" t="s">
        <v>3801</v>
      </c>
    </row>
    <row r="39" spans="1:22" ht="17.100000000000001" customHeight="1" x14ac:dyDescent="0.15">
      <c r="A39" s="496">
        <v>35</v>
      </c>
      <c r="B39" s="496">
        <v>35</v>
      </c>
      <c r="C39" s="507" t="s">
        <v>1571</v>
      </c>
      <c r="D39" s="508" t="s">
        <v>1579</v>
      </c>
      <c r="E39" s="506" t="s">
        <v>709</v>
      </c>
      <c r="F39" s="598" t="s">
        <v>2724</v>
      </c>
      <c r="G39" s="507" t="s">
        <v>1050</v>
      </c>
      <c r="H39" s="504" t="s">
        <v>2252</v>
      </c>
      <c r="I39" s="502" t="str">
        <f t="shared" si="0"/>
        <v>III/d</v>
      </c>
      <c r="J39" s="505" t="s">
        <v>2332</v>
      </c>
      <c r="K39" s="501" t="s">
        <v>707</v>
      </c>
      <c r="L39" s="503">
        <f t="shared" si="1"/>
        <v>33</v>
      </c>
      <c r="M39" s="504" t="s">
        <v>230</v>
      </c>
      <c r="N39" s="505" t="s">
        <v>3045</v>
      </c>
      <c r="O39" s="504">
        <v>2014</v>
      </c>
      <c r="P39" s="506" t="s">
        <v>1179</v>
      </c>
      <c r="Q39" s="598" t="s">
        <v>3722</v>
      </c>
      <c r="R39" s="508" t="s">
        <v>3137</v>
      </c>
      <c r="S39" s="598">
        <v>2014</v>
      </c>
      <c r="T39" s="598" t="s">
        <v>3577</v>
      </c>
      <c r="U39" s="598" t="s">
        <v>2921</v>
      </c>
      <c r="V39" s="626" t="s">
        <v>3802</v>
      </c>
    </row>
    <row r="40" spans="1:22" ht="17.100000000000001" customHeight="1" x14ac:dyDescent="0.15">
      <c r="A40" s="504">
        <v>36</v>
      </c>
      <c r="B40" s="504">
        <v>36</v>
      </c>
      <c r="C40" s="507" t="s">
        <v>1669</v>
      </c>
      <c r="D40" s="508" t="s">
        <v>3031</v>
      </c>
      <c r="E40" s="506" t="s">
        <v>709</v>
      </c>
      <c r="F40" s="598" t="s">
        <v>2724</v>
      </c>
      <c r="G40" s="507" t="s">
        <v>1331</v>
      </c>
      <c r="H40" s="504" t="s">
        <v>2252</v>
      </c>
      <c r="I40" s="502" t="str">
        <f t="shared" si="0"/>
        <v>III/d</v>
      </c>
      <c r="J40" s="505" t="s">
        <v>3060</v>
      </c>
      <c r="K40" s="501" t="s">
        <v>707</v>
      </c>
      <c r="L40" s="503">
        <f t="shared" si="1"/>
        <v>39</v>
      </c>
      <c r="M40" s="504" t="s">
        <v>230</v>
      </c>
      <c r="N40" s="505" t="s">
        <v>1081</v>
      </c>
      <c r="O40" s="504">
        <v>2011</v>
      </c>
      <c r="P40" s="506" t="s">
        <v>1332</v>
      </c>
      <c r="Q40" s="598" t="s">
        <v>3722</v>
      </c>
      <c r="R40" s="508" t="s">
        <v>2301</v>
      </c>
      <c r="S40" s="598">
        <v>2008</v>
      </c>
      <c r="T40" s="598" t="s">
        <v>1332</v>
      </c>
      <c r="U40" s="598" t="s">
        <v>2921</v>
      </c>
      <c r="V40" s="626" t="s">
        <v>3803</v>
      </c>
    </row>
    <row r="41" spans="1:22" ht="18" customHeight="1" x14ac:dyDescent="0.15">
      <c r="A41" s="496">
        <v>37</v>
      </c>
      <c r="B41" s="496">
        <v>37</v>
      </c>
      <c r="C41" s="507" t="s">
        <v>1666</v>
      </c>
      <c r="D41" s="508" t="s">
        <v>3721</v>
      </c>
      <c r="E41" s="506" t="s">
        <v>705</v>
      </c>
      <c r="F41" s="600" t="s">
        <v>2724</v>
      </c>
      <c r="G41" s="507" t="s">
        <v>865</v>
      </c>
      <c r="H41" s="504" t="s">
        <v>2252</v>
      </c>
      <c r="I41" s="502" t="str">
        <f t="shared" si="0"/>
        <v>III/d</v>
      </c>
      <c r="J41" s="505" t="s">
        <v>3690</v>
      </c>
      <c r="K41" s="501" t="s">
        <v>707</v>
      </c>
      <c r="L41" s="503">
        <f t="shared" si="1"/>
        <v>52</v>
      </c>
      <c r="M41" s="504" t="s">
        <v>230</v>
      </c>
      <c r="N41" s="505" t="s">
        <v>1081</v>
      </c>
      <c r="O41" s="504">
        <v>2015</v>
      </c>
      <c r="P41" s="506" t="s">
        <v>1189</v>
      </c>
      <c r="Q41" s="598" t="s">
        <v>3722</v>
      </c>
      <c r="R41" s="508" t="s">
        <v>2301</v>
      </c>
      <c r="S41" s="598">
        <v>2004</v>
      </c>
      <c r="T41" s="598"/>
      <c r="U41" s="598" t="s">
        <v>2921</v>
      </c>
      <c r="V41" s="626" t="s">
        <v>3804</v>
      </c>
    </row>
    <row r="42" spans="1:22" ht="17.100000000000001" customHeight="1" x14ac:dyDescent="0.15">
      <c r="A42" s="504">
        <v>38</v>
      </c>
      <c r="B42" s="504">
        <v>38</v>
      </c>
      <c r="C42" s="507" t="s">
        <v>1583</v>
      </c>
      <c r="D42" s="508" t="s">
        <v>3046</v>
      </c>
      <c r="E42" s="506" t="s">
        <v>709</v>
      </c>
      <c r="F42" s="600" t="s">
        <v>2724</v>
      </c>
      <c r="G42" s="510" t="s">
        <v>758</v>
      </c>
      <c r="H42" s="504" t="s">
        <v>2245</v>
      </c>
      <c r="I42" s="502" t="str">
        <f t="shared" si="0"/>
        <v>III/c</v>
      </c>
      <c r="J42" s="505" t="s">
        <v>1081</v>
      </c>
      <c r="K42" s="504" t="s">
        <v>706</v>
      </c>
      <c r="L42" s="503">
        <f t="shared" si="1"/>
        <v>37</v>
      </c>
      <c r="M42" s="504" t="s">
        <v>230</v>
      </c>
      <c r="N42" s="505" t="s">
        <v>1081</v>
      </c>
      <c r="O42" s="504">
        <v>2017</v>
      </c>
      <c r="P42" s="506" t="s">
        <v>995</v>
      </c>
      <c r="Q42" s="598" t="s">
        <v>3722</v>
      </c>
      <c r="R42" s="508" t="s">
        <v>5393</v>
      </c>
      <c r="S42" s="598">
        <v>2014</v>
      </c>
      <c r="T42" s="598" t="s">
        <v>5283</v>
      </c>
      <c r="U42" s="598" t="s">
        <v>2921</v>
      </c>
      <c r="V42" s="626" t="s">
        <v>3805</v>
      </c>
    </row>
    <row r="43" spans="1:22" ht="17.100000000000001" customHeight="1" x14ac:dyDescent="0.15">
      <c r="A43" s="496">
        <v>39</v>
      </c>
      <c r="B43" s="496">
        <v>39</v>
      </c>
      <c r="C43" s="507" t="s">
        <v>1379</v>
      </c>
      <c r="D43" s="512" t="s">
        <v>940</v>
      </c>
      <c r="E43" s="506" t="s">
        <v>705</v>
      </c>
      <c r="F43" s="598" t="s">
        <v>2724</v>
      </c>
      <c r="G43" s="507" t="s">
        <v>936</v>
      </c>
      <c r="H43" s="504" t="s">
        <v>2245</v>
      </c>
      <c r="I43" s="502" t="str">
        <f t="shared" si="0"/>
        <v>III/c</v>
      </c>
      <c r="J43" s="505" t="s">
        <v>1224</v>
      </c>
      <c r="K43" s="501" t="s">
        <v>707</v>
      </c>
      <c r="L43" s="503">
        <f t="shared" si="1"/>
        <v>36</v>
      </c>
      <c r="M43" s="504" t="s">
        <v>230</v>
      </c>
      <c r="N43" s="505" t="s">
        <v>1224</v>
      </c>
      <c r="O43" s="504">
        <v>2012</v>
      </c>
      <c r="P43" s="506" t="s">
        <v>1131</v>
      </c>
      <c r="Q43" s="598" t="s">
        <v>3722</v>
      </c>
      <c r="R43" s="508" t="s">
        <v>2301</v>
      </c>
      <c r="S43" s="598">
        <v>2009</v>
      </c>
      <c r="T43" s="598" t="s">
        <v>3578</v>
      </c>
      <c r="U43" s="598" t="s">
        <v>2921</v>
      </c>
      <c r="V43" s="625"/>
    </row>
    <row r="44" spans="1:22" ht="17.100000000000001" customHeight="1" x14ac:dyDescent="0.15">
      <c r="A44" s="504">
        <v>40</v>
      </c>
      <c r="B44" s="504">
        <v>40</v>
      </c>
      <c r="C44" s="507" t="s">
        <v>1572</v>
      </c>
      <c r="D44" s="508" t="s">
        <v>1599</v>
      </c>
      <c r="E44" s="506" t="s">
        <v>709</v>
      </c>
      <c r="F44" s="598" t="s">
        <v>2724</v>
      </c>
      <c r="G44" s="507" t="s">
        <v>1049</v>
      </c>
      <c r="H44" s="504" t="s">
        <v>2252</v>
      </c>
      <c r="I44" s="502" t="str">
        <f t="shared" si="0"/>
        <v>III/d</v>
      </c>
      <c r="J44" s="505" t="s">
        <v>3749</v>
      </c>
      <c r="K44" s="501" t="s">
        <v>707</v>
      </c>
      <c r="L44" s="503">
        <f t="shared" si="1"/>
        <v>39</v>
      </c>
      <c r="M44" s="504" t="s">
        <v>230</v>
      </c>
      <c r="N44" s="505" t="s">
        <v>2642</v>
      </c>
      <c r="O44" s="504">
        <v>2015</v>
      </c>
      <c r="P44" s="506" t="s">
        <v>1178</v>
      </c>
      <c r="Q44" s="598" t="s">
        <v>3722</v>
      </c>
      <c r="R44" s="508" t="s">
        <v>3137</v>
      </c>
      <c r="S44" s="598">
        <v>2014</v>
      </c>
      <c r="T44" s="598" t="s">
        <v>3579</v>
      </c>
      <c r="U44" s="598" t="s">
        <v>2921</v>
      </c>
      <c r="V44" s="626">
        <v>2023068103</v>
      </c>
    </row>
    <row r="45" spans="1:22" ht="17.100000000000001" customHeight="1" x14ac:dyDescent="0.15">
      <c r="A45" s="496">
        <v>41</v>
      </c>
      <c r="B45" s="496">
        <v>41</v>
      </c>
      <c r="C45" s="507" t="s">
        <v>1480</v>
      </c>
      <c r="D45" s="508" t="s">
        <v>3032</v>
      </c>
      <c r="E45" s="506" t="s">
        <v>705</v>
      </c>
      <c r="F45" s="598" t="s">
        <v>2739</v>
      </c>
      <c r="G45" s="507" t="s">
        <v>1103</v>
      </c>
      <c r="H45" s="504" t="s">
        <v>2245</v>
      </c>
      <c r="I45" s="502" t="str">
        <f t="shared" si="0"/>
        <v>III/c</v>
      </c>
      <c r="J45" s="505" t="s">
        <v>1484</v>
      </c>
      <c r="K45" s="501" t="s">
        <v>707</v>
      </c>
      <c r="L45" s="503">
        <f t="shared" si="1"/>
        <v>40</v>
      </c>
      <c r="M45" s="504" t="s">
        <v>230</v>
      </c>
      <c r="N45" s="505" t="s">
        <v>3045</v>
      </c>
      <c r="O45" s="504">
        <v>2016</v>
      </c>
      <c r="P45" s="506" t="s">
        <v>1126</v>
      </c>
      <c r="Q45" s="598" t="s">
        <v>3722</v>
      </c>
      <c r="R45" s="508" t="s">
        <v>2299</v>
      </c>
      <c r="S45" s="598">
        <v>2016</v>
      </c>
      <c r="T45" s="598" t="s">
        <v>3580</v>
      </c>
      <c r="U45" s="598" t="s">
        <v>3581</v>
      </c>
      <c r="V45" s="625"/>
    </row>
    <row r="46" spans="1:22" ht="17.100000000000001" customHeight="1" x14ac:dyDescent="0.15">
      <c r="A46" s="504">
        <v>42</v>
      </c>
      <c r="B46" s="504">
        <v>42</v>
      </c>
      <c r="C46" s="510" t="s">
        <v>2623</v>
      </c>
      <c r="D46" s="508" t="s">
        <v>5362</v>
      </c>
      <c r="E46" s="506" t="s">
        <v>709</v>
      </c>
      <c r="F46" s="598" t="s">
        <v>2724</v>
      </c>
      <c r="G46" s="507" t="s">
        <v>712</v>
      </c>
      <c r="H46" s="504" t="s">
        <v>2245</v>
      </c>
      <c r="I46" s="502" t="str">
        <f t="shared" si="0"/>
        <v>III/c</v>
      </c>
      <c r="J46" s="505" t="s">
        <v>1454</v>
      </c>
      <c r="K46" s="504" t="s">
        <v>720</v>
      </c>
      <c r="L46" s="503">
        <f t="shared" si="1"/>
        <v>37</v>
      </c>
      <c r="M46" s="504" t="s">
        <v>230</v>
      </c>
      <c r="N46" s="505" t="s">
        <v>3047</v>
      </c>
      <c r="O46" s="504">
        <v>2015</v>
      </c>
      <c r="P46" s="506" t="s">
        <v>740</v>
      </c>
      <c r="Q46" s="598" t="s">
        <v>3722</v>
      </c>
      <c r="R46" s="508" t="s">
        <v>3137</v>
      </c>
      <c r="S46" s="598">
        <v>2020</v>
      </c>
      <c r="T46" s="598"/>
      <c r="U46" s="598" t="s">
        <v>2993</v>
      </c>
      <c r="V46" s="626" t="s">
        <v>3806</v>
      </c>
    </row>
    <row r="47" spans="1:22" ht="17.100000000000001" customHeight="1" x14ac:dyDescent="0.15">
      <c r="A47" s="496">
        <v>43</v>
      </c>
      <c r="B47" s="496">
        <v>43</v>
      </c>
      <c r="C47" s="507" t="s">
        <v>1671</v>
      </c>
      <c r="D47" s="512" t="s">
        <v>1595</v>
      </c>
      <c r="E47" s="506" t="s">
        <v>709</v>
      </c>
      <c r="F47" s="598" t="s">
        <v>2724</v>
      </c>
      <c r="G47" s="507" t="s">
        <v>935</v>
      </c>
      <c r="H47" s="504" t="s">
        <v>2252</v>
      </c>
      <c r="I47" s="502" t="str">
        <f t="shared" si="0"/>
        <v>III/d</v>
      </c>
      <c r="J47" s="505" t="s">
        <v>3220</v>
      </c>
      <c r="K47" s="501" t="s">
        <v>707</v>
      </c>
      <c r="L47" s="503">
        <f t="shared" si="1"/>
        <v>39</v>
      </c>
      <c r="M47" s="504" t="s">
        <v>230</v>
      </c>
      <c r="N47" s="505" t="s">
        <v>2642</v>
      </c>
      <c r="O47" s="504">
        <v>2012</v>
      </c>
      <c r="P47" s="506" t="s">
        <v>1130</v>
      </c>
      <c r="Q47" s="598" t="s">
        <v>3722</v>
      </c>
      <c r="R47" s="508" t="s">
        <v>5392</v>
      </c>
      <c r="S47" s="598">
        <v>2006</v>
      </c>
      <c r="T47" s="598" t="s">
        <v>3571</v>
      </c>
      <c r="U47" s="598" t="s">
        <v>2921</v>
      </c>
      <c r="V47" s="626" t="s">
        <v>3807</v>
      </c>
    </row>
    <row r="48" spans="1:22" ht="17.100000000000001" customHeight="1" x14ac:dyDescent="0.15">
      <c r="A48" s="504">
        <v>44</v>
      </c>
      <c r="B48" s="504">
        <v>44</v>
      </c>
      <c r="C48" s="507" t="s">
        <v>1998</v>
      </c>
      <c r="D48" s="508" t="s">
        <v>1999</v>
      </c>
      <c r="E48" s="506" t="s">
        <v>709</v>
      </c>
      <c r="F48" s="598" t="s">
        <v>2724</v>
      </c>
      <c r="G48" s="518" t="s">
        <v>2119</v>
      </c>
      <c r="H48" s="504" t="s">
        <v>2245</v>
      </c>
      <c r="I48" s="502" t="str">
        <f t="shared" si="0"/>
        <v>III/c</v>
      </c>
      <c r="J48" s="505" t="s">
        <v>1333</v>
      </c>
      <c r="K48" s="501" t="s">
        <v>707</v>
      </c>
      <c r="L48" s="503">
        <f t="shared" si="1"/>
        <v>43</v>
      </c>
      <c r="M48" s="504" t="s">
        <v>230</v>
      </c>
      <c r="N48" s="505" t="s">
        <v>2112</v>
      </c>
      <c r="O48" s="504">
        <v>2016</v>
      </c>
      <c r="P48" s="506" t="s">
        <v>2117</v>
      </c>
      <c r="Q48" s="598" t="s">
        <v>3722</v>
      </c>
      <c r="R48" s="508" t="s">
        <v>5392</v>
      </c>
      <c r="S48" s="598">
        <v>2013</v>
      </c>
      <c r="T48" s="598" t="s">
        <v>3582</v>
      </c>
      <c r="U48" s="598" t="s">
        <v>2921</v>
      </c>
      <c r="V48" s="625"/>
    </row>
    <row r="49" spans="1:229" ht="17.100000000000001" customHeight="1" x14ac:dyDescent="0.15">
      <c r="A49" s="496">
        <v>45</v>
      </c>
      <c r="B49" s="496">
        <v>45</v>
      </c>
      <c r="C49" s="507" t="s">
        <v>1648</v>
      </c>
      <c r="D49" s="508" t="s">
        <v>2115</v>
      </c>
      <c r="E49" s="506" t="s">
        <v>709</v>
      </c>
      <c r="F49" s="598" t="s">
        <v>2740</v>
      </c>
      <c r="G49" s="519" t="s">
        <v>1204</v>
      </c>
      <c r="H49" s="504" t="s">
        <v>2252</v>
      </c>
      <c r="I49" s="502" t="str">
        <f t="shared" si="0"/>
        <v>III/d</v>
      </c>
      <c r="J49" s="505" t="s">
        <v>3690</v>
      </c>
      <c r="K49" s="501" t="s">
        <v>707</v>
      </c>
      <c r="L49" s="503">
        <f t="shared" si="1"/>
        <v>49</v>
      </c>
      <c r="M49" s="504" t="s">
        <v>230</v>
      </c>
      <c r="N49" s="505" t="s">
        <v>2641</v>
      </c>
      <c r="O49" s="504">
        <v>2016</v>
      </c>
      <c r="P49" s="506" t="s">
        <v>2118</v>
      </c>
      <c r="Q49" s="598" t="s">
        <v>3722</v>
      </c>
      <c r="R49" s="508" t="s">
        <v>5392</v>
      </c>
      <c r="S49" s="598">
        <v>2013</v>
      </c>
      <c r="T49" s="598" t="s">
        <v>3578</v>
      </c>
      <c r="U49" s="598" t="s">
        <v>1247</v>
      </c>
      <c r="V49" s="625"/>
    </row>
    <row r="50" spans="1:229" ht="15" customHeight="1" x14ac:dyDescent="0.15">
      <c r="A50" s="504">
        <v>46</v>
      </c>
      <c r="B50" s="504">
        <v>46</v>
      </c>
      <c r="C50" s="507" t="s">
        <v>1670</v>
      </c>
      <c r="D50" s="512" t="s">
        <v>3113</v>
      </c>
      <c r="E50" s="506" t="s">
        <v>709</v>
      </c>
      <c r="F50" s="598" t="s">
        <v>2741</v>
      </c>
      <c r="G50" s="510" t="s">
        <v>928</v>
      </c>
      <c r="H50" s="504" t="s">
        <v>2252</v>
      </c>
      <c r="I50" s="502" t="str">
        <f t="shared" si="0"/>
        <v>III/d</v>
      </c>
      <c r="J50" s="505" t="s">
        <v>3749</v>
      </c>
      <c r="K50" s="501" t="s">
        <v>707</v>
      </c>
      <c r="L50" s="503">
        <f t="shared" si="1"/>
        <v>34</v>
      </c>
      <c r="M50" s="504" t="s">
        <v>230</v>
      </c>
      <c r="N50" s="505" t="s">
        <v>2635</v>
      </c>
      <c r="O50" s="504">
        <v>2015</v>
      </c>
      <c r="P50" s="506" t="s">
        <v>1136</v>
      </c>
      <c r="Q50" s="598" t="s">
        <v>3722</v>
      </c>
      <c r="R50" s="508" t="s">
        <v>5392</v>
      </c>
      <c r="S50" s="598">
        <v>2014</v>
      </c>
      <c r="T50" s="598" t="s">
        <v>1136</v>
      </c>
      <c r="U50" s="598" t="s">
        <v>2994</v>
      </c>
      <c r="V50" s="626" t="s">
        <v>3808</v>
      </c>
    </row>
    <row r="51" spans="1:229" ht="15" customHeight="1" x14ac:dyDescent="0.15">
      <c r="A51" s="496">
        <v>47</v>
      </c>
      <c r="B51" s="496">
        <v>47</v>
      </c>
      <c r="C51" s="520" t="s">
        <v>1426</v>
      </c>
      <c r="D51" s="508" t="s">
        <v>3059</v>
      </c>
      <c r="E51" s="506" t="s">
        <v>709</v>
      </c>
      <c r="F51" s="598" t="s">
        <v>2742</v>
      </c>
      <c r="G51" s="510" t="s">
        <v>929</v>
      </c>
      <c r="H51" s="504" t="s">
        <v>2245</v>
      </c>
      <c r="I51" s="502" t="str">
        <f t="shared" si="0"/>
        <v>III/c</v>
      </c>
      <c r="J51" s="505" t="s">
        <v>2635</v>
      </c>
      <c r="K51" s="501" t="s">
        <v>707</v>
      </c>
      <c r="L51" s="503">
        <f t="shared" si="1"/>
        <v>39</v>
      </c>
      <c r="M51" s="504" t="s">
        <v>230</v>
      </c>
      <c r="N51" s="505" t="s">
        <v>2635</v>
      </c>
      <c r="O51" s="504">
        <v>2015</v>
      </c>
      <c r="P51" s="506" t="s">
        <v>1292</v>
      </c>
      <c r="Q51" s="598" t="s">
        <v>3722</v>
      </c>
      <c r="R51" s="508" t="s">
        <v>5392</v>
      </c>
      <c r="S51" s="598">
        <v>2014</v>
      </c>
      <c r="T51" s="598" t="s">
        <v>3583</v>
      </c>
      <c r="U51" s="598" t="s">
        <v>2994</v>
      </c>
      <c r="V51" s="626">
        <v>2030118101</v>
      </c>
    </row>
    <row r="52" spans="1:229" customFormat="1" ht="15" customHeight="1" x14ac:dyDescent="0.15">
      <c r="A52" s="504">
        <v>48</v>
      </c>
      <c r="B52" s="504">
        <v>48</v>
      </c>
      <c r="C52" s="497" t="s">
        <v>1647</v>
      </c>
      <c r="D52" s="498" t="s">
        <v>1203</v>
      </c>
      <c r="E52" s="499" t="s">
        <v>705</v>
      </c>
      <c r="F52" s="598" t="s">
        <v>2882</v>
      </c>
      <c r="G52" s="500" t="s">
        <v>188</v>
      </c>
      <c r="H52" s="501" t="s">
        <v>2245</v>
      </c>
      <c r="I52" s="502" t="str">
        <f t="shared" si="0"/>
        <v>III/c</v>
      </c>
      <c r="J52" s="503" t="s">
        <v>1454</v>
      </c>
      <c r="K52" s="501" t="s">
        <v>707</v>
      </c>
      <c r="L52" s="503">
        <f t="shared" si="1"/>
        <v>45</v>
      </c>
      <c r="M52" s="504" t="s">
        <v>230</v>
      </c>
      <c r="N52" s="603" t="s">
        <v>3140</v>
      </c>
      <c r="O52" s="501" t="s">
        <v>2226</v>
      </c>
      <c r="P52" s="523" t="s">
        <v>3141</v>
      </c>
      <c r="Q52" s="598" t="s">
        <v>3722</v>
      </c>
      <c r="R52" s="508" t="s">
        <v>2301</v>
      </c>
      <c r="S52" s="598">
        <v>2009</v>
      </c>
      <c r="T52" s="598" t="s">
        <v>3584</v>
      </c>
      <c r="U52" s="598" t="s">
        <v>2921</v>
      </c>
      <c r="V52" s="625"/>
      <c r="W52" s="490"/>
      <c r="X52" s="490"/>
      <c r="Y52" s="490"/>
      <c r="Z52" s="490"/>
      <c r="AA52" s="490"/>
      <c r="AB52" s="490"/>
      <c r="AC52" s="490"/>
      <c r="AD52" s="490"/>
      <c r="AE52" s="490"/>
      <c r="AF52" s="490"/>
      <c r="AG52" s="490"/>
      <c r="AH52" s="490"/>
      <c r="AI52" s="490"/>
      <c r="AJ52" s="490"/>
      <c r="AK52" s="490"/>
      <c r="AL52" s="490"/>
      <c r="AM52" s="490"/>
      <c r="AN52" s="490"/>
      <c r="AO52" s="490"/>
      <c r="AP52" s="490"/>
      <c r="AQ52" s="490"/>
      <c r="AR52" s="490"/>
      <c r="AS52" s="490"/>
      <c r="AT52" s="490"/>
      <c r="AU52" s="490"/>
      <c r="AV52" s="490"/>
      <c r="AW52" s="490"/>
      <c r="AX52" s="490"/>
      <c r="AY52" s="490"/>
      <c r="AZ52" s="490"/>
      <c r="BA52" s="490"/>
      <c r="BB52" s="490"/>
      <c r="BC52" s="490"/>
      <c r="BD52" s="490"/>
      <c r="BE52" s="490"/>
      <c r="BF52" s="490"/>
      <c r="BG52" s="490"/>
      <c r="BH52" s="490"/>
      <c r="BI52" s="490"/>
      <c r="BJ52" s="490"/>
      <c r="BK52" s="490"/>
      <c r="BL52" s="490"/>
      <c r="BM52" s="490"/>
      <c r="BN52" s="490"/>
      <c r="BO52" s="490"/>
      <c r="BP52" s="490"/>
      <c r="BQ52" s="490"/>
      <c r="BR52" s="490"/>
      <c r="BS52" s="490"/>
      <c r="BT52" s="490"/>
      <c r="BU52" s="490"/>
      <c r="BV52" s="490"/>
      <c r="BW52" s="490"/>
      <c r="BX52" s="490"/>
      <c r="BY52" s="490"/>
      <c r="BZ52" s="490"/>
      <c r="CA52" s="490"/>
      <c r="CB52" s="490"/>
      <c r="CC52" s="490"/>
      <c r="CD52" s="490"/>
      <c r="CE52" s="490"/>
      <c r="CF52" s="490"/>
      <c r="CG52" s="490"/>
      <c r="CH52" s="490"/>
      <c r="CI52" s="490"/>
      <c r="CJ52" s="490"/>
      <c r="CK52" s="490"/>
      <c r="CL52" s="490"/>
      <c r="CM52" s="490"/>
      <c r="CN52" s="490"/>
      <c r="CO52" s="490"/>
      <c r="CP52" s="490"/>
      <c r="CQ52" s="490"/>
      <c r="CR52" s="490"/>
      <c r="CS52" s="490"/>
      <c r="CT52" s="490"/>
      <c r="CU52" s="490"/>
      <c r="CV52" s="490"/>
      <c r="CW52" s="490"/>
      <c r="CX52" s="490"/>
      <c r="CY52" s="490"/>
      <c r="CZ52" s="490"/>
      <c r="DA52" s="490"/>
      <c r="DB52" s="490"/>
      <c r="DC52" s="490"/>
      <c r="DD52" s="490"/>
      <c r="DE52" s="490"/>
      <c r="DF52" s="490"/>
      <c r="DG52" s="490"/>
      <c r="DH52" s="490"/>
      <c r="DI52" s="490"/>
      <c r="DJ52" s="490"/>
      <c r="DK52" s="490"/>
      <c r="DL52" s="490"/>
      <c r="DM52" s="490"/>
      <c r="DN52" s="490"/>
      <c r="DO52" s="490"/>
      <c r="DP52" s="490"/>
      <c r="DQ52" s="490"/>
      <c r="DR52" s="490"/>
      <c r="DS52" s="490"/>
      <c r="DT52" s="490"/>
      <c r="DU52" s="490"/>
      <c r="DV52" s="490"/>
      <c r="DW52" s="490"/>
      <c r="DX52" s="490"/>
      <c r="DY52" s="490"/>
      <c r="DZ52" s="490"/>
      <c r="EA52" s="490"/>
      <c r="EB52" s="490"/>
      <c r="EC52" s="490"/>
      <c r="ED52" s="490"/>
      <c r="EE52" s="490"/>
      <c r="EF52" s="490"/>
      <c r="EG52" s="490"/>
      <c r="EH52" s="490"/>
      <c r="EI52" s="490"/>
      <c r="EJ52" s="490"/>
      <c r="EK52" s="490"/>
      <c r="EL52" s="490"/>
      <c r="EM52" s="490"/>
      <c r="EN52" s="490"/>
      <c r="EO52" s="490"/>
      <c r="EP52" s="490"/>
      <c r="EQ52" s="490"/>
      <c r="ER52" s="490"/>
      <c r="ES52" s="490"/>
      <c r="ET52" s="490"/>
      <c r="EU52" s="490"/>
      <c r="EV52" s="490"/>
      <c r="EW52" s="490"/>
      <c r="EX52" s="490"/>
      <c r="EY52" s="490"/>
      <c r="EZ52" s="490"/>
      <c r="FA52" s="490"/>
      <c r="FB52" s="490"/>
      <c r="FC52" s="490"/>
      <c r="FD52" s="490"/>
      <c r="FE52" s="490"/>
      <c r="FF52" s="490"/>
      <c r="FG52" s="490"/>
      <c r="FH52" s="490"/>
      <c r="FI52" s="490"/>
      <c r="FJ52" s="490"/>
      <c r="FK52" s="490"/>
      <c r="FL52" s="490"/>
      <c r="FM52" s="490"/>
      <c r="FN52" s="490"/>
      <c r="FO52" s="490"/>
      <c r="FP52" s="490"/>
      <c r="FQ52" s="490"/>
      <c r="FR52" s="490"/>
      <c r="FS52" s="490"/>
      <c r="FT52" s="490"/>
      <c r="FU52" s="490"/>
      <c r="FV52" s="490"/>
      <c r="FW52" s="490"/>
      <c r="FX52" s="490"/>
      <c r="FY52" s="490"/>
      <c r="FZ52" s="490"/>
      <c r="GA52" s="490"/>
      <c r="GB52" s="490"/>
      <c r="GC52" s="490"/>
      <c r="GD52" s="490"/>
      <c r="GE52" s="490"/>
      <c r="GF52" s="490"/>
      <c r="GG52" s="490"/>
      <c r="GH52" s="490"/>
      <c r="GI52" s="490"/>
      <c r="GJ52" s="490"/>
      <c r="GK52" s="490"/>
      <c r="GL52" s="490"/>
      <c r="GM52" s="490"/>
      <c r="GN52" s="490"/>
      <c r="GO52" s="490"/>
      <c r="GP52" s="490"/>
      <c r="GQ52" s="490"/>
      <c r="GR52" s="490"/>
      <c r="GS52" s="490"/>
      <c r="GT52" s="490"/>
      <c r="GU52" s="490"/>
      <c r="GV52" s="490"/>
      <c r="GW52" s="490"/>
      <c r="GX52" s="490"/>
      <c r="GY52" s="490"/>
      <c r="GZ52" s="490"/>
      <c r="HA52" s="490"/>
      <c r="HB52" s="490"/>
      <c r="HC52" s="490"/>
      <c r="HD52" s="490"/>
      <c r="HE52" s="490"/>
      <c r="HF52" s="490"/>
      <c r="HG52" s="490"/>
      <c r="HH52" s="490"/>
      <c r="HI52" s="490"/>
      <c r="HJ52" s="490"/>
      <c r="HK52" s="490"/>
      <c r="HL52" s="490"/>
      <c r="HM52" s="490"/>
      <c r="HN52" s="490"/>
      <c r="HO52" s="490"/>
      <c r="HP52" s="490"/>
      <c r="HQ52" s="490"/>
      <c r="HR52" s="490"/>
      <c r="HS52" s="490"/>
      <c r="HT52" s="490"/>
      <c r="HU52" s="490"/>
    </row>
    <row r="53" spans="1:229" customFormat="1" ht="15" customHeight="1" x14ac:dyDescent="0.15">
      <c r="A53" s="496">
        <v>49</v>
      </c>
      <c r="B53" s="496">
        <v>49</v>
      </c>
      <c r="C53" s="497" t="s">
        <v>2041</v>
      </c>
      <c r="D53" s="498" t="s">
        <v>2076</v>
      </c>
      <c r="E53" s="496" t="s">
        <v>709</v>
      </c>
      <c r="F53" s="598" t="s">
        <v>2747</v>
      </c>
      <c r="G53" s="500" t="s">
        <v>2042</v>
      </c>
      <c r="H53" s="501" t="s">
        <v>2252</v>
      </c>
      <c r="I53" s="502" t="str">
        <f t="shared" si="0"/>
        <v>III/d</v>
      </c>
      <c r="J53" s="503" t="s">
        <v>3690</v>
      </c>
      <c r="K53" s="501" t="s">
        <v>707</v>
      </c>
      <c r="L53" s="503">
        <f t="shared" si="1"/>
        <v>40</v>
      </c>
      <c r="M53" s="504" t="s">
        <v>230</v>
      </c>
      <c r="N53" s="603" t="s">
        <v>3924</v>
      </c>
      <c r="O53" s="604" t="s">
        <v>2226</v>
      </c>
      <c r="P53" s="598" t="s">
        <v>3923</v>
      </c>
      <c r="Q53" s="598" t="s">
        <v>3722</v>
      </c>
      <c r="R53" s="508" t="s">
        <v>2301</v>
      </c>
      <c r="S53" s="598">
        <v>2011</v>
      </c>
      <c r="T53" s="598" t="s">
        <v>1332</v>
      </c>
      <c r="U53" s="598" t="s">
        <v>2921</v>
      </c>
      <c r="V53" s="625"/>
      <c r="W53" s="490"/>
      <c r="X53" s="490"/>
      <c r="Y53" s="490"/>
      <c r="Z53" s="490"/>
      <c r="AA53" s="490"/>
      <c r="AB53" s="490"/>
      <c r="AC53" s="490"/>
      <c r="AD53" s="490"/>
      <c r="AE53" s="490"/>
      <c r="AF53" s="490"/>
      <c r="AG53" s="490"/>
      <c r="AH53" s="490"/>
      <c r="AI53" s="490"/>
      <c r="AJ53" s="490"/>
      <c r="AK53" s="490"/>
      <c r="AL53" s="490"/>
      <c r="AM53" s="490"/>
      <c r="AN53" s="490"/>
      <c r="AO53" s="490"/>
      <c r="AP53" s="490"/>
      <c r="AQ53" s="490"/>
      <c r="AR53" s="490"/>
      <c r="AS53" s="490"/>
      <c r="AT53" s="490"/>
      <c r="AU53" s="490"/>
      <c r="AV53" s="490"/>
      <c r="AW53" s="490"/>
      <c r="AX53" s="490"/>
      <c r="AY53" s="490"/>
      <c r="AZ53" s="490"/>
      <c r="BA53" s="490"/>
      <c r="BB53" s="490"/>
      <c r="BC53" s="490"/>
      <c r="BD53" s="490"/>
      <c r="BE53" s="490"/>
      <c r="BF53" s="490"/>
      <c r="BG53" s="490"/>
      <c r="BH53" s="490"/>
      <c r="BI53" s="490"/>
      <c r="BJ53" s="490"/>
      <c r="BK53" s="490"/>
      <c r="BL53" s="490"/>
      <c r="BM53" s="490"/>
      <c r="BN53" s="490"/>
      <c r="BO53" s="490"/>
      <c r="BP53" s="490"/>
      <c r="BQ53" s="490"/>
      <c r="BR53" s="490"/>
      <c r="BS53" s="490"/>
      <c r="BT53" s="490"/>
      <c r="BU53" s="490"/>
      <c r="BV53" s="490"/>
      <c r="BW53" s="490"/>
      <c r="BX53" s="490"/>
      <c r="BY53" s="490"/>
      <c r="BZ53" s="490"/>
      <c r="CA53" s="490"/>
      <c r="CB53" s="490"/>
      <c r="CC53" s="490"/>
      <c r="CD53" s="490"/>
      <c r="CE53" s="490"/>
      <c r="CF53" s="490"/>
      <c r="CG53" s="490"/>
      <c r="CH53" s="490"/>
      <c r="CI53" s="490"/>
      <c r="CJ53" s="490"/>
      <c r="CK53" s="490"/>
      <c r="CL53" s="490"/>
      <c r="CM53" s="490"/>
      <c r="CN53" s="490"/>
      <c r="CO53" s="490"/>
      <c r="CP53" s="490"/>
      <c r="CQ53" s="490"/>
      <c r="CR53" s="490"/>
      <c r="CS53" s="490"/>
      <c r="CT53" s="490"/>
      <c r="CU53" s="490"/>
      <c r="CV53" s="490"/>
      <c r="CW53" s="490"/>
      <c r="CX53" s="490"/>
      <c r="CY53" s="490"/>
      <c r="CZ53" s="490"/>
      <c r="DA53" s="490"/>
      <c r="DB53" s="490"/>
      <c r="DC53" s="490"/>
      <c r="DD53" s="490"/>
      <c r="DE53" s="490"/>
      <c r="DF53" s="490"/>
      <c r="DG53" s="490"/>
      <c r="DH53" s="490"/>
      <c r="DI53" s="490"/>
      <c r="DJ53" s="490"/>
      <c r="DK53" s="490"/>
      <c r="DL53" s="490"/>
      <c r="DM53" s="490"/>
      <c r="DN53" s="490"/>
      <c r="DO53" s="490"/>
      <c r="DP53" s="490"/>
      <c r="DQ53" s="490"/>
      <c r="DR53" s="490"/>
      <c r="DS53" s="490"/>
      <c r="DT53" s="490"/>
      <c r="DU53" s="490"/>
      <c r="DV53" s="490"/>
      <c r="DW53" s="490"/>
      <c r="DX53" s="490"/>
      <c r="DY53" s="490"/>
      <c r="DZ53" s="490"/>
      <c r="EA53" s="490"/>
      <c r="EB53" s="490"/>
      <c r="EC53" s="490"/>
      <c r="ED53" s="490"/>
      <c r="EE53" s="490"/>
      <c r="EF53" s="490"/>
      <c r="EG53" s="490"/>
      <c r="EH53" s="490"/>
      <c r="EI53" s="490"/>
      <c r="EJ53" s="490"/>
      <c r="EK53" s="490"/>
      <c r="EL53" s="490"/>
      <c r="EM53" s="490"/>
      <c r="EN53" s="490"/>
      <c r="EO53" s="490"/>
      <c r="EP53" s="490"/>
      <c r="EQ53" s="490"/>
      <c r="ER53" s="490"/>
      <c r="ES53" s="490"/>
      <c r="ET53" s="490"/>
      <c r="EU53" s="490"/>
      <c r="EV53" s="490"/>
      <c r="EW53" s="490"/>
      <c r="EX53" s="490"/>
      <c r="EY53" s="490"/>
      <c r="EZ53" s="490"/>
      <c r="FA53" s="490"/>
      <c r="FB53" s="490"/>
      <c r="FC53" s="490"/>
      <c r="FD53" s="490"/>
      <c r="FE53" s="490"/>
      <c r="FF53" s="490"/>
      <c r="FG53" s="490"/>
      <c r="FH53" s="490"/>
      <c r="FI53" s="490"/>
      <c r="FJ53" s="490"/>
      <c r="FK53" s="490"/>
      <c r="FL53" s="490"/>
      <c r="FM53" s="490"/>
      <c r="FN53" s="490"/>
      <c r="FO53" s="490"/>
      <c r="FP53" s="490"/>
      <c r="FQ53" s="490"/>
      <c r="FR53" s="490"/>
      <c r="FS53" s="490"/>
      <c r="FT53" s="490"/>
      <c r="FU53" s="490"/>
      <c r="FV53" s="490"/>
      <c r="FW53" s="490"/>
      <c r="FX53" s="490"/>
      <c r="FY53" s="490"/>
      <c r="FZ53" s="490"/>
      <c r="GA53" s="490"/>
      <c r="GB53" s="490"/>
      <c r="GC53" s="490"/>
      <c r="GD53" s="490"/>
      <c r="GE53" s="490"/>
      <c r="GF53" s="490"/>
      <c r="GG53" s="490"/>
      <c r="GH53" s="490"/>
      <c r="GI53" s="490"/>
      <c r="GJ53" s="490"/>
      <c r="GK53" s="490"/>
      <c r="GL53" s="490"/>
      <c r="GM53" s="490"/>
      <c r="GN53" s="490"/>
      <c r="GO53" s="490"/>
      <c r="GP53" s="490"/>
      <c r="GQ53" s="490"/>
      <c r="GR53" s="490"/>
      <c r="GS53" s="490"/>
      <c r="GT53" s="490"/>
      <c r="GU53" s="490"/>
      <c r="GV53" s="490"/>
      <c r="GW53" s="490"/>
      <c r="GX53" s="490"/>
      <c r="GY53" s="490"/>
      <c r="GZ53" s="490"/>
      <c r="HA53" s="490"/>
      <c r="HB53" s="490"/>
      <c r="HC53" s="490"/>
      <c r="HD53" s="490"/>
      <c r="HE53" s="490"/>
      <c r="HF53" s="490"/>
      <c r="HG53" s="490"/>
      <c r="HH53" s="490"/>
      <c r="HI53" s="490"/>
      <c r="HJ53" s="490"/>
      <c r="HK53" s="490"/>
      <c r="HL53" s="490"/>
      <c r="HM53" s="490"/>
      <c r="HN53" s="490"/>
      <c r="HO53" s="490"/>
      <c r="HP53" s="490"/>
      <c r="HQ53" s="490"/>
      <c r="HR53" s="490"/>
      <c r="HS53" s="490"/>
      <c r="HT53" s="490"/>
      <c r="HU53" s="490"/>
    </row>
    <row r="54" spans="1:229" s="1" customFormat="1" ht="15" customHeight="1" x14ac:dyDescent="0.15">
      <c r="A54" s="504">
        <v>50</v>
      </c>
      <c r="B54" s="504">
        <v>50</v>
      </c>
      <c r="C54" s="521" t="s">
        <v>2181</v>
      </c>
      <c r="D54" s="522" t="s">
        <v>2133</v>
      </c>
      <c r="E54" s="523" t="s">
        <v>709</v>
      </c>
      <c r="F54" s="600" t="s">
        <v>2742</v>
      </c>
      <c r="G54" s="524" t="s">
        <v>2147</v>
      </c>
      <c r="H54" s="504" t="s">
        <v>2245</v>
      </c>
      <c r="I54" s="502" t="str">
        <f t="shared" si="0"/>
        <v>III/c</v>
      </c>
      <c r="J54" s="525" t="s">
        <v>3977</v>
      </c>
      <c r="K54" s="501" t="s">
        <v>707</v>
      </c>
      <c r="L54" s="503">
        <f t="shared" si="1"/>
        <v>34</v>
      </c>
      <c r="M54" s="504" t="s">
        <v>230</v>
      </c>
      <c r="N54" s="505" t="s">
        <v>3939</v>
      </c>
      <c r="O54" s="501">
        <v>2019</v>
      </c>
      <c r="P54" s="523" t="s">
        <v>2350</v>
      </c>
      <c r="Q54" s="598" t="s">
        <v>3722</v>
      </c>
      <c r="R54" s="508" t="s">
        <v>2299</v>
      </c>
      <c r="S54" s="600">
        <v>2012</v>
      </c>
      <c r="T54" s="598" t="s">
        <v>3564</v>
      </c>
      <c r="U54" s="600" t="s">
        <v>2921</v>
      </c>
      <c r="V54" s="625"/>
      <c r="W54" s="492"/>
      <c r="X54" s="492"/>
      <c r="Y54" s="492"/>
      <c r="Z54" s="492"/>
      <c r="AA54" s="492"/>
      <c r="AB54" s="492"/>
      <c r="AC54" s="492"/>
      <c r="AD54" s="492"/>
      <c r="AE54" s="492"/>
      <c r="AF54" s="492"/>
      <c r="AG54" s="492"/>
      <c r="AH54" s="492"/>
      <c r="AI54" s="492"/>
      <c r="AJ54" s="492"/>
      <c r="AK54" s="492"/>
      <c r="AL54" s="492"/>
      <c r="AM54" s="492"/>
      <c r="AN54" s="492"/>
      <c r="AO54" s="492"/>
      <c r="AP54" s="492"/>
      <c r="AQ54" s="492"/>
      <c r="AR54" s="492"/>
      <c r="AS54" s="492"/>
      <c r="AT54" s="492"/>
      <c r="AU54" s="492"/>
      <c r="AV54" s="492"/>
      <c r="AW54" s="492"/>
      <c r="AX54" s="492"/>
      <c r="AY54" s="492"/>
      <c r="AZ54" s="492"/>
      <c r="BA54" s="492"/>
      <c r="BB54" s="492"/>
      <c r="BC54" s="492"/>
      <c r="BD54" s="492"/>
      <c r="BE54" s="492"/>
      <c r="BF54" s="492"/>
      <c r="BG54" s="492"/>
      <c r="BH54" s="492"/>
      <c r="BI54" s="492"/>
      <c r="BJ54" s="492"/>
      <c r="BK54" s="492"/>
      <c r="BL54" s="492"/>
      <c r="BM54" s="492"/>
      <c r="BN54" s="492"/>
      <c r="BO54" s="492"/>
      <c r="BP54" s="492"/>
      <c r="BQ54" s="492"/>
      <c r="BR54" s="492"/>
      <c r="BS54" s="492"/>
      <c r="BT54" s="492"/>
      <c r="BU54" s="492"/>
      <c r="BV54" s="492"/>
      <c r="BW54" s="492"/>
      <c r="BX54" s="492"/>
      <c r="BY54" s="492"/>
      <c r="BZ54" s="492"/>
      <c r="CA54" s="492"/>
      <c r="CB54" s="492"/>
      <c r="CC54" s="492"/>
      <c r="CD54" s="492"/>
      <c r="CE54" s="492"/>
      <c r="CF54" s="492"/>
      <c r="CG54" s="492"/>
      <c r="CH54" s="492"/>
      <c r="CI54" s="492"/>
      <c r="CJ54" s="492"/>
      <c r="CK54" s="492"/>
      <c r="CL54" s="492"/>
      <c r="CM54" s="492"/>
      <c r="CN54" s="492"/>
      <c r="CO54" s="492"/>
      <c r="CP54" s="492"/>
      <c r="CQ54" s="492"/>
      <c r="CR54" s="492"/>
      <c r="CS54" s="492"/>
      <c r="CT54" s="492"/>
      <c r="CU54" s="492"/>
      <c r="CV54" s="492"/>
      <c r="CW54" s="492"/>
      <c r="CX54" s="492"/>
      <c r="CY54" s="492"/>
      <c r="CZ54" s="492"/>
      <c r="DA54" s="492"/>
      <c r="DB54" s="492"/>
      <c r="DC54" s="492"/>
      <c r="DD54" s="492"/>
      <c r="DE54" s="492"/>
      <c r="DF54" s="492"/>
      <c r="DG54" s="492"/>
      <c r="DH54" s="492"/>
      <c r="DI54" s="492"/>
      <c r="DJ54" s="492"/>
      <c r="DK54" s="492"/>
      <c r="DL54" s="492"/>
      <c r="DM54" s="492"/>
      <c r="DN54" s="492"/>
      <c r="DO54" s="492"/>
      <c r="DP54" s="492"/>
      <c r="DQ54" s="492"/>
      <c r="DR54" s="492"/>
      <c r="DS54" s="492"/>
      <c r="DT54" s="492"/>
      <c r="DU54" s="492"/>
      <c r="DV54" s="492"/>
      <c r="DW54" s="492"/>
      <c r="DX54" s="492"/>
      <c r="DY54" s="492"/>
      <c r="DZ54" s="492"/>
      <c r="EA54" s="492"/>
      <c r="EB54" s="492"/>
      <c r="EC54" s="492"/>
      <c r="ED54" s="492"/>
      <c r="EE54" s="492"/>
      <c r="EF54" s="492"/>
      <c r="EG54" s="492"/>
      <c r="EH54" s="492"/>
      <c r="EI54" s="492"/>
      <c r="EJ54" s="492"/>
      <c r="EK54" s="492"/>
      <c r="EL54" s="492"/>
      <c r="EM54" s="492"/>
      <c r="EN54" s="492"/>
      <c r="EO54" s="492"/>
      <c r="EP54" s="492"/>
      <c r="EQ54" s="492"/>
      <c r="ER54" s="492"/>
      <c r="ES54" s="492"/>
      <c r="ET54" s="492"/>
      <c r="EU54" s="492"/>
      <c r="EV54" s="492"/>
      <c r="EW54" s="492"/>
      <c r="EX54" s="492"/>
      <c r="EY54" s="492"/>
      <c r="EZ54" s="492"/>
      <c r="FA54" s="492"/>
      <c r="FB54" s="492"/>
      <c r="FC54" s="492"/>
      <c r="FD54" s="492"/>
      <c r="FE54" s="492"/>
      <c r="FF54" s="492"/>
      <c r="FG54" s="492"/>
      <c r="FH54" s="492"/>
      <c r="FI54" s="492"/>
      <c r="FJ54" s="492"/>
      <c r="FK54" s="492"/>
      <c r="FL54" s="492"/>
      <c r="FM54" s="492"/>
      <c r="FN54" s="492"/>
      <c r="FO54" s="492"/>
      <c r="FP54" s="492"/>
      <c r="FQ54" s="492"/>
      <c r="FR54" s="492"/>
      <c r="FS54" s="492"/>
      <c r="FT54" s="492"/>
      <c r="FU54" s="492"/>
      <c r="FV54" s="492"/>
      <c r="FW54" s="492"/>
      <c r="FX54" s="492"/>
      <c r="FY54" s="492"/>
      <c r="FZ54" s="492"/>
      <c r="GA54" s="492"/>
      <c r="GB54" s="492"/>
      <c r="GC54" s="492"/>
      <c r="GD54" s="492"/>
      <c r="GE54" s="492"/>
      <c r="GF54" s="492"/>
      <c r="GG54" s="492"/>
      <c r="GH54" s="492"/>
      <c r="GI54" s="492"/>
      <c r="GJ54" s="492"/>
      <c r="GK54" s="492"/>
      <c r="GL54" s="492"/>
      <c r="GM54" s="492"/>
      <c r="GN54" s="492"/>
      <c r="GO54" s="492"/>
      <c r="GP54" s="492"/>
      <c r="GQ54" s="492"/>
      <c r="GR54" s="492"/>
      <c r="GS54" s="492"/>
      <c r="GT54" s="492"/>
      <c r="GU54" s="492"/>
      <c r="GV54" s="492"/>
      <c r="GW54" s="492"/>
      <c r="GX54" s="492"/>
      <c r="GY54" s="492"/>
      <c r="GZ54" s="492"/>
      <c r="HA54" s="492"/>
      <c r="HB54" s="492"/>
      <c r="HC54" s="492"/>
      <c r="HD54" s="492"/>
      <c r="HE54" s="492"/>
      <c r="HF54" s="492"/>
      <c r="HG54" s="492"/>
      <c r="HH54" s="492"/>
      <c r="HI54" s="492"/>
      <c r="HJ54" s="492"/>
      <c r="HK54" s="492"/>
      <c r="HL54" s="492"/>
      <c r="HM54" s="492"/>
      <c r="HN54" s="492"/>
      <c r="HO54" s="492"/>
      <c r="HP54" s="492"/>
      <c r="HQ54" s="492"/>
      <c r="HR54" s="492"/>
      <c r="HS54" s="492"/>
      <c r="HT54" s="492"/>
      <c r="HU54" s="492"/>
    </row>
    <row r="55" spans="1:229" s="1" customFormat="1" ht="15" customHeight="1" x14ac:dyDescent="0.15">
      <c r="A55" s="496">
        <v>51</v>
      </c>
      <c r="B55" s="496">
        <v>51</v>
      </c>
      <c r="C55" s="526" t="s">
        <v>2131</v>
      </c>
      <c r="D55" s="522" t="s">
        <v>2134</v>
      </c>
      <c r="E55" s="523" t="s">
        <v>709</v>
      </c>
      <c r="F55" s="600" t="s">
        <v>2743</v>
      </c>
      <c r="G55" s="527" t="s">
        <v>2197</v>
      </c>
      <c r="H55" s="504" t="s">
        <v>2245</v>
      </c>
      <c r="I55" s="502" t="str">
        <f t="shared" si="0"/>
        <v>III/c</v>
      </c>
      <c r="J55" s="525" t="s">
        <v>3977</v>
      </c>
      <c r="K55" s="501" t="s">
        <v>707</v>
      </c>
      <c r="L55" s="503">
        <f t="shared" si="1"/>
        <v>35</v>
      </c>
      <c r="M55" s="504" t="s">
        <v>230</v>
      </c>
      <c r="N55" s="505" t="s">
        <v>3939</v>
      </c>
      <c r="O55" s="501">
        <v>2019</v>
      </c>
      <c r="P55" s="523" t="s">
        <v>3182</v>
      </c>
      <c r="Q55" s="598" t="s">
        <v>3722</v>
      </c>
      <c r="R55" s="508" t="s">
        <v>2299</v>
      </c>
      <c r="S55" s="600">
        <v>2012</v>
      </c>
      <c r="T55" s="598" t="s">
        <v>3585</v>
      </c>
      <c r="U55" s="600" t="s">
        <v>2992</v>
      </c>
      <c r="V55" s="625"/>
      <c r="W55" s="492"/>
      <c r="X55" s="492"/>
      <c r="Y55" s="492"/>
      <c r="Z55" s="492"/>
      <c r="AA55" s="492"/>
      <c r="AB55" s="492"/>
      <c r="AC55" s="492"/>
      <c r="AD55" s="492"/>
      <c r="AE55" s="492"/>
      <c r="AF55" s="492"/>
      <c r="AG55" s="492"/>
      <c r="AH55" s="492"/>
      <c r="AI55" s="492"/>
      <c r="AJ55" s="492"/>
      <c r="AK55" s="492"/>
      <c r="AL55" s="492"/>
      <c r="AM55" s="492"/>
      <c r="AN55" s="492"/>
      <c r="AO55" s="492"/>
      <c r="AP55" s="492"/>
      <c r="AQ55" s="492"/>
      <c r="AR55" s="492"/>
      <c r="AS55" s="492"/>
      <c r="AT55" s="492"/>
      <c r="AU55" s="492"/>
      <c r="AV55" s="492"/>
      <c r="AW55" s="492"/>
      <c r="AX55" s="492"/>
      <c r="AY55" s="492"/>
      <c r="AZ55" s="492"/>
      <c r="BA55" s="492"/>
      <c r="BB55" s="492"/>
      <c r="BC55" s="492"/>
      <c r="BD55" s="492"/>
      <c r="BE55" s="492"/>
      <c r="BF55" s="492"/>
      <c r="BG55" s="492"/>
      <c r="BH55" s="492"/>
      <c r="BI55" s="492"/>
      <c r="BJ55" s="492"/>
      <c r="BK55" s="492"/>
      <c r="BL55" s="492"/>
      <c r="BM55" s="492"/>
      <c r="BN55" s="492"/>
      <c r="BO55" s="492"/>
      <c r="BP55" s="492"/>
      <c r="BQ55" s="492"/>
      <c r="BR55" s="492"/>
      <c r="BS55" s="492"/>
      <c r="BT55" s="492"/>
      <c r="BU55" s="492"/>
      <c r="BV55" s="492"/>
      <c r="BW55" s="492"/>
      <c r="BX55" s="492"/>
      <c r="BY55" s="492"/>
      <c r="BZ55" s="492"/>
      <c r="CA55" s="492"/>
      <c r="CB55" s="492"/>
      <c r="CC55" s="492"/>
      <c r="CD55" s="492"/>
      <c r="CE55" s="492"/>
      <c r="CF55" s="492"/>
      <c r="CG55" s="492"/>
      <c r="CH55" s="492"/>
      <c r="CI55" s="492"/>
      <c r="CJ55" s="492"/>
      <c r="CK55" s="492"/>
      <c r="CL55" s="492"/>
      <c r="CM55" s="492"/>
      <c r="CN55" s="492"/>
      <c r="CO55" s="492"/>
      <c r="CP55" s="492"/>
      <c r="CQ55" s="492"/>
      <c r="CR55" s="492"/>
      <c r="CS55" s="492"/>
      <c r="CT55" s="492"/>
      <c r="CU55" s="492"/>
      <c r="CV55" s="492"/>
      <c r="CW55" s="492"/>
      <c r="CX55" s="492"/>
      <c r="CY55" s="492"/>
      <c r="CZ55" s="492"/>
      <c r="DA55" s="492"/>
      <c r="DB55" s="492"/>
      <c r="DC55" s="492"/>
      <c r="DD55" s="492"/>
      <c r="DE55" s="492"/>
      <c r="DF55" s="492"/>
      <c r="DG55" s="492"/>
      <c r="DH55" s="492"/>
      <c r="DI55" s="492"/>
      <c r="DJ55" s="492"/>
      <c r="DK55" s="492"/>
      <c r="DL55" s="492"/>
      <c r="DM55" s="492"/>
      <c r="DN55" s="492"/>
      <c r="DO55" s="492"/>
      <c r="DP55" s="492"/>
      <c r="DQ55" s="492"/>
      <c r="DR55" s="492"/>
      <c r="DS55" s="492"/>
      <c r="DT55" s="492"/>
      <c r="DU55" s="492"/>
      <c r="DV55" s="492"/>
      <c r="DW55" s="492"/>
      <c r="DX55" s="492"/>
      <c r="DY55" s="492"/>
      <c r="DZ55" s="492"/>
      <c r="EA55" s="492"/>
      <c r="EB55" s="492"/>
      <c r="EC55" s="492"/>
      <c r="ED55" s="492"/>
      <c r="EE55" s="492"/>
      <c r="EF55" s="492"/>
      <c r="EG55" s="492"/>
      <c r="EH55" s="492"/>
      <c r="EI55" s="492"/>
      <c r="EJ55" s="492"/>
      <c r="EK55" s="492"/>
      <c r="EL55" s="492"/>
      <c r="EM55" s="492"/>
      <c r="EN55" s="492"/>
      <c r="EO55" s="492"/>
      <c r="EP55" s="492"/>
      <c r="EQ55" s="492"/>
      <c r="ER55" s="492"/>
      <c r="ES55" s="492"/>
      <c r="ET55" s="492"/>
      <c r="EU55" s="492"/>
      <c r="EV55" s="492"/>
      <c r="EW55" s="492"/>
      <c r="EX55" s="492"/>
      <c r="EY55" s="492"/>
      <c r="EZ55" s="492"/>
      <c r="FA55" s="492"/>
      <c r="FB55" s="492"/>
      <c r="FC55" s="492"/>
      <c r="FD55" s="492"/>
      <c r="FE55" s="492"/>
      <c r="FF55" s="492"/>
      <c r="FG55" s="492"/>
      <c r="FH55" s="492"/>
      <c r="FI55" s="492"/>
      <c r="FJ55" s="492"/>
      <c r="FK55" s="492"/>
      <c r="FL55" s="492"/>
      <c r="FM55" s="492"/>
      <c r="FN55" s="492"/>
      <c r="FO55" s="492"/>
      <c r="FP55" s="492"/>
      <c r="FQ55" s="492"/>
      <c r="FR55" s="492"/>
      <c r="FS55" s="492"/>
      <c r="FT55" s="492"/>
      <c r="FU55" s="492"/>
      <c r="FV55" s="492"/>
      <c r="FW55" s="492"/>
      <c r="FX55" s="492"/>
      <c r="FY55" s="492"/>
      <c r="FZ55" s="492"/>
      <c r="GA55" s="492"/>
      <c r="GB55" s="492"/>
      <c r="GC55" s="492"/>
      <c r="GD55" s="492"/>
      <c r="GE55" s="492"/>
      <c r="GF55" s="492"/>
      <c r="GG55" s="492"/>
      <c r="GH55" s="492"/>
      <c r="GI55" s="492"/>
      <c r="GJ55" s="492"/>
      <c r="GK55" s="492"/>
      <c r="GL55" s="492"/>
      <c r="GM55" s="492"/>
      <c r="GN55" s="492"/>
      <c r="GO55" s="492"/>
      <c r="GP55" s="492"/>
      <c r="GQ55" s="492"/>
      <c r="GR55" s="492"/>
      <c r="GS55" s="492"/>
      <c r="GT55" s="492"/>
      <c r="GU55" s="492"/>
      <c r="GV55" s="492"/>
      <c r="GW55" s="492"/>
      <c r="GX55" s="492"/>
      <c r="GY55" s="492"/>
      <c r="GZ55" s="492"/>
      <c r="HA55" s="492"/>
      <c r="HB55" s="492"/>
      <c r="HC55" s="492"/>
      <c r="HD55" s="492"/>
      <c r="HE55" s="492"/>
      <c r="HF55" s="492"/>
      <c r="HG55" s="492"/>
      <c r="HH55" s="492"/>
      <c r="HI55" s="492"/>
      <c r="HJ55" s="492"/>
      <c r="HK55" s="492"/>
      <c r="HL55" s="492"/>
      <c r="HM55" s="492"/>
      <c r="HN55" s="492"/>
      <c r="HO55" s="492"/>
      <c r="HP55" s="492"/>
      <c r="HQ55" s="492"/>
      <c r="HR55" s="492"/>
      <c r="HS55" s="492"/>
      <c r="HT55" s="492"/>
      <c r="HU55" s="492"/>
    </row>
    <row r="56" spans="1:229" s="1" customFormat="1" ht="15" customHeight="1" x14ac:dyDescent="0.15">
      <c r="A56" s="504">
        <v>52</v>
      </c>
      <c r="B56" s="504">
        <v>52</v>
      </c>
      <c r="C56" s="521" t="s">
        <v>2182</v>
      </c>
      <c r="D56" s="522" t="s">
        <v>2135</v>
      </c>
      <c r="E56" s="523" t="s">
        <v>709</v>
      </c>
      <c r="F56" s="598" t="s">
        <v>2744</v>
      </c>
      <c r="G56" s="524" t="s">
        <v>2148</v>
      </c>
      <c r="H56" s="501" t="s">
        <v>2246</v>
      </c>
      <c r="I56" s="502" t="str">
        <f t="shared" si="0"/>
        <v>III/b</v>
      </c>
      <c r="J56" s="525" t="s">
        <v>2132</v>
      </c>
      <c r="K56" s="501" t="s">
        <v>707</v>
      </c>
      <c r="L56" s="503">
        <f t="shared" si="1"/>
        <v>31</v>
      </c>
      <c r="M56" s="504" t="s">
        <v>230</v>
      </c>
      <c r="N56" s="505" t="s">
        <v>3939</v>
      </c>
      <c r="O56" s="501">
        <v>2017</v>
      </c>
      <c r="P56" s="523" t="s">
        <v>3299</v>
      </c>
      <c r="Q56" s="598" t="s">
        <v>3722</v>
      </c>
      <c r="R56" s="508" t="s">
        <v>2299</v>
      </c>
      <c r="S56" s="598">
        <v>2013</v>
      </c>
      <c r="T56" s="598" t="s">
        <v>3585</v>
      </c>
      <c r="U56" s="598" t="s">
        <v>2991</v>
      </c>
      <c r="V56" s="625"/>
      <c r="W56" s="492"/>
      <c r="X56" s="492"/>
      <c r="Y56" s="492"/>
      <c r="Z56" s="492"/>
      <c r="AA56" s="492"/>
      <c r="AB56" s="492"/>
      <c r="AC56" s="492"/>
      <c r="AD56" s="492"/>
      <c r="AE56" s="492"/>
      <c r="AF56" s="492"/>
      <c r="AG56" s="492"/>
      <c r="AH56" s="492"/>
      <c r="AI56" s="492"/>
      <c r="AJ56" s="492"/>
      <c r="AK56" s="492"/>
      <c r="AL56" s="492"/>
      <c r="AM56" s="492"/>
      <c r="AN56" s="492"/>
      <c r="AO56" s="492"/>
      <c r="AP56" s="492"/>
      <c r="AQ56" s="492"/>
      <c r="AR56" s="492"/>
      <c r="AS56" s="492"/>
      <c r="AT56" s="492"/>
      <c r="AU56" s="492"/>
      <c r="AV56" s="492"/>
      <c r="AW56" s="492"/>
      <c r="AX56" s="492"/>
      <c r="AY56" s="492"/>
      <c r="AZ56" s="492"/>
      <c r="BA56" s="492"/>
      <c r="BB56" s="492"/>
      <c r="BC56" s="492"/>
      <c r="BD56" s="492"/>
      <c r="BE56" s="492"/>
      <c r="BF56" s="492"/>
      <c r="BG56" s="492"/>
      <c r="BH56" s="492"/>
      <c r="BI56" s="492"/>
      <c r="BJ56" s="492"/>
      <c r="BK56" s="492"/>
      <c r="BL56" s="492"/>
      <c r="BM56" s="492"/>
      <c r="BN56" s="492"/>
      <c r="BO56" s="492"/>
      <c r="BP56" s="492"/>
      <c r="BQ56" s="492"/>
      <c r="BR56" s="492"/>
      <c r="BS56" s="492"/>
      <c r="BT56" s="492"/>
      <c r="BU56" s="492"/>
      <c r="BV56" s="492"/>
      <c r="BW56" s="492"/>
      <c r="BX56" s="492"/>
      <c r="BY56" s="492"/>
      <c r="BZ56" s="492"/>
      <c r="CA56" s="492"/>
      <c r="CB56" s="492"/>
      <c r="CC56" s="492"/>
      <c r="CD56" s="492"/>
      <c r="CE56" s="492"/>
      <c r="CF56" s="492"/>
      <c r="CG56" s="492"/>
      <c r="CH56" s="492"/>
      <c r="CI56" s="492"/>
      <c r="CJ56" s="492"/>
      <c r="CK56" s="492"/>
      <c r="CL56" s="492"/>
      <c r="CM56" s="492"/>
      <c r="CN56" s="492"/>
      <c r="CO56" s="492"/>
      <c r="CP56" s="492"/>
      <c r="CQ56" s="492"/>
      <c r="CR56" s="492"/>
      <c r="CS56" s="492"/>
      <c r="CT56" s="492"/>
      <c r="CU56" s="492"/>
      <c r="CV56" s="492"/>
      <c r="CW56" s="492"/>
      <c r="CX56" s="492"/>
      <c r="CY56" s="492"/>
      <c r="CZ56" s="492"/>
      <c r="DA56" s="492"/>
      <c r="DB56" s="492"/>
      <c r="DC56" s="492"/>
      <c r="DD56" s="492"/>
      <c r="DE56" s="492"/>
      <c r="DF56" s="492"/>
      <c r="DG56" s="492"/>
      <c r="DH56" s="492"/>
      <c r="DI56" s="492"/>
      <c r="DJ56" s="492"/>
      <c r="DK56" s="492"/>
      <c r="DL56" s="492"/>
      <c r="DM56" s="492"/>
      <c r="DN56" s="492"/>
      <c r="DO56" s="492"/>
      <c r="DP56" s="492"/>
      <c r="DQ56" s="492"/>
      <c r="DR56" s="492"/>
      <c r="DS56" s="492"/>
      <c r="DT56" s="492"/>
      <c r="DU56" s="492"/>
      <c r="DV56" s="492"/>
      <c r="DW56" s="492"/>
      <c r="DX56" s="492"/>
      <c r="DY56" s="492"/>
      <c r="DZ56" s="492"/>
      <c r="EA56" s="492"/>
      <c r="EB56" s="492"/>
      <c r="EC56" s="492"/>
      <c r="ED56" s="492"/>
      <c r="EE56" s="492"/>
      <c r="EF56" s="492"/>
      <c r="EG56" s="492"/>
      <c r="EH56" s="492"/>
      <c r="EI56" s="492"/>
      <c r="EJ56" s="492"/>
      <c r="EK56" s="492"/>
      <c r="EL56" s="492"/>
      <c r="EM56" s="492"/>
      <c r="EN56" s="492"/>
      <c r="EO56" s="492"/>
      <c r="EP56" s="492"/>
      <c r="EQ56" s="492"/>
      <c r="ER56" s="492"/>
      <c r="ES56" s="492"/>
      <c r="ET56" s="492"/>
      <c r="EU56" s="492"/>
      <c r="EV56" s="492"/>
      <c r="EW56" s="492"/>
      <c r="EX56" s="492"/>
      <c r="EY56" s="492"/>
      <c r="EZ56" s="492"/>
      <c r="FA56" s="492"/>
      <c r="FB56" s="492"/>
      <c r="FC56" s="492"/>
      <c r="FD56" s="492"/>
      <c r="FE56" s="492"/>
      <c r="FF56" s="492"/>
      <c r="FG56" s="492"/>
      <c r="FH56" s="492"/>
      <c r="FI56" s="492"/>
      <c r="FJ56" s="492"/>
      <c r="FK56" s="492"/>
      <c r="FL56" s="492"/>
      <c r="FM56" s="492"/>
      <c r="FN56" s="492"/>
      <c r="FO56" s="492"/>
      <c r="FP56" s="492"/>
      <c r="FQ56" s="492"/>
      <c r="FR56" s="492"/>
      <c r="FS56" s="492"/>
      <c r="FT56" s="492"/>
      <c r="FU56" s="492"/>
      <c r="FV56" s="492"/>
      <c r="FW56" s="492"/>
      <c r="FX56" s="492"/>
      <c r="FY56" s="492"/>
      <c r="FZ56" s="492"/>
      <c r="GA56" s="492"/>
      <c r="GB56" s="492"/>
      <c r="GC56" s="492"/>
      <c r="GD56" s="492"/>
      <c r="GE56" s="492"/>
      <c r="GF56" s="492"/>
      <c r="GG56" s="492"/>
      <c r="GH56" s="492"/>
      <c r="GI56" s="492"/>
      <c r="GJ56" s="492"/>
      <c r="GK56" s="492"/>
      <c r="GL56" s="492"/>
      <c r="GM56" s="492"/>
      <c r="GN56" s="492"/>
      <c r="GO56" s="492"/>
      <c r="GP56" s="492"/>
      <c r="GQ56" s="492"/>
      <c r="GR56" s="492"/>
      <c r="GS56" s="492"/>
      <c r="GT56" s="492"/>
      <c r="GU56" s="492"/>
      <c r="GV56" s="492"/>
      <c r="GW56" s="492"/>
      <c r="GX56" s="492"/>
      <c r="GY56" s="492"/>
      <c r="GZ56" s="492"/>
      <c r="HA56" s="492"/>
      <c r="HB56" s="492"/>
      <c r="HC56" s="492"/>
      <c r="HD56" s="492"/>
      <c r="HE56" s="492"/>
      <c r="HF56" s="492"/>
      <c r="HG56" s="492"/>
      <c r="HH56" s="492"/>
      <c r="HI56" s="492"/>
      <c r="HJ56" s="492"/>
      <c r="HK56" s="492"/>
      <c r="HL56" s="492"/>
      <c r="HM56" s="492"/>
      <c r="HN56" s="492"/>
      <c r="HO56" s="492"/>
      <c r="HP56" s="492"/>
      <c r="HQ56" s="492"/>
      <c r="HR56" s="492"/>
      <c r="HS56" s="492"/>
      <c r="HT56" s="492"/>
      <c r="HU56" s="492"/>
    </row>
    <row r="57" spans="1:229" s="1" customFormat="1" ht="15" customHeight="1" x14ac:dyDescent="0.15">
      <c r="A57" s="496">
        <v>53</v>
      </c>
      <c r="B57" s="496">
        <v>53</v>
      </c>
      <c r="C57" s="521" t="s">
        <v>2183</v>
      </c>
      <c r="D57" s="522" t="s">
        <v>2136</v>
      </c>
      <c r="E57" s="523" t="s">
        <v>709</v>
      </c>
      <c r="F57" s="598" t="s">
        <v>2724</v>
      </c>
      <c r="G57" s="524" t="s">
        <v>2149</v>
      </c>
      <c r="H57" s="501" t="s">
        <v>2246</v>
      </c>
      <c r="I57" s="502" t="str">
        <f t="shared" si="0"/>
        <v>III/b</v>
      </c>
      <c r="J57" s="525" t="s">
        <v>2132</v>
      </c>
      <c r="K57" s="501" t="s">
        <v>707</v>
      </c>
      <c r="L57" s="503">
        <f t="shared" si="1"/>
        <v>36</v>
      </c>
      <c r="M57" s="504" t="s">
        <v>258</v>
      </c>
      <c r="N57" s="505" t="s">
        <v>3176</v>
      </c>
      <c r="O57" s="501">
        <v>2018</v>
      </c>
      <c r="P57" s="523" t="s">
        <v>3190</v>
      </c>
      <c r="Q57" s="598" t="s">
        <v>3722</v>
      </c>
      <c r="R57" s="508" t="s">
        <v>5393</v>
      </c>
      <c r="S57" s="598">
        <v>2013</v>
      </c>
      <c r="T57" s="598" t="s">
        <v>3571</v>
      </c>
      <c r="U57" s="598" t="s">
        <v>2921</v>
      </c>
      <c r="V57" s="625"/>
      <c r="W57" s="492"/>
      <c r="X57" s="492"/>
      <c r="Y57" s="492"/>
      <c r="Z57" s="492"/>
      <c r="AA57" s="492"/>
      <c r="AB57" s="492"/>
      <c r="AC57" s="492"/>
      <c r="AD57" s="492"/>
      <c r="AE57" s="492"/>
      <c r="AF57" s="492"/>
      <c r="AG57" s="492"/>
      <c r="AH57" s="492"/>
      <c r="AI57" s="492"/>
      <c r="AJ57" s="492"/>
      <c r="AK57" s="492"/>
      <c r="AL57" s="492"/>
      <c r="AM57" s="492"/>
      <c r="AN57" s="492"/>
      <c r="AO57" s="492"/>
      <c r="AP57" s="492"/>
      <c r="AQ57" s="492"/>
      <c r="AR57" s="492"/>
      <c r="AS57" s="492"/>
      <c r="AT57" s="492"/>
      <c r="AU57" s="492"/>
      <c r="AV57" s="492"/>
      <c r="AW57" s="492"/>
      <c r="AX57" s="492"/>
      <c r="AY57" s="492"/>
      <c r="AZ57" s="492"/>
      <c r="BA57" s="492"/>
      <c r="BB57" s="492"/>
      <c r="BC57" s="492"/>
      <c r="BD57" s="492"/>
      <c r="BE57" s="492"/>
      <c r="BF57" s="492"/>
      <c r="BG57" s="492"/>
      <c r="BH57" s="492"/>
      <c r="BI57" s="492"/>
      <c r="BJ57" s="492"/>
      <c r="BK57" s="492"/>
      <c r="BL57" s="492"/>
      <c r="BM57" s="492"/>
      <c r="BN57" s="492"/>
      <c r="BO57" s="492"/>
      <c r="BP57" s="492"/>
      <c r="BQ57" s="492"/>
      <c r="BR57" s="492"/>
      <c r="BS57" s="492"/>
      <c r="BT57" s="492"/>
      <c r="BU57" s="492"/>
      <c r="BV57" s="492"/>
      <c r="BW57" s="492"/>
      <c r="BX57" s="492"/>
      <c r="BY57" s="492"/>
      <c r="BZ57" s="492"/>
      <c r="CA57" s="492"/>
      <c r="CB57" s="492"/>
      <c r="CC57" s="492"/>
      <c r="CD57" s="492"/>
      <c r="CE57" s="492"/>
      <c r="CF57" s="492"/>
      <c r="CG57" s="492"/>
      <c r="CH57" s="492"/>
      <c r="CI57" s="492"/>
      <c r="CJ57" s="492"/>
      <c r="CK57" s="492"/>
      <c r="CL57" s="492"/>
      <c r="CM57" s="492"/>
      <c r="CN57" s="492"/>
      <c r="CO57" s="492"/>
      <c r="CP57" s="492"/>
      <c r="CQ57" s="492"/>
      <c r="CR57" s="492"/>
      <c r="CS57" s="492"/>
      <c r="CT57" s="492"/>
      <c r="CU57" s="492"/>
      <c r="CV57" s="492"/>
      <c r="CW57" s="492"/>
      <c r="CX57" s="492"/>
      <c r="CY57" s="492"/>
      <c r="CZ57" s="492"/>
      <c r="DA57" s="492"/>
      <c r="DB57" s="492"/>
      <c r="DC57" s="492"/>
      <c r="DD57" s="492"/>
      <c r="DE57" s="492"/>
      <c r="DF57" s="492"/>
      <c r="DG57" s="492"/>
      <c r="DH57" s="492"/>
      <c r="DI57" s="492"/>
      <c r="DJ57" s="492"/>
      <c r="DK57" s="492"/>
      <c r="DL57" s="492"/>
      <c r="DM57" s="492"/>
      <c r="DN57" s="492"/>
      <c r="DO57" s="492"/>
      <c r="DP57" s="492"/>
      <c r="DQ57" s="492"/>
      <c r="DR57" s="492"/>
      <c r="DS57" s="492"/>
      <c r="DT57" s="492"/>
      <c r="DU57" s="492"/>
      <c r="DV57" s="492"/>
      <c r="DW57" s="492"/>
      <c r="DX57" s="492"/>
      <c r="DY57" s="492"/>
      <c r="DZ57" s="492"/>
      <c r="EA57" s="492"/>
      <c r="EB57" s="492"/>
      <c r="EC57" s="492"/>
      <c r="ED57" s="492"/>
      <c r="EE57" s="492"/>
      <c r="EF57" s="492"/>
      <c r="EG57" s="492"/>
      <c r="EH57" s="492"/>
      <c r="EI57" s="492"/>
      <c r="EJ57" s="492"/>
      <c r="EK57" s="492"/>
      <c r="EL57" s="492"/>
      <c r="EM57" s="492"/>
      <c r="EN57" s="492"/>
      <c r="EO57" s="492"/>
      <c r="EP57" s="492"/>
      <c r="EQ57" s="492"/>
      <c r="ER57" s="492"/>
      <c r="ES57" s="492"/>
      <c r="ET57" s="492"/>
      <c r="EU57" s="492"/>
      <c r="EV57" s="492"/>
      <c r="EW57" s="492"/>
      <c r="EX57" s="492"/>
      <c r="EY57" s="492"/>
      <c r="EZ57" s="492"/>
      <c r="FA57" s="492"/>
      <c r="FB57" s="492"/>
      <c r="FC57" s="492"/>
      <c r="FD57" s="492"/>
      <c r="FE57" s="492"/>
      <c r="FF57" s="492"/>
      <c r="FG57" s="492"/>
      <c r="FH57" s="492"/>
      <c r="FI57" s="492"/>
      <c r="FJ57" s="492"/>
      <c r="FK57" s="492"/>
      <c r="FL57" s="492"/>
      <c r="FM57" s="492"/>
      <c r="FN57" s="492"/>
      <c r="FO57" s="492"/>
      <c r="FP57" s="492"/>
      <c r="FQ57" s="492"/>
      <c r="FR57" s="492"/>
      <c r="FS57" s="492"/>
      <c r="FT57" s="492"/>
      <c r="FU57" s="492"/>
      <c r="FV57" s="492"/>
      <c r="FW57" s="492"/>
      <c r="FX57" s="492"/>
      <c r="FY57" s="492"/>
      <c r="FZ57" s="492"/>
      <c r="GA57" s="492"/>
      <c r="GB57" s="492"/>
      <c r="GC57" s="492"/>
      <c r="GD57" s="492"/>
      <c r="GE57" s="492"/>
      <c r="GF57" s="492"/>
      <c r="GG57" s="492"/>
      <c r="GH57" s="492"/>
      <c r="GI57" s="492"/>
      <c r="GJ57" s="492"/>
      <c r="GK57" s="492"/>
      <c r="GL57" s="492"/>
      <c r="GM57" s="492"/>
      <c r="GN57" s="492"/>
      <c r="GO57" s="492"/>
      <c r="GP57" s="492"/>
      <c r="GQ57" s="492"/>
      <c r="GR57" s="492"/>
      <c r="GS57" s="492"/>
      <c r="GT57" s="492"/>
      <c r="GU57" s="492"/>
      <c r="GV57" s="492"/>
      <c r="GW57" s="492"/>
      <c r="GX57" s="492"/>
      <c r="GY57" s="492"/>
      <c r="GZ57" s="492"/>
      <c r="HA57" s="492"/>
      <c r="HB57" s="492"/>
      <c r="HC57" s="492"/>
      <c r="HD57" s="492"/>
      <c r="HE57" s="492"/>
      <c r="HF57" s="492"/>
      <c r="HG57" s="492"/>
      <c r="HH57" s="492"/>
      <c r="HI57" s="492"/>
      <c r="HJ57" s="492"/>
      <c r="HK57" s="492"/>
      <c r="HL57" s="492"/>
      <c r="HM57" s="492"/>
      <c r="HN57" s="492"/>
      <c r="HO57" s="492"/>
      <c r="HP57" s="492"/>
      <c r="HQ57" s="492"/>
      <c r="HR57" s="492"/>
      <c r="HS57" s="492"/>
      <c r="HT57" s="492"/>
      <c r="HU57" s="492"/>
    </row>
    <row r="58" spans="1:229" s="1" customFormat="1" ht="15" customHeight="1" x14ac:dyDescent="0.15">
      <c r="A58" s="504">
        <v>54</v>
      </c>
      <c r="B58" s="504">
        <v>54</v>
      </c>
      <c r="C58" s="521" t="s">
        <v>2184</v>
      </c>
      <c r="D58" s="522" t="s">
        <v>3235</v>
      </c>
      <c r="E58" s="523" t="s">
        <v>709</v>
      </c>
      <c r="F58" s="598" t="s">
        <v>2724</v>
      </c>
      <c r="G58" s="524" t="s">
        <v>2150</v>
      </c>
      <c r="H58" s="501" t="s">
        <v>2246</v>
      </c>
      <c r="I58" s="502" t="str">
        <f t="shared" si="0"/>
        <v>III/b</v>
      </c>
      <c r="J58" s="525" t="s">
        <v>2132</v>
      </c>
      <c r="K58" s="501" t="s">
        <v>707</v>
      </c>
      <c r="L58" s="503">
        <f t="shared" si="1"/>
        <v>37</v>
      </c>
      <c r="M58" s="504" t="s">
        <v>258</v>
      </c>
      <c r="N58" s="505" t="s">
        <v>3250</v>
      </c>
      <c r="O58" s="501" t="s">
        <v>2226</v>
      </c>
      <c r="P58" s="523" t="s">
        <v>3300</v>
      </c>
      <c r="Q58" s="598" t="s">
        <v>3722</v>
      </c>
      <c r="R58" s="508" t="s">
        <v>3137</v>
      </c>
      <c r="S58" s="598">
        <v>2015</v>
      </c>
      <c r="T58" s="598" t="s">
        <v>1332</v>
      </c>
      <c r="U58" s="598" t="s">
        <v>2921</v>
      </c>
      <c r="V58" s="625"/>
      <c r="W58" s="492"/>
      <c r="X58" s="492"/>
      <c r="Y58" s="492"/>
      <c r="Z58" s="492"/>
      <c r="AA58" s="492"/>
      <c r="AB58" s="492"/>
      <c r="AC58" s="492"/>
      <c r="AD58" s="492"/>
      <c r="AE58" s="492"/>
      <c r="AF58" s="492"/>
      <c r="AG58" s="492"/>
      <c r="AH58" s="492"/>
      <c r="AI58" s="492"/>
      <c r="AJ58" s="492"/>
      <c r="AK58" s="492"/>
      <c r="AL58" s="492"/>
      <c r="AM58" s="492"/>
      <c r="AN58" s="492"/>
      <c r="AO58" s="492"/>
      <c r="AP58" s="492"/>
      <c r="AQ58" s="492"/>
      <c r="AR58" s="492"/>
      <c r="AS58" s="492"/>
      <c r="AT58" s="492"/>
      <c r="AU58" s="492"/>
      <c r="AV58" s="492"/>
      <c r="AW58" s="492"/>
      <c r="AX58" s="492"/>
      <c r="AY58" s="492"/>
      <c r="AZ58" s="492"/>
      <c r="BA58" s="492"/>
      <c r="BB58" s="492"/>
      <c r="BC58" s="492"/>
      <c r="BD58" s="492"/>
      <c r="BE58" s="492"/>
      <c r="BF58" s="492"/>
      <c r="BG58" s="492"/>
      <c r="BH58" s="492"/>
      <c r="BI58" s="492"/>
      <c r="BJ58" s="492"/>
      <c r="BK58" s="492"/>
      <c r="BL58" s="492"/>
      <c r="BM58" s="492"/>
      <c r="BN58" s="492"/>
      <c r="BO58" s="492"/>
      <c r="BP58" s="492"/>
      <c r="BQ58" s="492"/>
      <c r="BR58" s="492"/>
      <c r="BS58" s="492"/>
      <c r="BT58" s="492"/>
      <c r="BU58" s="492"/>
      <c r="BV58" s="492"/>
      <c r="BW58" s="492"/>
      <c r="BX58" s="492"/>
      <c r="BY58" s="492"/>
      <c r="BZ58" s="492"/>
      <c r="CA58" s="492"/>
      <c r="CB58" s="492"/>
      <c r="CC58" s="492"/>
      <c r="CD58" s="492"/>
      <c r="CE58" s="492"/>
      <c r="CF58" s="492"/>
      <c r="CG58" s="492"/>
      <c r="CH58" s="492"/>
      <c r="CI58" s="492"/>
      <c r="CJ58" s="492"/>
      <c r="CK58" s="492"/>
      <c r="CL58" s="492"/>
      <c r="CM58" s="492"/>
      <c r="CN58" s="492"/>
      <c r="CO58" s="492"/>
      <c r="CP58" s="492"/>
      <c r="CQ58" s="492"/>
      <c r="CR58" s="492"/>
      <c r="CS58" s="492"/>
      <c r="CT58" s="492"/>
      <c r="CU58" s="492"/>
      <c r="CV58" s="492"/>
      <c r="CW58" s="492"/>
      <c r="CX58" s="492"/>
      <c r="CY58" s="492"/>
      <c r="CZ58" s="492"/>
      <c r="DA58" s="492"/>
      <c r="DB58" s="492"/>
      <c r="DC58" s="492"/>
      <c r="DD58" s="492"/>
      <c r="DE58" s="492"/>
      <c r="DF58" s="492"/>
      <c r="DG58" s="492"/>
      <c r="DH58" s="492"/>
      <c r="DI58" s="492"/>
      <c r="DJ58" s="492"/>
      <c r="DK58" s="492"/>
      <c r="DL58" s="492"/>
      <c r="DM58" s="492"/>
      <c r="DN58" s="492"/>
      <c r="DO58" s="492"/>
      <c r="DP58" s="492"/>
      <c r="DQ58" s="492"/>
      <c r="DR58" s="492"/>
      <c r="DS58" s="492"/>
      <c r="DT58" s="492"/>
      <c r="DU58" s="492"/>
      <c r="DV58" s="492"/>
      <c r="DW58" s="492"/>
      <c r="DX58" s="492"/>
      <c r="DY58" s="492"/>
      <c r="DZ58" s="492"/>
      <c r="EA58" s="492"/>
      <c r="EB58" s="492"/>
      <c r="EC58" s="492"/>
      <c r="ED58" s="492"/>
      <c r="EE58" s="492"/>
      <c r="EF58" s="492"/>
      <c r="EG58" s="492"/>
      <c r="EH58" s="492"/>
      <c r="EI58" s="492"/>
      <c r="EJ58" s="492"/>
      <c r="EK58" s="492"/>
      <c r="EL58" s="492"/>
      <c r="EM58" s="492"/>
      <c r="EN58" s="492"/>
      <c r="EO58" s="492"/>
      <c r="EP58" s="492"/>
      <c r="EQ58" s="492"/>
      <c r="ER58" s="492"/>
      <c r="ES58" s="492"/>
      <c r="ET58" s="492"/>
      <c r="EU58" s="492"/>
      <c r="EV58" s="492"/>
      <c r="EW58" s="492"/>
      <c r="EX58" s="492"/>
      <c r="EY58" s="492"/>
      <c r="EZ58" s="492"/>
      <c r="FA58" s="492"/>
      <c r="FB58" s="492"/>
      <c r="FC58" s="492"/>
      <c r="FD58" s="492"/>
      <c r="FE58" s="492"/>
      <c r="FF58" s="492"/>
      <c r="FG58" s="492"/>
      <c r="FH58" s="492"/>
      <c r="FI58" s="492"/>
      <c r="FJ58" s="492"/>
      <c r="FK58" s="492"/>
      <c r="FL58" s="492"/>
      <c r="FM58" s="492"/>
      <c r="FN58" s="492"/>
      <c r="FO58" s="492"/>
      <c r="FP58" s="492"/>
      <c r="FQ58" s="492"/>
      <c r="FR58" s="492"/>
      <c r="FS58" s="492"/>
      <c r="FT58" s="492"/>
      <c r="FU58" s="492"/>
      <c r="FV58" s="492"/>
      <c r="FW58" s="492"/>
      <c r="FX58" s="492"/>
      <c r="FY58" s="492"/>
      <c r="FZ58" s="492"/>
      <c r="GA58" s="492"/>
      <c r="GB58" s="492"/>
      <c r="GC58" s="492"/>
      <c r="GD58" s="492"/>
      <c r="GE58" s="492"/>
      <c r="GF58" s="492"/>
      <c r="GG58" s="492"/>
      <c r="GH58" s="492"/>
      <c r="GI58" s="492"/>
      <c r="GJ58" s="492"/>
      <c r="GK58" s="492"/>
      <c r="GL58" s="492"/>
      <c r="GM58" s="492"/>
      <c r="GN58" s="492"/>
      <c r="GO58" s="492"/>
      <c r="GP58" s="492"/>
      <c r="GQ58" s="492"/>
      <c r="GR58" s="492"/>
      <c r="GS58" s="492"/>
      <c r="GT58" s="492"/>
      <c r="GU58" s="492"/>
      <c r="GV58" s="492"/>
      <c r="GW58" s="492"/>
      <c r="GX58" s="492"/>
      <c r="GY58" s="492"/>
      <c r="GZ58" s="492"/>
      <c r="HA58" s="492"/>
      <c r="HB58" s="492"/>
      <c r="HC58" s="492"/>
      <c r="HD58" s="492"/>
      <c r="HE58" s="492"/>
      <c r="HF58" s="492"/>
      <c r="HG58" s="492"/>
      <c r="HH58" s="492"/>
      <c r="HI58" s="492"/>
      <c r="HJ58" s="492"/>
      <c r="HK58" s="492"/>
      <c r="HL58" s="492"/>
      <c r="HM58" s="492"/>
      <c r="HN58" s="492"/>
      <c r="HO58" s="492"/>
      <c r="HP58" s="492"/>
      <c r="HQ58" s="492"/>
      <c r="HR58" s="492"/>
      <c r="HS58" s="492"/>
      <c r="HT58" s="492"/>
      <c r="HU58" s="492"/>
    </row>
    <row r="59" spans="1:229" s="1" customFormat="1" ht="15" customHeight="1" x14ac:dyDescent="0.15">
      <c r="A59" s="496">
        <v>55</v>
      </c>
      <c r="B59" s="496">
        <v>55</v>
      </c>
      <c r="C59" s="521" t="s">
        <v>2185</v>
      </c>
      <c r="D59" s="522" t="s">
        <v>3976</v>
      </c>
      <c r="E59" s="523" t="s">
        <v>709</v>
      </c>
      <c r="F59" s="598" t="s">
        <v>2745</v>
      </c>
      <c r="G59" s="524" t="s">
        <v>2151</v>
      </c>
      <c r="H59" s="501" t="s">
        <v>2246</v>
      </c>
      <c r="I59" s="502" t="str">
        <f t="shared" si="0"/>
        <v>III/b</v>
      </c>
      <c r="J59" s="525" t="s">
        <v>2132</v>
      </c>
      <c r="K59" s="501" t="s">
        <v>707</v>
      </c>
      <c r="L59" s="503">
        <f t="shared" si="1"/>
        <v>33</v>
      </c>
      <c r="M59" s="504" t="s">
        <v>258</v>
      </c>
      <c r="N59" s="505" t="s">
        <v>3250</v>
      </c>
      <c r="O59" s="501">
        <v>2019</v>
      </c>
      <c r="P59" s="523" t="s">
        <v>3300</v>
      </c>
      <c r="Q59" s="598" t="s">
        <v>3722</v>
      </c>
      <c r="R59" s="508" t="s">
        <v>3137</v>
      </c>
      <c r="S59" s="598">
        <v>2019</v>
      </c>
      <c r="T59" s="598" t="s">
        <v>3571</v>
      </c>
      <c r="U59" s="598" t="s">
        <v>2994</v>
      </c>
      <c r="V59" s="625"/>
      <c r="W59" s="492"/>
      <c r="X59" s="492"/>
      <c r="Y59" s="492"/>
      <c r="Z59" s="492"/>
      <c r="AA59" s="492"/>
      <c r="AB59" s="492"/>
      <c r="AC59" s="492"/>
      <c r="AD59" s="492"/>
      <c r="AE59" s="492"/>
      <c r="AF59" s="492"/>
      <c r="AG59" s="492"/>
      <c r="AH59" s="492"/>
      <c r="AI59" s="492"/>
      <c r="AJ59" s="492"/>
      <c r="AK59" s="492"/>
      <c r="AL59" s="492"/>
      <c r="AM59" s="492"/>
      <c r="AN59" s="492"/>
      <c r="AO59" s="492"/>
      <c r="AP59" s="492"/>
      <c r="AQ59" s="492"/>
      <c r="AR59" s="492"/>
      <c r="AS59" s="492"/>
      <c r="AT59" s="492"/>
      <c r="AU59" s="492"/>
      <c r="AV59" s="492"/>
      <c r="AW59" s="492"/>
      <c r="AX59" s="492"/>
      <c r="AY59" s="492"/>
      <c r="AZ59" s="492"/>
      <c r="BA59" s="492"/>
      <c r="BB59" s="492"/>
      <c r="BC59" s="492"/>
      <c r="BD59" s="492"/>
      <c r="BE59" s="492"/>
      <c r="BF59" s="492"/>
      <c r="BG59" s="492"/>
      <c r="BH59" s="492"/>
      <c r="BI59" s="492"/>
      <c r="BJ59" s="492"/>
      <c r="BK59" s="492"/>
      <c r="BL59" s="492"/>
      <c r="BM59" s="492"/>
      <c r="BN59" s="492"/>
      <c r="BO59" s="492"/>
      <c r="BP59" s="492"/>
      <c r="BQ59" s="492"/>
      <c r="BR59" s="492"/>
      <c r="BS59" s="492"/>
      <c r="BT59" s="492"/>
      <c r="BU59" s="492"/>
      <c r="BV59" s="492"/>
      <c r="BW59" s="492"/>
      <c r="BX59" s="492"/>
      <c r="BY59" s="492"/>
      <c r="BZ59" s="492"/>
      <c r="CA59" s="492"/>
      <c r="CB59" s="492"/>
      <c r="CC59" s="492"/>
      <c r="CD59" s="492"/>
      <c r="CE59" s="492"/>
      <c r="CF59" s="492"/>
      <c r="CG59" s="492"/>
      <c r="CH59" s="492"/>
      <c r="CI59" s="492"/>
      <c r="CJ59" s="492"/>
      <c r="CK59" s="492"/>
      <c r="CL59" s="492"/>
      <c r="CM59" s="492"/>
      <c r="CN59" s="492"/>
      <c r="CO59" s="492"/>
      <c r="CP59" s="492"/>
      <c r="CQ59" s="492"/>
      <c r="CR59" s="492"/>
      <c r="CS59" s="492"/>
      <c r="CT59" s="492"/>
      <c r="CU59" s="492"/>
      <c r="CV59" s="492"/>
      <c r="CW59" s="492"/>
      <c r="CX59" s="492"/>
      <c r="CY59" s="492"/>
      <c r="CZ59" s="492"/>
      <c r="DA59" s="492"/>
      <c r="DB59" s="492"/>
      <c r="DC59" s="492"/>
      <c r="DD59" s="492"/>
      <c r="DE59" s="492"/>
      <c r="DF59" s="492"/>
      <c r="DG59" s="492"/>
      <c r="DH59" s="492"/>
      <c r="DI59" s="492"/>
      <c r="DJ59" s="492"/>
      <c r="DK59" s="492"/>
      <c r="DL59" s="492"/>
      <c r="DM59" s="492"/>
      <c r="DN59" s="492"/>
      <c r="DO59" s="492"/>
      <c r="DP59" s="492"/>
      <c r="DQ59" s="492"/>
      <c r="DR59" s="492"/>
      <c r="DS59" s="492"/>
      <c r="DT59" s="492"/>
      <c r="DU59" s="492"/>
      <c r="DV59" s="492"/>
      <c r="DW59" s="492"/>
      <c r="DX59" s="492"/>
      <c r="DY59" s="492"/>
      <c r="DZ59" s="492"/>
      <c r="EA59" s="492"/>
      <c r="EB59" s="492"/>
      <c r="EC59" s="492"/>
      <c r="ED59" s="492"/>
      <c r="EE59" s="492"/>
      <c r="EF59" s="492"/>
      <c r="EG59" s="492"/>
      <c r="EH59" s="492"/>
      <c r="EI59" s="492"/>
      <c r="EJ59" s="492"/>
      <c r="EK59" s="492"/>
      <c r="EL59" s="492"/>
      <c r="EM59" s="492"/>
      <c r="EN59" s="492"/>
      <c r="EO59" s="492"/>
      <c r="EP59" s="492"/>
      <c r="EQ59" s="492"/>
      <c r="ER59" s="492"/>
      <c r="ES59" s="492"/>
      <c r="ET59" s="492"/>
      <c r="EU59" s="492"/>
      <c r="EV59" s="492"/>
      <c r="EW59" s="492"/>
      <c r="EX59" s="492"/>
      <c r="EY59" s="492"/>
      <c r="EZ59" s="492"/>
      <c r="FA59" s="492"/>
      <c r="FB59" s="492"/>
      <c r="FC59" s="492"/>
      <c r="FD59" s="492"/>
      <c r="FE59" s="492"/>
      <c r="FF59" s="492"/>
      <c r="FG59" s="492"/>
      <c r="FH59" s="492"/>
      <c r="FI59" s="492"/>
      <c r="FJ59" s="492"/>
      <c r="FK59" s="492"/>
      <c r="FL59" s="492"/>
      <c r="FM59" s="492"/>
      <c r="FN59" s="492"/>
      <c r="FO59" s="492"/>
      <c r="FP59" s="492"/>
      <c r="FQ59" s="492"/>
      <c r="FR59" s="492"/>
      <c r="FS59" s="492"/>
      <c r="FT59" s="492"/>
      <c r="FU59" s="492"/>
      <c r="FV59" s="492"/>
      <c r="FW59" s="492"/>
      <c r="FX59" s="492"/>
      <c r="FY59" s="492"/>
      <c r="FZ59" s="492"/>
      <c r="GA59" s="492"/>
      <c r="GB59" s="492"/>
      <c r="GC59" s="492"/>
      <c r="GD59" s="492"/>
      <c r="GE59" s="492"/>
      <c r="GF59" s="492"/>
      <c r="GG59" s="492"/>
      <c r="GH59" s="492"/>
      <c r="GI59" s="492"/>
      <c r="GJ59" s="492"/>
      <c r="GK59" s="492"/>
      <c r="GL59" s="492"/>
      <c r="GM59" s="492"/>
      <c r="GN59" s="492"/>
      <c r="GO59" s="492"/>
      <c r="GP59" s="492"/>
      <c r="GQ59" s="492"/>
      <c r="GR59" s="492"/>
      <c r="GS59" s="492"/>
      <c r="GT59" s="492"/>
      <c r="GU59" s="492"/>
      <c r="GV59" s="492"/>
      <c r="GW59" s="492"/>
      <c r="GX59" s="492"/>
      <c r="GY59" s="492"/>
      <c r="GZ59" s="492"/>
      <c r="HA59" s="492"/>
      <c r="HB59" s="492"/>
      <c r="HC59" s="492"/>
      <c r="HD59" s="492"/>
      <c r="HE59" s="492"/>
      <c r="HF59" s="492"/>
      <c r="HG59" s="492"/>
      <c r="HH59" s="492"/>
      <c r="HI59" s="492"/>
      <c r="HJ59" s="492"/>
      <c r="HK59" s="492"/>
      <c r="HL59" s="492"/>
      <c r="HM59" s="492"/>
      <c r="HN59" s="492"/>
      <c r="HO59" s="492"/>
      <c r="HP59" s="492"/>
      <c r="HQ59" s="492"/>
      <c r="HR59" s="492"/>
      <c r="HS59" s="492"/>
      <c r="HT59" s="492"/>
      <c r="HU59" s="492"/>
    </row>
    <row r="60" spans="1:229" s="1" customFormat="1" ht="15" customHeight="1" x14ac:dyDescent="0.15">
      <c r="A60" s="504">
        <v>56</v>
      </c>
      <c r="B60" s="504">
        <v>56</v>
      </c>
      <c r="C60" s="521" t="s">
        <v>2186</v>
      </c>
      <c r="D60" s="522" t="s">
        <v>2137</v>
      </c>
      <c r="E60" s="523" t="s">
        <v>705</v>
      </c>
      <c r="F60" s="598" t="s">
        <v>2729</v>
      </c>
      <c r="G60" s="527" t="s">
        <v>2192</v>
      </c>
      <c r="H60" s="504" t="s">
        <v>2245</v>
      </c>
      <c r="I60" s="502" t="str">
        <f t="shared" si="0"/>
        <v>III/c</v>
      </c>
      <c r="J60" s="525" t="s">
        <v>3977</v>
      </c>
      <c r="K60" s="501" t="s">
        <v>707</v>
      </c>
      <c r="L60" s="503">
        <f t="shared" si="1"/>
        <v>33</v>
      </c>
      <c r="M60" s="504" t="s">
        <v>230</v>
      </c>
      <c r="N60" s="505" t="s">
        <v>3939</v>
      </c>
      <c r="O60" s="501">
        <v>2019</v>
      </c>
      <c r="P60" s="523" t="s">
        <v>3301</v>
      </c>
      <c r="Q60" s="598" t="s">
        <v>3722</v>
      </c>
      <c r="R60" s="508" t="s">
        <v>2301</v>
      </c>
      <c r="S60" s="598">
        <v>2012</v>
      </c>
      <c r="T60" s="598" t="s">
        <v>1332</v>
      </c>
      <c r="U60" s="598" t="s">
        <v>2921</v>
      </c>
      <c r="V60" s="625"/>
      <c r="W60" s="492"/>
      <c r="X60" s="492"/>
      <c r="Y60" s="492"/>
      <c r="Z60" s="492"/>
      <c r="AA60" s="492"/>
      <c r="AB60" s="492"/>
      <c r="AC60" s="492"/>
      <c r="AD60" s="492"/>
      <c r="AE60" s="492"/>
      <c r="AF60" s="492"/>
      <c r="AG60" s="492"/>
      <c r="AH60" s="492"/>
      <c r="AI60" s="492"/>
      <c r="AJ60" s="492"/>
      <c r="AK60" s="492"/>
      <c r="AL60" s="492"/>
      <c r="AM60" s="492"/>
      <c r="AN60" s="492"/>
      <c r="AO60" s="492"/>
      <c r="AP60" s="492"/>
      <c r="AQ60" s="492"/>
      <c r="AR60" s="492"/>
      <c r="AS60" s="492"/>
      <c r="AT60" s="492"/>
      <c r="AU60" s="492"/>
      <c r="AV60" s="492"/>
      <c r="AW60" s="492"/>
      <c r="AX60" s="492"/>
      <c r="AY60" s="492"/>
      <c r="AZ60" s="492"/>
      <c r="BA60" s="492"/>
      <c r="BB60" s="492"/>
      <c r="BC60" s="492"/>
      <c r="BD60" s="492"/>
      <c r="BE60" s="492"/>
      <c r="BF60" s="492"/>
      <c r="BG60" s="492"/>
      <c r="BH60" s="492"/>
      <c r="BI60" s="492"/>
      <c r="BJ60" s="492"/>
      <c r="BK60" s="492"/>
      <c r="BL60" s="492"/>
      <c r="BM60" s="492"/>
      <c r="BN60" s="492"/>
      <c r="BO60" s="492"/>
      <c r="BP60" s="492"/>
      <c r="BQ60" s="492"/>
      <c r="BR60" s="492"/>
      <c r="BS60" s="492"/>
      <c r="BT60" s="492"/>
      <c r="BU60" s="492"/>
      <c r="BV60" s="492"/>
      <c r="BW60" s="492"/>
      <c r="BX60" s="492"/>
      <c r="BY60" s="492"/>
      <c r="BZ60" s="492"/>
      <c r="CA60" s="492"/>
      <c r="CB60" s="492"/>
      <c r="CC60" s="492"/>
      <c r="CD60" s="492"/>
      <c r="CE60" s="492"/>
      <c r="CF60" s="492"/>
      <c r="CG60" s="492"/>
      <c r="CH60" s="492"/>
      <c r="CI60" s="492"/>
      <c r="CJ60" s="492"/>
      <c r="CK60" s="492"/>
      <c r="CL60" s="492"/>
      <c r="CM60" s="492"/>
      <c r="CN60" s="492"/>
      <c r="CO60" s="492"/>
      <c r="CP60" s="492"/>
      <c r="CQ60" s="492"/>
      <c r="CR60" s="492"/>
      <c r="CS60" s="492"/>
      <c r="CT60" s="492"/>
      <c r="CU60" s="492"/>
      <c r="CV60" s="492"/>
      <c r="CW60" s="492"/>
      <c r="CX60" s="492"/>
      <c r="CY60" s="492"/>
      <c r="CZ60" s="492"/>
      <c r="DA60" s="492"/>
      <c r="DB60" s="492"/>
      <c r="DC60" s="492"/>
      <c r="DD60" s="492"/>
      <c r="DE60" s="492"/>
      <c r="DF60" s="492"/>
      <c r="DG60" s="492"/>
      <c r="DH60" s="492"/>
      <c r="DI60" s="492"/>
      <c r="DJ60" s="492"/>
      <c r="DK60" s="492"/>
      <c r="DL60" s="492"/>
      <c r="DM60" s="492"/>
      <c r="DN60" s="492"/>
      <c r="DO60" s="492"/>
      <c r="DP60" s="492"/>
      <c r="DQ60" s="492"/>
      <c r="DR60" s="492"/>
      <c r="DS60" s="492"/>
      <c r="DT60" s="492"/>
      <c r="DU60" s="492"/>
      <c r="DV60" s="492"/>
      <c r="DW60" s="492"/>
      <c r="DX60" s="492"/>
      <c r="DY60" s="492"/>
      <c r="DZ60" s="492"/>
      <c r="EA60" s="492"/>
      <c r="EB60" s="492"/>
      <c r="EC60" s="492"/>
      <c r="ED60" s="492"/>
      <c r="EE60" s="492"/>
      <c r="EF60" s="492"/>
      <c r="EG60" s="492"/>
      <c r="EH60" s="492"/>
      <c r="EI60" s="492"/>
      <c r="EJ60" s="492"/>
      <c r="EK60" s="492"/>
      <c r="EL60" s="492"/>
      <c r="EM60" s="492"/>
      <c r="EN60" s="492"/>
      <c r="EO60" s="492"/>
      <c r="EP60" s="492"/>
      <c r="EQ60" s="492"/>
      <c r="ER60" s="492"/>
      <c r="ES60" s="492"/>
      <c r="ET60" s="492"/>
      <c r="EU60" s="492"/>
      <c r="EV60" s="492"/>
      <c r="EW60" s="492"/>
      <c r="EX60" s="492"/>
      <c r="EY60" s="492"/>
      <c r="EZ60" s="492"/>
      <c r="FA60" s="492"/>
      <c r="FB60" s="492"/>
      <c r="FC60" s="492"/>
      <c r="FD60" s="492"/>
      <c r="FE60" s="492"/>
      <c r="FF60" s="492"/>
      <c r="FG60" s="492"/>
      <c r="FH60" s="492"/>
      <c r="FI60" s="492"/>
      <c r="FJ60" s="492"/>
      <c r="FK60" s="492"/>
      <c r="FL60" s="492"/>
      <c r="FM60" s="492"/>
      <c r="FN60" s="492"/>
      <c r="FO60" s="492"/>
      <c r="FP60" s="492"/>
      <c r="FQ60" s="492"/>
      <c r="FR60" s="492"/>
      <c r="FS60" s="492"/>
      <c r="FT60" s="492"/>
      <c r="FU60" s="492"/>
      <c r="FV60" s="492"/>
      <c r="FW60" s="492"/>
      <c r="FX60" s="492"/>
      <c r="FY60" s="492"/>
      <c r="FZ60" s="492"/>
      <c r="GA60" s="492"/>
      <c r="GB60" s="492"/>
      <c r="GC60" s="492"/>
      <c r="GD60" s="492"/>
      <c r="GE60" s="492"/>
      <c r="GF60" s="492"/>
      <c r="GG60" s="492"/>
      <c r="GH60" s="492"/>
      <c r="GI60" s="492"/>
      <c r="GJ60" s="492"/>
      <c r="GK60" s="492"/>
      <c r="GL60" s="492"/>
      <c r="GM60" s="492"/>
      <c r="GN60" s="492"/>
      <c r="GO60" s="492"/>
      <c r="GP60" s="492"/>
      <c r="GQ60" s="492"/>
      <c r="GR60" s="492"/>
      <c r="GS60" s="492"/>
      <c r="GT60" s="492"/>
      <c r="GU60" s="492"/>
      <c r="GV60" s="492"/>
      <c r="GW60" s="492"/>
      <c r="GX60" s="492"/>
      <c r="GY60" s="492"/>
      <c r="GZ60" s="492"/>
      <c r="HA60" s="492"/>
      <c r="HB60" s="492"/>
      <c r="HC60" s="492"/>
      <c r="HD60" s="492"/>
      <c r="HE60" s="492"/>
      <c r="HF60" s="492"/>
      <c r="HG60" s="492"/>
      <c r="HH60" s="492"/>
      <c r="HI60" s="492"/>
      <c r="HJ60" s="492"/>
      <c r="HK60" s="492"/>
      <c r="HL60" s="492"/>
      <c r="HM60" s="492"/>
      <c r="HN60" s="492"/>
      <c r="HO60" s="492"/>
      <c r="HP60" s="492"/>
      <c r="HQ60" s="492"/>
      <c r="HR60" s="492"/>
      <c r="HS60" s="492"/>
      <c r="HT60" s="492"/>
      <c r="HU60" s="492"/>
    </row>
    <row r="61" spans="1:229" s="1" customFormat="1" ht="15" customHeight="1" x14ac:dyDescent="0.15">
      <c r="A61" s="496">
        <v>57</v>
      </c>
      <c r="B61" s="496">
        <v>57</v>
      </c>
      <c r="C61" s="526" t="s">
        <v>2187</v>
      </c>
      <c r="D61" s="522" t="s">
        <v>2138</v>
      </c>
      <c r="E61" s="523" t="s">
        <v>709</v>
      </c>
      <c r="F61" s="598" t="s">
        <v>2724</v>
      </c>
      <c r="G61" s="527" t="s">
        <v>2193</v>
      </c>
      <c r="H61" s="504" t="s">
        <v>2245</v>
      </c>
      <c r="I61" s="502" t="str">
        <f t="shared" si="0"/>
        <v>III/c</v>
      </c>
      <c r="J61" s="525" t="s">
        <v>3977</v>
      </c>
      <c r="K61" s="501" t="s">
        <v>707</v>
      </c>
      <c r="L61" s="503">
        <f t="shared" si="1"/>
        <v>34</v>
      </c>
      <c r="M61" s="504" t="s">
        <v>230</v>
      </c>
      <c r="N61" s="505" t="s">
        <v>3939</v>
      </c>
      <c r="O61" s="501">
        <v>2017</v>
      </c>
      <c r="P61" s="523" t="s">
        <v>3184</v>
      </c>
      <c r="Q61" s="598" t="s">
        <v>3722</v>
      </c>
      <c r="R61" s="508" t="s">
        <v>2299</v>
      </c>
      <c r="S61" s="598">
        <v>2014</v>
      </c>
      <c r="T61" s="598" t="s">
        <v>3564</v>
      </c>
      <c r="U61" s="598" t="s">
        <v>2921</v>
      </c>
      <c r="V61" s="625"/>
      <c r="W61" s="492"/>
      <c r="X61" s="492"/>
      <c r="Y61" s="492"/>
      <c r="Z61" s="492"/>
      <c r="AA61" s="492"/>
      <c r="AB61" s="492"/>
      <c r="AC61" s="492"/>
      <c r="AD61" s="492"/>
      <c r="AE61" s="492"/>
      <c r="AF61" s="492"/>
      <c r="AG61" s="492"/>
      <c r="AH61" s="492"/>
      <c r="AI61" s="492"/>
      <c r="AJ61" s="492"/>
      <c r="AK61" s="492"/>
      <c r="AL61" s="492"/>
      <c r="AM61" s="492"/>
      <c r="AN61" s="492"/>
      <c r="AO61" s="492"/>
      <c r="AP61" s="492"/>
      <c r="AQ61" s="492"/>
      <c r="AR61" s="492"/>
      <c r="AS61" s="492"/>
      <c r="AT61" s="492"/>
      <c r="AU61" s="492"/>
      <c r="AV61" s="492"/>
      <c r="AW61" s="492"/>
      <c r="AX61" s="492"/>
      <c r="AY61" s="492"/>
      <c r="AZ61" s="492"/>
      <c r="BA61" s="492"/>
      <c r="BB61" s="492"/>
      <c r="BC61" s="492"/>
      <c r="BD61" s="492"/>
      <c r="BE61" s="492"/>
      <c r="BF61" s="492"/>
      <c r="BG61" s="492"/>
      <c r="BH61" s="492"/>
      <c r="BI61" s="492"/>
      <c r="BJ61" s="492"/>
      <c r="BK61" s="492"/>
      <c r="BL61" s="492"/>
      <c r="BM61" s="492"/>
      <c r="BN61" s="492"/>
      <c r="BO61" s="492"/>
      <c r="BP61" s="492"/>
      <c r="BQ61" s="492"/>
      <c r="BR61" s="492"/>
      <c r="BS61" s="492"/>
      <c r="BT61" s="492"/>
      <c r="BU61" s="492"/>
      <c r="BV61" s="492"/>
      <c r="BW61" s="492"/>
      <c r="BX61" s="492"/>
      <c r="BY61" s="492"/>
      <c r="BZ61" s="492"/>
      <c r="CA61" s="492"/>
      <c r="CB61" s="492"/>
      <c r="CC61" s="492"/>
      <c r="CD61" s="492"/>
      <c r="CE61" s="492"/>
      <c r="CF61" s="492"/>
      <c r="CG61" s="492"/>
      <c r="CH61" s="492"/>
      <c r="CI61" s="492"/>
      <c r="CJ61" s="492"/>
      <c r="CK61" s="492"/>
      <c r="CL61" s="492"/>
      <c r="CM61" s="492"/>
      <c r="CN61" s="492"/>
      <c r="CO61" s="492"/>
      <c r="CP61" s="492"/>
      <c r="CQ61" s="492"/>
      <c r="CR61" s="492"/>
      <c r="CS61" s="492"/>
      <c r="CT61" s="492"/>
      <c r="CU61" s="492"/>
      <c r="CV61" s="492"/>
      <c r="CW61" s="492"/>
      <c r="CX61" s="492"/>
      <c r="CY61" s="492"/>
      <c r="CZ61" s="492"/>
      <c r="DA61" s="492"/>
      <c r="DB61" s="492"/>
      <c r="DC61" s="492"/>
      <c r="DD61" s="492"/>
      <c r="DE61" s="492"/>
      <c r="DF61" s="492"/>
      <c r="DG61" s="492"/>
      <c r="DH61" s="492"/>
      <c r="DI61" s="492"/>
      <c r="DJ61" s="492"/>
      <c r="DK61" s="492"/>
      <c r="DL61" s="492"/>
      <c r="DM61" s="492"/>
      <c r="DN61" s="492"/>
      <c r="DO61" s="492"/>
      <c r="DP61" s="492"/>
      <c r="DQ61" s="492"/>
      <c r="DR61" s="492"/>
      <c r="DS61" s="492"/>
      <c r="DT61" s="492"/>
      <c r="DU61" s="492"/>
      <c r="DV61" s="492"/>
      <c r="DW61" s="492"/>
      <c r="DX61" s="492"/>
      <c r="DY61" s="492"/>
      <c r="DZ61" s="492"/>
      <c r="EA61" s="492"/>
      <c r="EB61" s="492"/>
      <c r="EC61" s="492"/>
      <c r="ED61" s="492"/>
      <c r="EE61" s="492"/>
      <c r="EF61" s="492"/>
      <c r="EG61" s="492"/>
      <c r="EH61" s="492"/>
      <c r="EI61" s="492"/>
      <c r="EJ61" s="492"/>
      <c r="EK61" s="492"/>
      <c r="EL61" s="492"/>
      <c r="EM61" s="492"/>
      <c r="EN61" s="492"/>
      <c r="EO61" s="492"/>
      <c r="EP61" s="492"/>
      <c r="EQ61" s="492"/>
      <c r="ER61" s="492"/>
      <c r="ES61" s="492"/>
      <c r="ET61" s="492"/>
      <c r="EU61" s="492"/>
      <c r="EV61" s="492"/>
      <c r="EW61" s="492"/>
      <c r="EX61" s="492"/>
      <c r="EY61" s="492"/>
      <c r="EZ61" s="492"/>
      <c r="FA61" s="492"/>
      <c r="FB61" s="492"/>
      <c r="FC61" s="492"/>
      <c r="FD61" s="492"/>
      <c r="FE61" s="492"/>
      <c r="FF61" s="492"/>
      <c r="FG61" s="492"/>
      <c r="FH61" s="492"/>
      <c r="FI61" s="492"/>
      <c r="FJ61" s="492"/>
      <c r="FK61" s="492"/>
      <c r="FL61" s="492"/>
      <c r="FM61" s="492"/>
      <c r="FN61" s="492"/>
      <c r="FO61" s="492"/>
      <c r="FP61" s="492"/>
      <c r="FQ61" s="492"/>
      <c r="FR61" s="492"/>
      <c r="FS61" s="492"/>
      <c r="FT61" s="492"/>
      <c r="FU61" s="492"/>
      <c r="FV61" s="492"/>
      <c r="FW61" s="492"/>
      <c r="FX61" s="492"/>
      <c r="FY61" s="492"/>
      <c r="FZ61" s="492"/>
      <c r="GA61" s="492"/>
      <c r="GB61" s="492"/>
      <c r="GC61" s="492"/>
      <c r="GD61" s="492"/>
      <c r="GE61" s="492"/>
      <c r="GF61" s="492"/>
      <c r="GG61" s="492"/>
      <c r="GH61" s="492"/>
      <c r="GI61" s="492"/>
      <c r="GJ61" s="492"/>
      <c r="GK61" s="492"/>
      <c r="GL61" s="492"/>
      <c r="GM61" s="492"/>
      <c r="GN61" s="492"/>
      <c r="GO61" s="492"/>
      <c r="GP61" s="492"/>
      <c r="GQ61" s="492"/>
      <c r="GR61" s="492"/>
      <c r="GS61" s="492"/>
      <c r="GT61" s="492"/>
      <c r="GU61" s="492"/>
      <c r="GV61" s="492"/>
      <c r="GW61" s="492"/>
      <c r="GX61" s="492"/>
      <c r="GY61" s="492"/>
      <c r="GZ61" s="492"/>
      <c r="HA61" s="492"/>
      <c r="HB61" s="492"/>
      <c r="HC61" s="492"/>
      <c r="HD61" s="492"/>
      <c r="HE61" s="492"/>
      <c r="HF61" s="492"/>
      <c r="HG61" s="492"/>
      <c r="HH61" s="492"/>
      <c r="HI61" s="492"/>
      <c r="HJ61" s="492"/>
      <c r="HK61" s="492"/>
      <c r="HL61" s="492"/>
      <c r="HM61" s="492"/>
      <c r="HN61" s="492"/>
      <c r="HO61" s="492"/>
      <c r="HP61" s="492"/>
      <c r="HQ61" s="492"/>
      <c r="HR61" s="492"/>
      <c r="HS61" s="492"/>
      <c r="HT61" s="492"/>
      <c r="HU61" s="492"/>
    </row>
    <row r="62" spans="1:229" s="1" customFormat="1" ht="15" customHeight="1" x14ac:dyDescent="0.15">
      <c r="A62" s="504">
        <v>58</v>
      </c>
      <c r="B62" s="504">
        <v>58</v>
      </c>
      <c r="C62" s="521" t="s">
        <v>3723</v>
      </c>
      <c r="D62" s="522" t="s">
        <v>2139</v>
      </c>
      <c r="E62" s="523" t="s">
        <v>705</v>
      </c>
      <c r="F62" s="598" t="s">
        <v>2729</v>
      </c>
      <c r="G62" s="524" t="s">
        <v>2152</v>
      </c>
      <c r="H62" s="504" t="s">
        <v>2245</v>
      </c>
      <c r="I62" s="502" t="str">
        <f t="shared" si="0"/>
        <v>III/c</v>
      </c>
      <c r="J62" s="525" t="s">
        <v>3977</v>
      </c>
      <c r="K62" s="501" t="s">
        <v>707</v>
      </c>
      <c r="L62" s="503">
        <f t="shared" si="1"/>
        <v>37</v>
      </c>
      <c r="M62" s="504" t="s">
        <v>230</v>
      </c>
      <c r="N62" s="505" t="s">
        <v>3939</v>
      </c>
      <c r="O62" s="501">
        <v>2013</v>
      </c>
      <c r="P62" s="523" t="s">
        <v>3189</v>
      </c>
      <c r="Q62" s="598" t="s">
        <v>3722</v>
      </c>
      <c r="R62" s="508" t="s">
        <v>2299</v>
      </c>
      <c r="S62" s="598">
        <v>2012</v>
      </c>
      <c r="T62" s="598" t="s">
        <v>3564</v>
      </c>
      <c r="U62" s="598" t="s">
        <v>2921</v>
      </c>
      <c r="V62" s="625"/>
      <c r="W62" s="492"/>
      <c r="X62" s="492"/>
      <c r="Y62" s="492"/>
      <c r="Z62" s="492"/>
      <c r="AA62" s="492"/>
      <c r="AB62" s="492"/>
      <c r="AC62" s="492"/>
      <c r="AD62" s="492"/>
      <c r="AE62" s="492"/>
      <c r="AF62" s="492"/>
      <c r="AG62" s="492"/>
      <c r="AH62" s="492"/>
      <c r="AI62" s="492"/>
      <c r="AJ62" s="492"/>
      <c r="AK62" s="492"/>
      <c r="AL62" s="492"/>
      <c r="AM62" s="492"/>
      <c r="AN62" s="492"/>
      <c r="AO62" s="492"/>
      <c r="AP62" s="492"/>
      <c r="AQ62" s="492"/>
      <c r="AR62" s="492"/>
      <c r="AS62" s="492"/>
      <c r="AT62" s="492"/>
      <c r="AU62" s="492"/>
      <c r="AV62" s="492"/>
      <c r="AW62" s="492"/>
      <c r="AX62" s="492"/>
      <c r="AY62" s="492"/>
      <c r="AZ62" s="492"/>
      <c r="BA62" s="492"/>
      <c r="BB62" s="492"/>
      <c r="BC62" s="492"/>
      <c r="BD62" s="492"/>
      <c r="BE62" s="492"/>
      <c r="BF62" s="492"/>
      <c r="BG62" s="492"/>
      <c r="BH62" s="492"/>
      <c r="BI62" s="492"/>
      <c r="BJ62" s="492"/>
      <c r="BK62" s="492"/>
      <c r="BL62" s="492"/>
      <c r="BM62" s="492"/>
      <c r="BN62" s="492"/>
      <c r="BO62" s="492"/>
      <c r="BP62" s="492"/>
      <c r="BQ62" s="492"/>
      <c r="BR62" s="492"/>
      <c r="BS62" s="492"/>
      <c r="BT62" s="492"/>
      <c r="BU62" s="492"/>
      <c r="BV62" s="492"/>
      <c r="BW62" s="492"/>
      <c r="BX62" s="492"/>
      <c r="BY62" s="492"/>
      <c r="BZ62" s="492"/>
      <c r="CA62" s="492"/>
      <c r="CB62" s="492"/>
      <c r="CC62" s="492"/>
      <c r="CD62" s="492"/>
      <c r="CE62" s="492"/>
      <c r="CF62" s="492"/>
      <c r="CG62" s="492"/>
      <c r="CH62" s="492"/>
      <c r="CI62" s="492"/>
      <c r="CJ62" s="492"/>
      <c r="CK62" s="492"/>
      <c r="CL62" s="492"/>
      <c r="CM62" s="492"/>
      <c r="CN62" s="492"/>
      <c r="CO62" s="492"/>
      <c r="CP62" s="492"/>
      <c r="CQ62" s="492"/>
      <c r="CR62" s="492"/>
      <c r="CS62" s="492"/>
      <c r="CT62" s="492"/>
      <c r="CU62" s="492"/>
      <c r="CV62" s="492"/>
      <c r="CW62" s="492"/>
      <c r="CX62" s="492"/>
      <c r="CY62" s="492"/>
      <c r="CZ62" s="492"/>
      <c r="DA62" s="492"/>
      <c r="DB62" s="492"/>
      <c r="DC62" s="492"/>
      <c r="DD62" s="492"/>
      <c r="DE62" s="492"/>
      <c r="DF62" s="492"/>
      <c r="DG62" s="492"/>
      <c r="DH62" s="492"/>
      <c r="DI62" s="492"/>
      <c r="DJ62" s="492"/>
      <c r="DK62" s="492"/>
      <c r="DL62" s="492"/>
      <c r="DM62" s="492"/>
      <c r="DN62" s="492"/>
      <c r="DO62" s="492"/>
      <c r="DP62" s="492"/>
      <c r="DQ62" s="492"/>
      <c r="DR62" s="492"/>
      <c r="DS62" s="492"/>
      <c r="DT62" s="492"/>
      <c r="DU62" s="492"/>
      <c r="DV62" s="492"/>
      <c r="DW62" s="492"/>
      <c r="DX62" s="492"/>
      <c r="DY62" s="492"/>
      <c r="DZ62" s="492"/>
      <c r="EA62" s="492"/>
      <c r="EB62" s="492"/>
      <c r="EC62" s="492"/>
      <c r="ED62" s="492"/>
      <c r="EE62" s="492"/>
      <c r="EF62" s="492"/>
      <c r="EG62" s="492"/>
      <c r="EH62" s="492"/>
      <c r="EI62" s="492"/>
      <c r="EJ62" s="492"/>
      <c r="EK62" s="492"/>
      <c r="EL62" s="492"/>
      <c r="EM62" s="492"/>
      <c r="EN62" s="492"/>
      <c r="EO62" s="492"/>
      <c r="EP62" s="492"/>
      <c r="EQ62" s="492"/>
      <c r="ER62" s="492"/>
      <c r="ES62" s="492"/>
      <c r="ET62" s="492"/>
      <c r="EU62" s="492"/>
      <c r="EV62" s="492"/>
      <c r="EW62" s="492"/>
      <c r="EX62" s="492"/>
      <c r="EY62" s="492"/>
      <c r="EZ62" s="492"/>
      <c r="FA62" s="492"/>
      <c r="FB62" s="492"/>
      <c r="FC62" s="492"/>
      <c r="FD62" s="492"/>
      <c r="FE62" s="492"/>
      <c r="FF62" s="492"/>
      <c r="FG62" s="492"/>
      <c r="FH62" s="492"/>
      <c r="FI62" s="492"/>
      <c r="FJ62" s="492"/>
      <c r="FK62" s="492"/>
      <c r="FL62" s="492"/>
      <c r="FM62" s="492"/>
      <c r="FN62" s="492"/>
      <c r="FO62" s="492"/>
      <c r="FP62" s="492"/>
      <c r="FQ62" s="492"/>
      <c r="FR62" s="492"/>
      <c r="FS62" s="492"/>
      <c r="FT62" s="492"/>
      <c r="FU62" s="492"/>
      <c r="FV62" s="492"/>
      <c r="FW62" s="492"/>
      <c r="FX62" s="492"/>
      <c r="FY62" s="492"/>
      <c r="FZ62" s="492"/>
      <c r="GA62" s="492"/>
      <c r="GB62" s="492"/>
      <c r="GC62" s="492"/>
      <c r="GD62" s="492"/>
      <c r="GE62" s="492"/>
      <c r="GF62" s="492"/>
      <c r="GG62" s="492"/>
      <c r="GH62" s="492"/>
      <c r="GI62" s="492"/>
      <c r="GJ62" s="492"/>
      <c r="GK62" s="492"/>
      <c r="GL62" s="492"/>
      <c r="GM62" s="492"/>
      <c r="GN62" s="492"/>
      <c r="GO62" s="492"/>
      <c r="GP62" s="492"/>
      <c r="GQ62" s="492"/>
      <c r="GR62" s="492"/>
      <c r="GS62" s="492"/>
      <c r="GT62" s="492"/>
      <c r="GU62" s="492"/>
      <c r="GV62" s="492"/>
      <c r="GW62" s="492"/>
      <c r="GX62" s="492"/>
      <c r="GY62" s="492"/>
      <c r="GZ62" s="492"/>
      <c r="HA62" s="492"/>
      <c r="HB62" s="492"/>
      <c r="HC62" s="492"/>
      <c r="HD62" s="492"/>
      <c r="HE62" s="492"/>
      <c r="HF62" s="492"/>
      <c r="HG62" s="492"/>
      <c r="HH62" s="492"/>
      <c r="HI62" s="492"/>
      <c r="HJ62" s="492"/>
      <c r="HK62" s="492"/>
      <c r="HL62" s="492"/>
      <c r="HM62" s="492"/>
      <c r="HN62" s="492"/>
      <c r="HO62" s="492"/>
      <c r="HP62" s="492"/>
      <c r="HQ62" s="492"/>
      <c r="HR62" s="492"/>
      <c r="HS62" s="492"/>
      <c r="HT62" s="492"/>
      <c r="HU62" s="492"/>
    </row>
    <row r="63" spans="1:229" s="1" customFormat="1" ht="15" customHeight="1" x14ac:dyDescent="0.15">
      <c r="A63" s="496">
        <v>59</v>
      </c>
      <c r="B63" s="496">
        <v>59</v>
      </c>
      <c r="C63" s="526" t="s">
        <v>2188</v>
      </c>
      <c r="D63" s="522" t="s">
        <v>2140</v>
      </c>
      <c r="E63" s="523" t="s">
        <v>709</v>
      </c>
      <c r="F63" s="598" t="s">
        <v>2742</v>
      </c>
      <c r="G63" s="524" t="s">
        <v>2153</v>
      </c>
      <c r="H63" s="504" t="s">
        <v>2245</v>
      </c>
      <c r="I63" s="502" t="str">
        <f t="shared" si="0"/>
        <v>III/c</v>
      </c>
      <c r="J63" s="525" t="s">
        <v>4957</v>
      </c>
      <c r="K63" s="501" t="s">
        <v>707</v>
      </c>
      <c r="L63" s="503">
        <f t="shared" si="1"/>
        <v>32</v>
      </c>
      <c r="M63" s="504" t="s">
        <v>230</v>
      </c>
      <c r="N63" s="505" t="s">
        <v>4829</v>
      </c>
      <c r="O63" s="501">
        <v>2019</v>
      </c>
      <c r="P63" s="523" t="s">
        <v>3185</v>
      </c>
      <c r="Q63" s="598" t="s">
        <v>3722</v>
      </c>
      <c r="R63" s="508" t="s">
        <v>2299</v>
      </c>
      <c r="S63" s="598">
        <v>2014</v>
      </c>
      <c r="T63" s="598" t="s">
        <v>3564</v>
      </c>
      <c r="U63" s="598" t="s">
        <v>2989</v>
      </c>
      <c r="V63" s="625"/>
      <c r="W63" s="492"/>
      <c r="X63" s="492"/>
      <c r="Y63" s="492"/>
      <c r="Z63" s="492"/>
      <c r="AA63" s="492"/>
      <c r="AB63" s="492"/>
      <c r="AC63" s="492"/>
      <c r="AD63" s="492"/>
      <c r="AE63" s="492"/>
      <c r="AF63" s="492"/>
      <c r="AG63" s="492"/>
      <c r="AH63" s="492"/>
      <c r="AI63" s="492"/>
      <c r="AJ63" s="492"/>
      <c r="AK63" s="492"/>
      <c r="AL63" s="492"/>
      <c r="AM63" s="492"/>
      <c r="AN63" s="492"/>
      <c r="AO63" s="492"/>
      <c r="AP63" s="492"/>
      <c r="AQ63" s="492"/>
      <c r="AR63" s="492"/>
      <c r="AS63" s="492"/>
      <c r="AT63" s="492"/>
      <c r="AU63" s="492"/>
      <c r="AV63" s="492"/>
      <c r="AW63" s="492"/>
      <c r="AX63" s="492"/>
      <c r="AY63" s="492"/>
      <c r="AZ63" s="492"/>
      <c r="BA63" s="492"/>
      <c r="BB63" s="492"/>
      <c r="BC63" s="492"/>
      <c r="BD63" s="492"/>
      <c r="BE63" s="492"/>
      <c r="BF63" s="492"/>
      <c r="BG63" s="492"/>
      <c r="BH63" s="492"/>
      <c r="BI63" s="492"/>
      <c r="BJ63" s="492"/>
      <c r="BK63" s="492"/>
      <c r="BL63" s="492"/>
      <c r="BM63" s="492"/>
      <c r="BN63" s="492"/>
      <c r="BO63" s="492"/>
      <c r="BP63" s="492"/>
      <c r="BQ63" s="492"/>
      <c r="BR63" s="492"/>
      <c r="BS63" s="492"/>
      <c r="BT63" s="492"/>
      <c r="BU63" s="492"/>
      <c r="BV63" s="492"/>
      <c r="BW63" s="492"/>
      <c r="BX63" s="492"/>
      <c r="BY63" s="492"/>
      <c r="BZ63" s="492"/>
      <c r="CA63" s="492"/>
      <c r="CB63" s="492"/>
      <c r="CC63" s="492"/>
      <c r="CD63" s="492"/>
      <c r="CE63" s="492"/>
      <c r="CF63" s="492"/>
      <c r="CG63" s="492"/>
      <c r="CH63" s="492"/>
      <c r="CI63" s="492"/>
      <c r="CJ63" s="492"/>
      <c r="CK63" s="492"/>
      <c r="CL63" s="492"/>
      <c r="CM63" s="492"/>
      <c r="CN63" s="492"/>
      <c r="CO63" s="492"/>
      <c r="CP63" s="492"/>
      <c r="CQ63" s="492"/>
      <c r="CR63" s="492"/>
      <c r="CS63" s="492"/>
      <c r="CT63" s="492"/>
      <c r="CU63" s="492"/>
      <c r="CV63" s="492"/>
      <c r="CW63" s="492"/>
      <c r="CX63" s="492"/>
      <c r="CY63" s="492"/>
      <c r="CZ63" s="492"/>
      <c r="DA63" s="492"/>
      <c r="DB63" s="492"/>
      <c r="DC63" s="492"/>
      <c r="DD63" s="492"/>
      <c r="DE63" s="492"/>
      <c r="DF63" s="492"/>
      <c r="DG63" s="492"/>
      <c r="DH63" s="492"/>
      <c r="DI63" s="492"/>
      <c r="DJ63" s="492"/>
      <c r="DK63" s="492"/>
      <c r="DL63" s="492"/>
      <c r="DM63" s="492"/>
      <c r="DN63" s="492"/>
      <c r="DO63" s="492"/>
      <c r="DP63" s="492"/>
      <c r="DQ63" s="492"/>
      <c r="DR63" s="492"/>
      <c r="DS63" s="492"/>
      <c r="DT63" s="492"/>
      <c r="DU63" s="492"/>
      <c r="DV63" s="492"/>
      <c r="DW63" s="492"/>
      <c r="DX63" s="492"/>
      <c r="DY63" s="492"/>
      <c r="DZ63" s="492"/>
      <c r="EA63" s="492"/>
      <c r="EB63" s="492"/>
      <c r="EC63" s="492"/>
      <c r="ED63" s="492"/>
      <c r="EE63" s="492"/>
      <c r="EF63" s="492"/>
      <c r="EG63" s="492"/>
      <c r="EH63" s="492"/>
      <c r="EI63" s="492"/>
      <c r="EJ63" s="492"/>
      <c r="EK63" s="492"/>
      <c r="EL63" s="492"/>
      <c r="EM63" s="492"/>
      <c r="EN63" s="492"/>
      <c r="EO63" s="492"/>
      <c r="EP63" s="492"/>
      <c r="EQ63" s="492"/>
      <c r="ER63" s="492"/>
      <c r="ES63" s="492"/>
      <c r="ET63" s="492"/>
      <c r="EU63" s="492"/>
      <c r="EV63" s="492"/>
      <c r="EW63" s="492"/>
      <c r="EX63" s="492"/>
      <c r="EY63" s="492"/>
      <c r="EZ63" s="492"/>
      <c r="FA63" s="492"/>
      <c r="FB63" s="492"/>
      <c r="FC63" s="492"/>
      <c r="FD63" s="492"/>
      <c r="FE63" s="492"/>
      <c r="FF63" s="492"/>
      <c r="FG63" s="492"/>
      <c r="FH63" s="492"/>
      <c r="FI63" s="492"/>
      <c r="FJ63" s="492"/>
      <c r="FK63" s="492"/>
      <c r="FL63" s="492"/>
      <c r="FM63" s="492"/>
      <c r="FN63" s="492"/>
      <c r="FO63" s="492"/>
      <c r="FP63" s="492"/>
      <c r="FQ63" s="492"/>
      <c r="FR63" s="492"/>
      <c r="FS63" s="492"/>
      <c r="FT63" s="492"/>
      <c r="FU63" s="492"/>
      <c r="FV63" s="492"/>
      <c r="FW63" s="492"/>
      <c r="FX63" s="492"/>
      <c r="FY63" s="492"/>
      <c r="FZ63" s="492"/>
      <c r="GA63" s="492"/>
      <c r="GB63" s="492"/>
      <c r="GC63" s="492"/>
      <c r="GD63" s="492"/>
      <c r="GE63" s="492"/>
      <c r="GF63" s="492"/>
      <c r="GG63" s="492"/>
      <c r="GH63" s="492"/>
      <c r="GI63" s="492"/>
      <c r="GJ63" s="492"/>
      <c r="GK63" s="492"/>
      <c r="GL63" s="492"/>
      <c r="GM63" s="492"/>
      <c r="GN63" s="492"/>
      <c r="GO63" s="492"/>
      <c r="GP63" s="492"/>
      <c r="GQ63" s="492"/>
      <c r="GR63" s="492"/>
      <c r="GS63" s="492"/>
      <c r="GT63" s="492"/>
      <c r="GU63" s="492"/>
      <c r="GV63" s="492"/>
      <c r="GW63" s="492"/>
      <c r="GX63" s="492"/>
      <c r="GY63" s="492"/>
      <c r="GZ63" s="492"/>
      <c r="HA63" s="492"/>
      <c r="HB63" s="492"/>
      <c r="HC63" s="492"/>
      <c r="HD63" s="492"/>
      <c r="HE63" s="492"/>
      <c r="HF63" s="492"/>
      <c r="HG63" s="492"/>
      <c r="HH63" s="492"/>
      <c r="HI63" s="492"/>
      <c r="HJ63" s="492"/>
      <c r="HK63" s="492"/>
      <c r="HL63" s="492"/>
      <c r="HM63" s="492"/>
      <c r="HN63" s="492"/>
      <c r="HO63" s="492"/>
      <c r="HP63" s="492"/>
      <c r="HQ63" s="492"/>
      <c r="HR63" s="492"/>
      <c r="HS63" s="492"/>
      <c r="HT63" s="492"/>
      <c r="HU63" s="492"/>
    </row>
    <row r="64" spans="1:229" s="1" customFormat="1" ht="15" customHeight="1" x14ac:dyDescent="0.15">
      <c r="A64" s="504">
        <v>60</v>
      </c>
      <c r="B64" s="504">
        <v>60</v>
      </c>
      <c r="C64" s="521" t="s">
        <v>2189</v>
      </c>
      <c r="D64" s="522" t="s">
        <v>2141</v>
      </c>
      <c r="E64" s="523" t="s">
        <v>709</v>
      </c>
      <c r="F64" s="598" t="s">
        <v>2746</v>
      </c>
      <c r="G64" s="527" t="s">
        <v>2194</v>
      </c>
      <c r="H64" s="504" t="s">
        <v>2245</v>
      </c>
      <c r="I64" s="502" t="str">
        <f t="shared" si="0"/>
        <v>III/c</v>
      </c>
      <c r="J64" s="525" t="s">
        <v>3977</v>
      </c>
      <c r="K64" s="501" t="s">
        <v>707</v>
      </c>
      <c r="L64" s="503">
        <f t="shared" si="1"/>
        <v>31</v>
      </c>
      <c r="M64" s="504" t="s">
        <v>230</v>
      </c>
      <c r="N64" s="505" t="s">
        <v>3939</v>
      </c>
      <c r="O64" s="501">
        <v>2019</v>
      </c>
      <c r="P64" s="523" t="s">
        <v>2351</v>
      </c>
      <c r="Q64" s="598" t="s">
        <v>3722</v>
      </c>
      <c r="R64" s="508" t="s">
        <v>2301</v>
      </c>
      <c r="S64" s="598">
        <v>2014</v>
      </c>
      <c r="T64" s="598" t="s">
        <v>3586</v>
      </c>
      <c r="U64" s="598" t="s">
        <v>2921</v>
      </c>
      <c r="V64" s="625"/>
      <c r="W64" s="492"/>
      <c r="X64" s="492"/>
      <c r="Y64" s="492"/>
      <c r="Z64" s="492"/>
      <c r="AA64" s="492"/>
      <c r="AB64" s="492"/>
      <c r="AC64" s="492"/>
      <c r="AD64" s="492"/>
      <c r="AE64" s="492"/>
      <c r="AF64" s="492"/>
      <c r="AG64" s="492"/>
      <c r="AH64" s="492"/>
      <c r="AI64" s="492"/>
      <c r="AJ64" s="492"/>
      <c r="AK64" s="492"/>
      <c r="AL64" s="492"/>
      <c r="AM64" s="492"/>
      <c r="AN64" s="492"/>
      <c r="AO64" s="492"/>
      <c r="AP64" s="492"/>
      <c r="AQ64" s="492"/>
      <c r="AR64" s="492"/>
      <c r="AS64" s="492"/>
      <c r="AT64" s="492"/>
      <c r="AU64" s="492"/>
      <c r="AV64" s="492"/>
      <c r="AW64" s="492"/>
      <c r="AX64" s="492"/>
      <c r="AY64" s="492"/>
      <c r="AZ64" s="492"/>
      <c r="BA64" s="492"/>
      <c r="BB64" s="492"/>
      <c r="BC64" s="492"/>
      <c r="BD64" s="492"/>
      <c r="BE64" s="492"/>
      <c r="BF64" s="492"/>
      <c r="BG64" s="492"/>
      <c r="BH64" s="492"/>
      <c r="BI64" s="492"/>
      <c r="BJ64" s="492"/>
      <c r="BK64" s="492"/>
      <c r="BL64" s="492"/>
      <c r="BM64" s="492"/>
      <c r="BN64" s="492"/>
      <c r="BO64" s="492"/>
      <c r="BP64" s="492"/>
      <c r="BQ64" s="492"/>
      <c r="BR64" s="492"/>
      <c r="BS64" s="492"/>
      <c r="BT64" s="492"/>
      <c r="BU64" s="492"/>
      <c r="BV64" s="492"/>
      <c r="BW64" s="492"/>
      <c r="BX64" s="492"/>
      <c r="BY64" s="492"/>
      <c r="BZ64" s="492"/>
      <c r="CA64" s="492"/>
      <c r="CB64" s="492"/>
      <c r="CC64" s="492"/>
      <c r="CD64" s="492"/>
      <c r="CE64" s="492"/>
      <c r="CF64" s="492"/>
      <c r="CG64" s="492"/>
      <c r="CH64" s="492"/>
      <c r="CI64" s="492"/>
      <c r="CJ64" s="492"/>
      <c r="CK64" s="492"/>
      <c r="CL64" s="492"/>
      <c r="CM64" s="492"/>
      <c r="CN64" s="492"/>
      <c r="CO64" s="492"/>
      <c r="CP64" s="492"/>
      <c r="CQ64" s="492"/>
      <c r="CR64" s="492"/>
      <c r="CS64" s="492"/>
      <c r="CT64" s="492"/>
      <c r="CU64" s="492"/>
      <c r="CV64" s="492"/>
      <c r="CW64" s="492"/>
      <c r="CX64" s="492"/>
      <c r="CY64" s="492"/>
      <c r="CZ64" s="492"/>
      <c r="DA64" s="492"/>
      <c r="DB64" s="492"/>
      <c r="DC64" s="492"/>
      <c r="DD64" s="492"/>
      <c r="DE64" s="492"/>
      <c r="DF64" s="492"/>
      <c r="DG64" s="492"/>
      <c r="DH64" s="492"/>
      <c r="DI64" s="492"/>
      <c r="DJ64" s="492"/>
      <c r="DK64" s="492"/>
      <c r="DL64" s="492"/>
      <c r="DM64" s="492"/>
      <c r="DN64" s="492"/>
      <c r="DO64" s="492"/>
      <c r="DP64" s="492"/>
      <c r="DQ64" s="492"/>
      <c r="DR64" s="492"/>
      <c r="DS64" s="492"/>
      <c r="DT64" s="492"/>
      <c r="DU64" s="492"/>
      <c r="DV64" s="492"/>
      <c r="DW64" s="492"/>
      <c r="DX64" s="492"/>
      <c r="DY64" s="492"/>
      <c r="DZ64" s="492"/>
      <c r="EA64" s="492"/>
      <c r="EB64" s="492"/>
      <c r="EC64" s="492"/>
      <c r="ED64" s="492"/>
      <c r="EE64" s="492"/>
      <c r="EF64" s="492"/>
      <c r="EG64" s="492"/>
      <c r="EH64" s="492"/>
      <c r="EI64" s="492"/>
      <c r="EJ64" s="492"/>
      <c r="EK64" s="492"/>
      <c r="EL64" s="492"/>
      <c r="EM64" s="492"/>
      <c r="EN64" s="492"/>
      <c r="EO64" s="492"/>
      <c r="EP64" s="492"/>
      <c r="EQ64" s="492"/>
      <c r="ER64" s="492"/>
      <c r="ES64" s="492"/>
      <c r="ET64" s="492"/>
      <c r="EU64" s="492"/>
      <c r="EV64" s="492"/>
      <c r="EW64" s="492"/>
      <c r="EX64" s="492"/>
      <c r="EY64" s="492"/>
      <c r="EZ64" s="492"/>
      <c r="FA64" s="492"/>
      <c r="FB64" s="492"/>
      <c r="FC64" s="492"/>
      <c r="FD64" s="492"/>
      <c r="FE64" s="492"/>
      <c r="FF64" s="492"/>
      <c r="FG64" s="492"/>
      <c r="FH64" s="492"/>
      <c r="FI64" s="492"/>
      <c r="FJ64" s="492"/>
      <c r="FK64" s="492"/>
      <c r="FL64" s="492"/>
      <c r="FM64" s="492"/>
      <c r="FN64" s="492"/>
      <c r="FO64" s="492"/>
      <c r="FP64" s="492"/>
      <c r="FQ64" s="492"/>
      <c r="FR64" s="492"/>
      <c r="FS64" s="492"/>
      <c r="FT64" s="492"/>
      <c r="FU64" s="492"/>
      <c r="FV64" s="492"/>
      <c r="FW64" s="492"/>
      <c r="FX64" s="492"/>
      <c r="FY64" s="492"/>
      <c r="FZ64" s="492"/>
      <c r="GA64" s="492"/>
      <c r="GB64" s="492"/>
      <c r="GC64" s="492"/>
      <c r="GD64" s="492"/>
      <c r="GE64" s="492"/>
      <c r="GF64" s="492"/>
      <c r="GG64" s="492"/>
      <c r="GH64" s="492"/>
      <c r="GI64" s="492"/>
      <c r="GJ64" s="492"/>
      <c r="GK64" s="492"/>
      <c r="GL64" s="492"/>
      <c r="GM64" s="492"/>
      <c r="GN64" s="492"/>
      <c r="GO64" s="492"/>
      <c r="GP64" s="492"/>
      <c r="GQ64" s="492"/>
      <c r="GR64" s="492"/>
      <c r="GS64" s="492"/>
      <c r="GT64" s="492"/>
      <c r="GU64" s="492"/>
      <c r="GV64" s="492"/>
      <c r="GW64" s="492"/>
      <c r="GX64" s="492"/>
      <c r="GY64" s="492"/>
      <c r="GZ64" s="492"/>
      <c r="HA64" s="492"/>
      <c r="HB64" s="492"/>
      <c r="HC64" s="492"/>
      <c r="HD64" s="492"/>
      <c r="HE64" s="492"/>
      <c r="HF64" s="492"/>
      <c r="HG64" s="492"/>
      <c r="HH64" s="492"/>
      <c r="HI64" s="492"/>
      <c r="HJ64" s="492"/>
      <c r="HK64" s="492"/>
      <c r="HL64" s="492"/>
      <c r="HM64" s="492"/>
      <c r="HN64" s="492"/>
      <c r="HO64" s="492"/>
      <c r="HP64" s="492"/>
      <c r="HQ64" s="492"/>
      <c r="HR64" s="492"/>
      <c r="HS64" s="492"/>
      <c r="HT64" s="492"/>
      <c r="HU64" s="492"/>
    </row>
    <row r="65" spans="1:229" ht="15" customHeight="1" x14ac:dyDescent="0.15">
      <c r="A65" s="496">
        <v>61</v>
      </c>
      <c r="B65" s="496">
        <v>61</v>
      </c>
      <c r="C65" s="528" t="s">
        <v>3037</v>
      </c>
      <c r="D65" s="529" t="s">
        <v>2142</v>
      </c>
      <c r="E65" s="506" t="s">
        <v>705</v>
      </c>
      <c r="F65" s="598" t="s">
        <v>2732</v>
      </c>
      <c r="G65" s="530" t="s">
        <v>2195</v>
      </c>
      <c r="H65" s="504" t="s">
        <v>2245</v>
      </c>
      <c r="I65" s="502" t="str">
        <f t="shared" si="0"/>
        <v>III/c</v>
      </c>
      <c r="J65" s="525" t="s">
        <v>3977</v>
      </c>
      <c r="K65" s="501" t="s">
        <v>707</v>
      </c>
      <c r="L65" s="503">
        <f t="shared" si="1"/>
        <v>32</v>
      </c>
      <c r="M65" s="504" t="s">
        <v>230</v>
      </c>
      <c r="N65" s="505" t="s">
        <v>3939</v>
      </c>
      <c r="O65" s="504">
        <v>2017</v>
      </c>
      <c r="P65" s="506" t="s">
        <v>2352</v>
      </c>
      <c r="Q65" s="598" t="s">
        <v>3722</v>
      </c>
      <c r="R65" s="508" t="s">
        <v>2301</v>
      </c>
      <c r="S65" s="598">
        <v>2013</v>
      </c>
      <c r="T65" s="598" t="s">
        <v>1332</v>
      </c>
      <c r="U65" s="598" t="s">
        <v>2921</v>
      </c>
      <c r="V65" s="625"/>
    </row>
    <row r="66" spans="1:229" x14ac:dyDescent="0.15">
      <c r="A66" s="504">
        <v>62</v>
      </c>
      <c r="B66" s="504">
        <v>62</v>
      </c>
      <c r="C66" s="531" t="s">
        <v>2190</v>
      </c>
      <c r="D66" s="529" t="s">
        <v>2143</v>
      </c>
      <c r="E66" s="506" t="s">
        <v>709</v>
      </c>
      <c r="F66" s="598" t="s">
        <v>2724</v>
      </c>
      <c r="G66" s="530" t="s">
        <v>2196</v>
      </c>
      <c r="H66" s="504" t="s">
        <v>2245</v>
      </c>
      <c r="I66" s="502" t="str">
        <f t="shared" si="0"/>
        <v>III/c</v>
      </c>
      <c r="J66" s="525" t="s">
        <v>3977</v>
      </c>
      <c r="K66" s="501" t="s">
        <v>707</v>
      </c>
      <c r="L66" s="503">
        <f t="shared" si="1"/>
        <v>34</v>
      </c>
      <c r="M66" s="504" t="s">
        <v>230</v>
      </c>
      <c r="N66" s="505" t="s">
        <v>3939</v>
      </c>
      <c r="O66" s="504">
        <v>2013</v>
      </c>
      <c r="P66" s="506" t="s">
        <v>3180</v>
      </c>
      <c r="Q66" s="598" t="s">
        <v>3722</v>
      </c>
      <c r="R66" s="508" t="s">
        <v>2299</v>
      </c>
      <c r="S66" s="598">
        <v>2011</v>
      </c>
      <c r="T66" s="598" t="s">
        <v>3564</v>
      </c>
      <c r="U66" s="598" t="s">
        <v>2921</v>
      </c>
      <c r="V66" s="625"/>
    </row>
    <row r="67" spans="1:229" customFormat="1" ht="15" customHeight="1" x14ac:dyDescent="0.15">
      <c r="A67" s="496">
        <v>63</v>
      </c>
      <c r="B67" s="496">
        <v>63</v>
      </c>
      <c r="C67" s="190" t="s">
        <v>3038</v>
      </c>
      <c r="D67" s="307" t="s">
        <v>3039</v>
      </c>
      <c r="E67" s="183" t="s">
        <v>705</v>
      </c>
      <c r="F67" s="179" t="s">
        <v>2742</v>
      </c>
      <c r="G67" s="217" t="s">
        <v>3040</v>
      </c>
      <c r="H67" s="171" t="s">
        <v>2245</v>
      </c>
      <c r="I67" s="171" t="str">
        <f>IF(H67="Pembina Utama","IV/e",IF(H67="Pembina Utama Madya","IV/d",IF(H67="Pembina Utama Muda","IV/c",IF(H67="Pembina Tk.I","IV/b",IF(H67="Pembina","IV/a",IF(H67="Penata Tk.I","III/d",IF(H67="Penata","III/c",IF(H67="Penata Muda Tk.I","III/b",IF(H67="Penata Muda","III/a",IF(H67="Pengatur Tk.I","II/d",IF(H67="Pengatur","II/c",IF(H67="Pengatur Muda Tk.I","II/b",IF(H67="Pengatur Muda","II/a",IF(H67="Juru Tk.I","I/d",IF(H67="Juru","I/c",IF(H67="Juru Muda Tk.I","I/b","I/a"))))))))))))))))</f>
        <v>III/c</v>
      </c>
      <c r="J67" s="186" t="s">
        <v>3977</v>
      </c>
      <c r="K67" s="187" t="s">
        <v>707</v>
      </c>
      <c r="L67" s="177">
        <f>2020 - (RIGHT(G67,4))</f>
        <v>34</v>
      </c>
      <c r="M67" s="504" t="s">
        <v>230</v>
      </c>
      <c r="N67" s="505" t="s">
        <v>5339</v>
      </c>
      <c r="O67" s="179"/>
      <c r="P67" s="179" t="s">
        <v>5340</v>
      </c>
      <c r="Q67" s="598" t="s">
        <v>3722</v>
      </c>
      <c r="R67" s="508" t="s">
        <v>2301</v>
      </c>
      <c r="S67" s="180"/>
      <c r="T67" s="179" t="s">
        <v>2570</v>
      </c>
    </row>
    <row r="68" spans="1:229" customFormat="1" ht="15" customHeight="1" x14ac:dyDescent="0.15">
      <c r="A68" s="504">
        <v>64</v>
      </c>
      <c r="B68" s="504">
        <v>64</v>
      </c>
      <c r="C68" s="235" t="s">
        <v>1652</v>
      </c>
      <c r="D68" s="307" t="s">
        <v>3377</v>
      </c>
      <c r="E68" s="183" t="s">
        <v>709</v>
      </c>
      <c r="F68" s="179" t="s">
        <v>2741</v>
      </c>
      <c r="G68" s="217" t="s">
        <v>1228</v>
      </c>
      <c r="H68" s="171" t="s">
        <v>2245</v>
      </c>
      <c r="I68" s="171" t="str">
        <f>IF(H68="Pembina Utama","IV/e",IF(H68="Pembina Utama Madya","IV/d",IF(H68="Pembina Utama Muda","IV/c",IF(H68="Pembina Tk.I","IV/b",IF(H68="Pembina","IV/a",IF(H68="Penata Tk.I","III/d",IF(H68="Penata","III/c",IF(H68="Penata Muda Tk.I","III/b",IF(H68="Penata Muda","III/a",IF(H68="Pengatur Tk.I","II/d",IF(H68="Pengatur","II/c",IF(H68="Pengatur Muda Tk.I","II/b",IF(H68="Pengatur Muda","II/a",IF(H68="Juru Tk.I","I/d",IF(H68="Juru","I/c",IF(H68="Juru Muda Tk.I","I/b","I/a"))))))))))))))))</f>
        <v>III/c</v>
      </c>
      <c r="J68" s="186" t="s">
        <v>3977</v>
      </c>
      <c r="K68" s="187" t="s">
        <v>707</v>
      </c>
      <c r="L68" s="177">
        <f>2020 - (RIGHT(G68,4))</f>
        <v>38</v>
      </c>
      <c r="M68" s="504" t="s">
        <v>230</v>
      </c>
      <c r="N68" s="505" t="s">
        <v>5339</v>
      </c>
      <c r="O68" s="39"/>
      <c r="P68" s="41" t="s">
        <v>5343</v>
      </c>
      <c r="Q68" s="598" t="s">
        <v>3722</v>
      </c>
      <c r="R68" s="508" t="s">
        <v>2303</v>
      </c>
      <c r="S68" s="179">
        <v>2016</v>
      </c>
      <c r="T68" s="179" t="s">
        <v>2921</v>
      </c>
      <c r="U68" s="63" t="s">
        <v>3522</v>
      </c>
      <c r="V68" s="179" t="s">
        <v>2570</v>
      </c>
    </row>
    <row r="69" spans="1:229" x14ac:dyDescent="0.15">
      <c r="A69" s="496">
        <v>65</v>
      </c>
      <c r="B69" s="496">
        <v>65</v>
      </c>
      <c r="C69" s="528" t="s">
        <v>3400</v>
      </c>
      <c r="D69" s="529" t="s">
        <v>3396</v>
      </c>
      <c r="E69" s="506" t="s">
        <v>709</v>
      </c>
      <c r="F69" s="598" t="s">
        <v>3397</v>
      </c>
      <c r="G69" s="532" t="s">
        <v>3398</v>
      </c>
      <c r="H69" s="504" t="s">
        <v>2246</v>
      </c>
      <c r="I69" s="502" t="str">
        <f t="shared" si="0"/>
        <v>III/b</v>
      </c>
      <c r="J69" s="533" t="s">
        <v>3399</v>
      </c>
      <c r="K69" s="501" t="s">
        <v>707</v>
      </c>
      <c r="L69" s="503">
        <f t="shared" si="1"/>
        <v>30</v>
      </c>
      <c r="M69" s="501" t="s">
        <v>258</v>
      </c>
      <c r="N69" s="503" t="s">
        <v>4829</v>
      </c>
      <c r="O69" s="504">
        <v>2016</v>
      </c>
      <c r="P69" s="506"/>
      <c r="Q69" s="598" t="s">
        <v>3722</v>
      </c>
      <c r="R69" s="508" t="s">
        <v>2303</v>
      </c>
      <c r="S69" s="598">
        <v>2016</v>
      </c>
      <c r="T69" s="598" t="s">
        <v>3571</v>
      </c>
      <c r="U69" s="598" t="s">
        <v>2921</v>
      </c>
      <c r="V69" s="625"/>
    </row>
    <row r="70" spans="1:229" ht="24.75" x14ac:dyDescent="0.15">
      <c r="A70" s="504">
        <v>66</v>
      </c>
      <c r="B70" s="504">
        <v>66</v>
      </c>
      <c r="C70" s="534" t="s">
        <v>3401</v>
      </c>
      <c r="D70" s="529" t="s">
        <v>3482</v>
      </c>
      <c r="E70" s="515" t="s">
        <v>705</v>
      </c>
      <c r="F70" s="600" t="s">
        <v>2736</v>
      </c>
      <c r="G70" s="535" t="s">
        <v>3402</v>
      </c>
      <c r="H70" s="516" t="s">
        <v>2246</v>
      </c>
      <c r="I70" s="502" t="str">
        <f t="shared" si="0"/>
        <v>III/b</v>
      </c>
      <c r="J70" s="536" t="s">
        <v>3399</v>
      </c>
      <c r="K70" s="502" t="s">
        <v>707</v>
      </c>
      <c r="L70" s="503">
        <f t="shared" si="1"/>
        <v>34</v>
      </c>
      <c r="M70" s="516" t="s">
        <v>680</v>
      </c>
      <c r="N70" s="536" t="s">
        <v>3399</v>
      </c>
      <c r="O70" s="516">
        <v>2013</v>
      </c>
      <c r="P70" s="515"/>
      <c r="Q70" s="600" t="s">
        <v>3722</v>
      </c>
      <c r="R70" s="581" t="s">
        <v>2299</v>
      </c>
      <c r="S70" s="600">
        <v>2013</v>
      </c>
      <c r="T70" s="600" t="s">
        <v>3564</v>
      </c>
      <c r="U70" s="600" t="s">
        <v>2921</v>
      </c>
      <c r="V70" s="625"/>
    </row>
    <row r="71" spans="1:229" s="463" customFormat="1" x14ac:dyDescent="0.15">
      <c r="A71" s="496">
        <v>67</v>
      </c>
      <c r="B71" s="496">
        <v>67</v>
      </c>
      <c r="C71" s="537" t="s">
        <v>4160</v>
      </c>
      <c r="D71" s="538" t="s">
        <v>4116</v>
      </c>
      <c r="E71" s="515" t="s">
        <v>709</v>
      </c>
      <c r="F71" s="600" t="s">
        <v>2724</v>
      </c>
      <c r="G71" s="535" t="s">
        <v>4198</v>
      </c>
      <c r="H71" s="516" t="s">
        <v>2246</v>
      </c>
      <c r="I71" s="502" t="str">
        <f t="shared" ref="I71" si="2">IF(H71="Pembina Utama","IV/e",IF(H71="Pembina Utama Madya","IV/d",IF(H71="Pembina Utama Muda","IV/c",IF(H71="Pembina Tk.I","IV/b",IF(H71="Pembina","IV/a",IF(H71="Penata Tk.I","III/d",IF(H71="Penata","III/c",IF(H71="Penata Muda Tk.I","III/b",IF(H71="Penata Muda","III/a",IF(H71="Pengatur Tk.I","II/d",IF(H71="Pengatur","II/c",IF(H71="Pengatur Muda Tk.I","II/b",IF(H71="Pengatur Muda","II/a",IF(H71="Juru Tk.I","I/d",IF(H71="Juru","I/c",IF(H71="Juru Muda Tk.I","I/b","I/a"))))))))))))))))</f>
        <v>III/b</v>
      </c>
      <c r="J71" s="525" t="s">
        <v>3977</v>
      </c>
      <c r="K71" s="502" t="s">
        <v>707</v>
      </c>
      <c r="L71" s="503">
        <f t="shared" si="1"/>
        <v>32</v>
      </c>
      <c r="M71" s="516" t="s">
        <v>680</v>
      </c>
      <c r="N71" s="525" t="s">
        <v>3977</v>
      </c>
      <c r="O71" s="501" t="s">
        <v>2225</v>
      </c>
      <c r="P71" s="553" t="s">
        <v>4130</v>
      </c>
      <c r="Q71" s="600" t="s">
        <v>3722</v>
      </c>
      <c r="R71" s="581" t="s">
        <v>2299</v>
      </c>
      <c r="S71" s="600">
        <v>2012</v>
      </c>
      <c r="T71" s="600" t="s">
        <v>3564</v>
      </c>
      <c r="U71" s="600" t="s">
        <v>2921</v>
      </c>
      <c r="V71" s="625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1"/>
      <c r="BG71" s="491"/>
      <c r="BH71" s="491"/>
      <c r="BI71" s="491"/>
      <c r="BJ71" s="491"/>
      <c r="BK71" s="491"/>
      <c r="BL71" s="491"/>
      <c r="BM71" s="491"/>
      <c r="BN71" s="491"/>
      <c r="BO71" s="491"/>
      <c r="BP71" s="491"/>
      <c r="BQ71" s="491"/>
      <c r="BR71" s="491"/>
      <c r="BS71" s="491"/>
      <c r="BT71" s="491"/>
      <c r="BU71" s="491"/>
      <c r="BV71" s="491"/>
      <c r="BW71" s="491"/>
      <c r="BX71" s="491"/>
      <c r="BY71" s="491"/>
      <c r="BZ71" s="491"/>
      <c r="CA71" s="491"/>
      <c r="CB71" s="491"/>
      <c r="CC71" s="491"/>
      <c r="CD71" s="491"/>
      <c r="CE71" s="491"/>
      <c r="CF71" s="491"/>
      <c r="CG71" s="491"/>
      <c r="CH71" s="491"/>
      <c r="CI71" s="491"/>
      <c r="CJ71" s="491"/>
      <c r="CK71" s="491"/>
      <c r="CL71" s="491"/>
      <c r="CM71" s="491"/>
      <c r="CN71" s="491"/>
      <c r="CO71" s="491"/>
      <c r="CP71" s="491"/>
      <c r="CQ71" s="491"/>
      <c r="CR71" s="491"/>
      <c r="CS71" s="491"/>
      <c r="CT71" s="491"/>
      <c r="CU71" s="491"/>
      <c r="CV71" s="491"/>
      <c r="CW71" s="491"/>
      <c r="CX71" s="491"/>
      <c r="CY71" s="491"/>
      <c r="CZ71" s="491"/>
      <c r="DA71" s="491"/>
      <c r="DB71" s="491"/>
      <c r="DC71" s="491"/>
      <c r="DD71" s="491"/>
      <c r="DE71" s="491"/>
      <c r="DF71" s="491"/>
      <c r="DG71" s="491"/>
      <c r="DH71" s="491"/>
      <c r="DI71" s="491"/>
      <c r="DJ71" s="491"/>
      <c r="DK71" s="491"/>
      <c r="DL71" s="491"/>
      <c r="DM71" s="491"/>
      <c r="DN71" s="491"/>
      <c r="DO71" s="491"/>
      <c r="DP71" s="491"/>
      <c r="DQ71" s="491"/>
      <c r="DR71" s="491"/>
      <c r="DS71" s="491"/>
      <c r="DT71" s="491"/>
      <c r="DU71" s="491"/>
      <c r="DV71" s="491"/>
      <c r="DW71" s="491"/>
      <c r="DX71" s="491"/>
      <c r="DY71" s="491"/>
      <c r="DZ71" s="491"/>
      <c r="EA71" s="491"/>
      <c r="EB71" s="491"/>
      <c r="EC71" s="491"/>
      <c r="ED71" s="491"/>
      <c r="EE71" s="491"/>
      <c r="EF71" s="491"/>
      <c r="EG71" s="491"/>
      <c r="EH71" s="491"/>
      <c r="EI71" s="491"/>
      <c r="EJ71" s="491"/>
      <c r="EK71" s="491"/>
      <c r="EL71" s="491"/>
      <c r="EM71" s="491"/>
      <c r="EN71" s="491"/>
      <c r="EO71" s="491"/>
      <c r="EP71" s="491"/>
      <c r="EQ71" s="491"/>
      <c r="ER71" s="491"/>
      <c r="ES71" s="491"/>
      <c r="ET71" s="491"/>
      <c r="EU71" s="491"/>
      <c r="EV71" s="491"/>
      <c r="EW71" s="491"/>
      <c r="EX71" s="491"/>
      <c r="EY71" s="491"/>
      <c r="EZ71" s="491"/>
      <c r="FA71" s="491"/>
      <c r="FB71" s="491"/>
      <c r="FC71" s="491"/>
      <c r="FD71" s="491"/>
      <c r="FE71" s="491"/>
      <c r="FF71" s="491"/>
      <c r="FG71" s="491"/>
      <c r="FH71" s="491"/>
      <c r="FI71" s="491"/>
      <c r="FJ71" s="491"/>
      <c r="FK71" s="491"/>
      <c r="FL71" s="491"/>
      <c r="FM71" s="491"/>
      <c r="FN71" s="491"/>
      <c r="FO71" s="491"/>
      <c r="FP71" s="491"/>
      <c r="FQ71" s="491"/>
      <c r="FR71" s="491"/>
      <c r="FS71" s="491"/>
      <c r="FT71" s="491"/>
      <c r="FU71" s="491"/>
      <c r="FV71" s="491"/>
      <c r="FW71" s="491"/>
      <c r="FX71" s="491"/>
      <c r="FY71" s="491"/>
      <c r="FZ71" s="491"/>
      <c r="GA71" s="491"/>
      <c r="GB71" s="491"/>
      <c r="GC71" s="491"/>
      <c r="GD71" s="491"/>
      <c r="GE71" s="491"/>
      <c r="GF71" s="491"/>
      <c r="GG71" s="491"/>
      <c r="GH71" s="491"/>
      <c r="GI71" s="491"/>
      <c r="GJ71" s="491"/>
      <c r="GK71" s="491"/>
      <c r="GL71" s="491"/>
      <c r="GM71" s="491"/>
      <c r="GN71" s="491"/>
      <c r="GO71" s="491"/>
      <c r="GP71" s="491"/>
      <c r="GQ71" s="491"/>
      <c r="GR71" s="491"/>
      <c r="GS71" s="491"/>
      <c r="GT71" s="491"/>
      <c r="GU71" s="491"/>
      <c r="GV71" s="491"/>
      <c r="GW71" s="491"/>
      <c r="GX71" s="491"/>
      <c r="GY71" s="491"/>
      <c r="GZ71" s="491"/>
      <c r="HA71" s="491"/>
      <c r="HB71" s="491"/>
      <c r="HC71" s="491"/>
      <c r="HD71" s="491"/>
      <c r="HE71" s="491"/>
      <c r="HF71" s="491"/>
      <c r="HG71" s="491"/>
      <c r="HH71" s="491"/>
      <c r="HI71" s="491"/>
      <c r="HJ71" s="491"/>
      <c r="HK71" s="491"/>
      <c r="HL71" s="491"/>
      <c r="HM71" s="491"/>
      <c r="HN71" s="491"/>
      <c r="HO71" s="491"/>
      <c r="HP71" s="491"/>
      <c r="HQ71" s="491"/>
      <c r="HR71" s="491"/>
      <c r="HS71" s="491"/>
      <c r="HT71" s="491"/>
      <c r="HU71" s="491"/>
    </row>
    <row r="72" spans="1:229" s="463" customFormat="1" x14ac:dyDescent="0.15">
      <c r="A72" s="504">
        <v>68</v>
      </c>
      <c r="B72" s="504">
        <v>68</v>
      </c>
      <c r="C72" s="537" t="s">
        <v>4161</v>
      </c>
      <c r="D72" s="538" t="s">
        <v>4117</v>
      </c>
      <c r="E72" s="515" t="s">
        <v>709</v>
      </c>
      <c r="F72" s="600" t="s">
        <v>2724</v>
      </c>
      <c r="G72" s="535" t="s">
        <v>4199</v>
      </c>
      <c r="H72" s="516" t="s">
        <v>2246</v>
      </c>
      <c r="I72" s="502" t="str">
        <f t="shared" ref="I72:I108" si="3">IF(H72="Pembina Utama","IV/e",IF(H72="Pembina Utama Madya","IV/d",IF(H72="Pembina Utama Muda","IV/c",IF(H72="Pembina Tk.I","IV/b",IF(H72="Pembina","IV/a",IF(H72="Penata Tk.I","III/d",IF(H72="Penata","III/c",IF(H72="Penata Muda Tk.I","III/b",IF(H72="Penata Muda","III/a",IF(H72="Pengatur Tk.I","II/d",IF(H72="Pengatur","II/c",IF(H72="Pengatur Muda Tk.I","II/b",IF(H72="Pengatur Muda","II/a",IF(H72="Juru Tk.I","I/d",IF(H72="Juru","I/c",IF(H72="Juru Muda Tk.I","I/b","I/a"))))))))))))))))</f>
        <v>III/b</v>
      </c>
      <c r="J72" s="525" t="s">
        <v>3977</v>
      </c>
      <c r="K72" s="502" t="s">
        <v>707</v>
      </c>
      <c r="L72" s="503">
        <f t="shared" ref="L72:L135" si="4">2020 - (RIGHT(G72,4))</f>
        <v>29</v>
      </c>
      <c r="M72" s="516" t="s">
        <v>680</v>
      </c>
      <c r="N72" s="525" t="s">
        <v>3977</v>
      </c>
      <c r="O72" s="501" t="s">
        <v>2225</v>
      </c>
      <c r="P72" s="553" t="s">
        <v>4131</v>
      </c>
      <c r="Q72" s="600" t="s">
        <v>3722</v>
      </c>
      <c r="R72" s="581" t="s">
        <v>3137</v>
      </c>
      <c r="S72" s="600">
        <v>2015</v>
      </c>
      <c r="T72" s="600" t="s">
        <v>5293</v>
      </c>
      <c r="U72" s="600" t="s">
        <v>2921</v>
      </c>
      <c r="V72" s="625"/>
      <c r="W72" s="491"/>
      <c r="X72" s="491"/>
      <c r="Y72" s="491"/>
      <c r="Z72" s="491"/>
      <c r="AA72" s="491"/>
      <c r="AB72" s="491"/>
      <c r="AC72" s="491"/>
      <c r="AD72" s="491"/>
      <c r="AE72" s="491"/>
      <c r="AF72" s="491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  <c r="AT72" s="491"/>
      <c r="AU72" s="491"/>
      <c r="AV72" s="491"/>
      <c r="AW72" s="491"/>
      <c r="AX72" s="491"/>
      <c r="AY72" s="491"/>
      <c r="AZ72" s="491"/>
      <c r="BA72" s="491"/>
      <c r="BB72" s="491"/>
      <c r="BC72" s="491"/>
      <c r="BD72" s="491"/>
      <c r="BE72" s="491"/>
      <c r="BF72" s="491"/>
      <c r="BG72" s="491"/>
      <c r="BH72" s="491"/>
      <c r="BI72" s="491"/>
      <c r="BJ72" s="491"/>
      <c r="BK72" s="491"/>
      <c r="BL72" s="491"/>
      <c r="BM72" s="491"/>
      <c r="BN72" s="491"/>
      <c r="BO72" s="491"/>
      <c r="BP72" s="491"/>
      <c r="BQ72" s="491"/>
      <c r="BR72" s="491"/>
      <c r="BS72" s="491"/>
      <c r="BT72" s="491"/>
      <c r="BU72" s="491"/>
      <c r="BV72" s="491"/>
      <c r="BW72" s="491"/>
      <c r="BX72" s="491"/>
      <c r="BY72" s="491"/>
      <c r="BZ72" s="491"/>
      <c r="CA72" s="491"/>
      <c r="CB72" s="491"/>
      <c r="CC72" s="491"/>
      <c r="CD72" s="491"/>
      <c r="CE72" s="491"/>
      <c r="CF72" s="491"/>
      <c r="CG72" s="491"/>
      <c r="CH72" s="491"/>
      <c r="CI72" s="491"/>
      <c r="CJ72" s="491"/>
      <c r="CK72" s="491"/>
      <c r="CL72" s="491"/>
      <c r="CM72" s="491"/>
      <c r="CN72" s="491"/>
      <c r="CO72" s="491"/>
      <c r="CP72" s="491"/>
      <c r="CQ72" s="491"/>
      <c r="CR72" s="491"/>
      <c r="CS72" s="491"/>
      <c r="CT72" s="491"/>
      <c r="CU72" s="491"/>
      <c r="CV72" s="491"/>
      <c r="CW72" s="491"/>
      <c r="CX72" s="491"/>
      <c r="CY72" s="491"/>
      <c r="CZ72" s="491"/>
      <c r="DA72" s="491"/>
      <c r="DB72" s="491"/>
      <c r="DC72" s="491"/>
      <c r="DD72" s="491"/>
      <c r="DE72" s="491"/>
      <c r="DF72" s="491"/>
      <c r="DG72" s="491"/>
      <c r="DH72" s="491"/>
      <c r="DI72" s="491"/>
      <c r="DJ72" s="491"/>
      <c r="DK72" s="491"/>
      <c r="DL72" s="491"/>
      <c r="DM72" s="491"/>
      <c r="DN72" s="491"/>
      <c r="DO72" s="491"/>
      <c r="DP72" s="491"/>
      <c r="DQ72" s="491"/>
      <c r="DR72" s="491"/>
      <c r="DS72" s="491"/>
      <c r="DT72" s="491"/>
      <c r="DU72" s="491"/>
      <c r="DV72" s="491"/>
      <c r="DW72" s="491"/>
      <c r="DX72" s="491"/>
      <c r="DY72" s="491"/>
      <c r="DZ72" s="491"/>
      <c r="EA72" s="491"/>
      <c r="EB72" s="491"/>
      <c r="EC72" s="491"/>
      <c r="ED72" s="491"/>
      <c r="EE72" s="491"/>
      <c r="EF72" s="491"/>
      <c r="EG72" s="491"/>
      <c r="EH72" s="491"/>
      <c r="EI72" s="491"/>
      <c r="EJ72" s="491"/>
      <c r="EK72" s="491"/>
      <c r="EL72" s="491"/>
      <c r="EM72" s="491"/>
      <c r="EN72" s="491"/>
      <c r="EO72" s="491"/>
      <c r="EP72" s="491"/>
      <c r="EQ72" s="491"/>
      <c r="ER72" s="491"/>
      <c r="ES72" s="491"/>
      <c r="ET72" s="491"/>
      <c r="EU72" s="491"/>
      <c r="EV72" s="491"/>
      <c r="EW72" s="491"/>
      <c r="EX72" s="491"/>
      <c r="EY72" s="491"/>
      <c r="EZ72" s="491"/>
      <c r="FA72" s="491"/>
      <c r="FB72" s="491"/>
      <c r="FC72" s="491"/>
      <c r="FD72" s="491"/>
      <c r="FE72" s="491"/>
      <c r="FF72" s="491"/>
      <c r="FG72" s="491"/>
      <c r="FH72" s="491"/>
      <c r="FI72" s="491"/>
      <c r="FJ72" s="491"/>
      <c r="FK72" s="491"/>
      <c r="FL72" s="491"/>
      <c r="FM72" s="491"/>
      <c r="FN72" s="491"/>
      <c r="FO72" s="491"/>
      <c r="FP72" s="491"/>
      <c r="FQ72" s="491"/>
      <c r="FR72" s="491"/>
      <c r="FS72" s="491"/>
      <c r="FT72" s="491"/>
      <c r="FU72" s="491"/>
      <c r="FV72" s="491"/>
      <c r="FW72" s="491"/>
      <c r="FX72" s="491"/>
      <c r="FY72" s="491"/>
      <c r="FZ72" s="491"/>
      <c r="GA72" s="491"/>
      <c r="GB72" s="491"/>
      <c r="GC72" s="491"/>
      <c r="GD72" s="491"/>
      <c r="GE72" s="491"/>
      <c r="GF72" s="491"/>
      <c r="GG72" s="491"/>
      <c r="GH72" s="491"/>
      <c r="GI72" s="491"/>
      <c r="GJ72" s="491"/>
      <c r="GK72" s="491"/>
      <c r="GL72" s="491"/>
      <c r="GM72" s="491"/>
      <c r="GN72" s="491"/>
      <c r="GO72" s="491"/>
      <c r="GP72" s="491"/>
      <c r="GQ72" s="491"/>
      <c r="GR72" s="491"/>
      <c r="GS72" s="491"/>
      <c r="GT72" s="491"/>
      <c r="GU72" s="491"/>
      <c r="GV72" s="491"/>
      <c r="GW72" s="491"/>
      <c r="GX72" s="491"/>
      <c r="GY72" s="491"/>
      <c r="GZ72" s="491"/>
      <c r="HA72" s="491"/>
      <c r="HB72" s="491"/>
      <c r="HC72" s="491"/>
      <c r="HD72" s="491"/>
      <c r="HE72" s="491"/>
      <c r="HF72" s="491"/>
      <c r="HG72" s="491"/>
      <c r="HH72" s="491"/>
      <c r="HI72" s="491"/>
      <c r="HJ72" s="491"/>
      <c r="HK72" s="491"/>
      <c r="HL72" s="491"/>
      <c r="HM72" s="491"/>
      <c r="HN72" s="491"/>
      <c r="HO72" s="491"/>
      <c r="HP72" s="491"/>
      <c r="HQ72" s="491"/>
      <c r="HR72" s="491"/>
      <c r="HS72" s="491"/>
      <c r="HT72" s="491"/>
      <c r="HU72" s="491"/>
    </row>
    <row r="73" spans="1:229" s="463" customFormat="1" x14ac:dyDescent="0.15">
      <c r="A73" s="496">
        <v>69</v>
      </c>
      <c r="B73" s="496">
        <v>69</v>
      </c>
      <c r="C73" s="537" t="s">
        <v>4162</v>
      </c>
      <c r="D73" s="538" t="s">
        <v>5266</v>
      </c>
      <c r="E73" s="515" t="s">
        <v>709</v>
      </c>
      <c r="F73" s="600" t="s">
        <v>2724</v>
      </c>
      <c r="G73" s="535" t="s">
        <v>4200</v>
      </c>
      <c r="H73" s="516" t="s">
        <v>2246</v>
      </c>
      <c r="I73" s="502" t="str">
        <f t="shared" si="3"/>
        <v>III/b</v>
      </c>
      <c r="J73" s="525" t="s">
        <v>3977</v>
      </c>
      <c r="K73" s="502" t="s">
        <v>707</v>
      </c>
      <c r="L73" s="503">
        <f t="shared" si="4"/>
        <v>30</v>
      </c>
      <c r="M73" s="516" t="s">
        <v>680</v>
      </c>
      <c r="N73" s="525" t="s">
        <v>3977</v>
      </c>
      <c r="O73" s="501" t="s">
        <v>2225</v>
      </c>
      <c r="P73" s="553" t="s">
        <v>4131</v>
      </c>
      <c r="Q73" s="600" t="s">
        <v>3722</v>
      </c>
      <c r="R73" s="581" t="s">
        <v>3137</v>
      </c>
      <c r="S73" s="600">
        <v>2014</v>
      </c>
      <c r="T73" s="600" t="s">
        <v>5265</v>
      </c>
      <c r="U73" s="600" t="s">
        <v>2921</v>
      </c>
      <c r="V73" s="625"/>
      <c r="W73" s="491"/>
      <c r="X73" s="491"/>
      <c r="Y73" s="491"/>
      <c r="Z73" s="491"/>
      <c r="AA73" s="491"/>
      <c r="AB73" s="491"/>
      <c r="AC73" s="491"/>
      <c r="AD73" s="491"/>
      <c r="AE73" s="491"/>
      <c r="AF73" s="491"/>
      <c r="AG73" s="491"/>
      <c r="AH73" s="491"/>
      <c r="AI73" s="491"/>
      <c r="AJ73" s="491"/>
      <c r="AK73" s="491"/>
      <c r="AL73" s="491"/>
      <c r="AM73" s="491"/>
      <c r="AN73" s="491"/>
      <c r="AO73" s="491"/>
      <c r="AP73" s="491"/>
      <c r="AQ73" s="491"/>
      <c r="AR73" s="491"/>
      <c r="AS73" s="491"/>
      <c r="AT73" s="491"/>
      <c r="AU73" s="491"/>
      <c r="AV73" s="491"/>
      <c r="AW73" s="491"/>
      <c r="AX73" s="491"/>
      <c r="AY73" s="491"/>
      <c r="AZ73" s="491"/>
      <c r="BA73" s="491"/>
      <c r="BB73" s="491"/>
      <c r="BC73" s="491"/>
      <c r="BD73" s="491"/>
      <c r="BE73" s="491"/>
      <c r="BF73" s="491"/>
      <c r="BG73" s="491"/>
      <c r="BH73" s="491"/>
      <c r="BI73" s="491"/>
      <c r="BJ73" s="491"/>
      <c r="BK73" s="491"/>
      <c r="BL73" s="491"/>
      <c r="BM73" s="491"/>
      <c r="BN73" s="491"/>
      <c r="BO73" s="491"/>
      <c r="BP73" s="491"/>
      <c r="BQ73" s="491"/>
      <c r="BR73" s="491"/>
      <c r="BS73" s="491"/>
      <c r="BT73" s="491"/>
      <c r="BU73" s="491"/>
      <c r="BV73" s="491"/>
      <c r="BW73" s="491"/>
      <c r="BX73" s="491"/>
      <c r="BY73" s="491"/>
      <c r="BZ73" s="491"/>
      <c r="CA73" s="491"/>
      <c r="CB73" s="491"/>
      <c r="CC73" s="491"/>
      <c r="CD73" s="491"/>
      <c r="CE73" s="491"/>
      <c r="CF73" s="491"/>
      <c r="CG73" s="491"/>
      <c r="CH73" s="491"/>
      <c r="CI73" s="491"/>
      <c r="CJ73" s="491"/>
      <c r="CK73" s="491"/>
      <c r="CL73" s="491"/>
      <c r="CM73" s="491"/>
      <c r="CN73" s="491"/>
      <c r="CO73" s="491"/>
      <c r="CP73" s="491"/>
      <c r="CQ73" s="491"/>
      <c r="CR73" s="491"/>
      <c r="CS73" s="491"/>
      <c r="CT73" s="491"/>
      <c r="CU73" s="491"/>
      <c r="CV73" s="491"/>
      <c r="CW73" s="491"/>
      <c r="CX73" s="491"/>
      <c r="CY73" s="491"/>
      <c r="CZ73" s="491"/>
      <c r="DA73" s="491"/>
      <c r="DB73" s="491"/>
      <c r="DC73" s="491"/>
      <c r="DD73" s="491"/>
      <c r="DE73" s="491"/>
      <c r="DF73" s="491"/>
      <c r="DG73" s="491"/>
      <c r="DH73" s="491"/>
      <c r="DI73" s="491"/>
      <c r="DJ73" s="491"/>
      <c r="DK73" s="491"/>
      <c r="DL73" s="491"/>
      <c r="DM73" s="491"/>
      <c r="DN73" s="491"/>
      <c r="DO73" s="491"/>
      <c r="DP73" s="491"/>
      <c r="DQ73" s="491"/>
      <c r="DR73" s="491"/>
      <c r="DS73" s="491"/>
      <c r="DT73" s="491"/>
      <c r="DU73" s="491"/>
      <c r="DV73" s="491"/>
      <c r="DW73" s="491"/>
      <c r="DX73" s="491"/>
      <c r="DY73" s="491"/>
      <c r="DZ73" s="491"/>
      <c r="EA73" s="491"/>
      <c r="EB73" s="491"/>
      <c r="EC73" s="491"/>
      <c r="ED73" s="491"/>
      <c r="EE73" s="491"/>
      <c r="EF73" s="491"/>
      <c r="EG73" s="491"/>
      <c r="EH73" s="491"/>
      <c r="EI73" s="491"/>
      <c r="EJ73" s="491"/>
      <c r="EK73" s="491"/>
      <c r="EL73" s="491"/>
      <c r="EM73" s="491"/>
      <c r="EN73" s="491"/>
      <c r="EO73" s="491"/>
      <c r="EP73" s="491"/>
      <c r="EQ73" s="491"/>
      <c r="ER73" s="491"/>
      <c r="ES73" s="491"/>
      <c r="ET73" s="491"/>
      <c r="EU73" s="491"/>
      <c r="EV73" s="491"/>
      <c r="EW73" s="491"/>
      <c r="EX73" s="491"/>
      <c r="EY73" s="491"/>
      <c r="EZ73" s="491"/>
      <c r="FA73" s="491"/>
      <c r="FB73" s="491"/>
      <c r="FC73" s="491"/>
      <c r="FD73" s="491"/>
      <c r="FE73" s="491"/>
      <c r="FF73" s="491"/>
      <c r="FG73" s="491"/>
      <c r="FH73" s="491"/>
      <c r="FI73" s="491"/>
      <c r="FJ73" s="491"/>
      <c r="FK73" s="491"/>
      <c r="FL73" s="491"/>
      <c r="FM73" s="491"/>
      <c r="FN73" s="491"/>
      <c r="FO73" s="491"/>
      <c r="FP73" s="491"/>
      <c r="FQ73" s="491"/>
      <c r="FR73" s="491"/>
      <c r="FS73" s="491"/>
      <c r="FT73" s="491"/>
      <c r="FU73" s="491"/>
      <c r="FV73" s="491"/>
      <c r="FW73" s="491"/>
      <c r="FX73" s="491"/>
      <c r="FY73" s="491"/>
      <c r="FZ73" s="491"/>
      <c r="GA73" s="491"/>
      <c r="GB73" s="491"/>
      <c r="GC73" s="491"/>
      <c r="GD73" s="491"/>
      <c r="GE73" s="491"/>
      <c r="GF73" s="491"/>
      <c r="GG73" s="491"/>
      <c r="GH73" s="491"/>
      <c r="GI73" s="491"/>
      <c r="GJ73" s="491"/>
      <c r="GK73" s="491"/>
      <c r="GL73" s="491"/>
      <c r="GM73" s="491"/>
      <c r="GN73" s="491"/>
      <c r="GO73" s="491"/>
      <c r="GP73" s="491"/>
      <c r="GQ73" s="491"/>
      <c r="GR73" s="491"/>
      <c r="GS73" s="491"/>
      <c r="GT73" s="491"/>
      <c r="GU73" s="491"/>
      <c r="GV73" s="491"/>
      <c r="GW73" s="491"/>
      <c r="GX73" s="491"/>
      <c r="GY73" s="491"/>
      <c r="GZ73" s="491"/>
      <c r="HA73" s="491"/>
      <c r="HB73" s="491"/>
      <c r="HC73" s="491"/>
      <c r="HD73" s="491"/>
      <c r="HE73" s="491"/>
      <c r="HF73" s="491"/>
      <c r="HG73" s="491"/>
      <c r="HH73" s="491"/>
      <c r="HI73" s="491"/>
      <c r="HJ73" s="491"/>
      <c r="HK73" s="491"/>
      <c r="HL73" s="491"/>
      <c r="HM73" s="491"/>
      <c r="HN73" s="491"/>
      <c r="HO73" s="491"/>
      <c r="HP73" s="491"/>
      <c r="HQ73" s="491"/>
      <c r="HR73" s="491"/>
      <c r="HS73" s="491"/>
      <c r="HT73" s="491"/>
      <c r="HU73" s="491"/>
    </row>
    <row r="74" spans="1:229" s="463" customFormat="1" x14ac:dyDescent="0.15">
      <c r="A74" s="504">
        <v>70</v>
      </c>
      <c r="B74" s="504">
        <v>70</v>
      </c>
      <c r="C74" s="539" t="s">
        <v>4163</v>
      </c>
      <c r="D74" s="538" t="s">
        <v>4118</v>
      </c>
      <c r="E74" s="515" t="s">
        <v>709</v>
      </c>
      <c r="F74" s="600" t="s">
        <v>2724</v>
      </c>
      <c r="G74" s="535" t="s">
        <v>4201</v>
      </c>
      <c r="H74" s="516" t="s">
        <v>2246</v>
      </c>
      <c r="I74" s="502" t="str">
        <f t="shared" si="3"/>
        <v>III/b</v>
      </c>
      <c r="J74" s="525" t="s">
        <v>3977</v>
      </c>
      <c r="K74" s="502" t="s">
        <v>707</v>
      </c>
      <c r="L74" s="503">
        <f t="shared" si="4"/>
        <v>30</v>
      </c>
      <c r="M74" s="516" t="s">
        <v>680</v>
      </c>
      <c r="N74" s="525" t="s">
        <v>3977</v>
      </c>
      <c r="O74" s="501" t="s">
        <v>2225</v>
      </c>
      <c r="P74" s="553" t="s">
        <v>4132</v>
      </c>
      <c r="Q74" s="600" t="s">
        <v>3722</v>
      </c>
      <c r="R74" s="581" t="s">
        <v>3137</v>
      </c>
      <c r="S74" s="600">
        <v>2018</v>
      </c>
      <c r="T74" s="600" t="s">
        <v>5295</v>
      </c>
      <c r="U74" s="600" t="s">
        <v>5294</v>
      </c>
      <c r="V74" s="625"/>
      <c r="W74" s="491"/>
      <c r="X74" s="491"/>
      <c r="Y74" s="491"/>
      <c r="Z74" s="491"/>
      <c r="AA74" s="491"/>
      <c r="AB74" s="491"/>
      <c r="AC74" s="491"/>
      <c r="AD74" s="491"/>
      <c r="AE74" s="491"/>
      <c r="AF74" s="491"/>
      <c r="AG74" s="491"/>
      <c r="AH74" s="491"/>
      <c r="AI74" s="491"/>
      <c r="AJ74" s="491"/>
      <c r="AK74" s="491"/>
      <c r="AL74" s="491"/>
      <c r="AM74" s="491"/>
      <c r="AN74" s="491"/>
      <c r="AO74" s="491"/>
      <c r="AP74" s="491"/>
      <c r="AQ74" s="491"/>
      <c r="AR74" s="491"/>
      <c r="AS74" s="491"/>
      <c r="AT74" s="491"/>
      <c r="AU74" s="491"/>
      <c r="AV74" s="491"/>
      <c r="AW74" s="491"/>
      <c r="AX74" s="491"/>
      <c r="AY74" s="491"/>
      <c r="AZ74" s="491"/>
      <c r="BA74" s="491"/>
      <c r="BB74" s="491"/>
      <c r="BC74" s="491"/>
      <c r="BD74" s="491"/>
      <c r="BE74" s="491"/>
      <c r="BF74" s="491"/>
      <c r="BG74" s="491"/>
      <c r="BH74" s="491"/>
      <c r="BI74" s="491"/>
      <c r="BJ74" s="491"/>
      <c r="BK74" s="491"/>
      <c r="BL74" s="491"/>
      <c r="BM74" s="491"/>
      <c r="BN74" s="491"/>
      <c r="BO74" s="491"/>
      <c r="BP74" s="491"/>
      <c r="BQ74" s="491"/>
      <c r="BR74" s="491"/>
      <c r="BS74" s="491"/>
      <c r="BT74" s="491"/>
      <c r="BU74" s="491"/>
      <c r="BV74" s="491"/>
      <c r="BW74" s="491"/>
      <c r="BX74" s="491"/>
      <c r="BY74" s="491"/>
      <c r="BZ74" s="491"/>
      <c r="CA74" s="491"/>
      <c r="CB74" s="491"/>
      <c r="CC74" s="491"/>
      <c r="CD74" s="491"/>
      <c r="CE74" s="491"/>
      <c r="CF74" s="491"/>
      <c r="CG74" s="491"/>
      <c r="CH74" s="491"/>
      <c r="CI74" s="491"/>
      <c r="CJ74" s="491"/>
      <c r="CK74" s="491"/>
      <c r="CL74" s="491"/>
      <c r="CM74" s="491"/>
      <c r="CN74" s="491"/>
      <c r="CO74" s="491"/>
      <c r="CP74" s="491"/>
      <c r="CQ74" s="491"/>
      <c r="CR74" s="491"/>
      <c r="CS74" s="491"/>
      <c r="CT74" s="491"/>
      <c r="CU74" s="491"/>
      <c r="CV74" s="491"/>
      <c r="CW74" s="491"/>
      <c r="CX74" s="491"/>
      <c r="CY74" s="491"/>
      <c r="CZ74" s="491"/>
      <c r="DA74" s="491"/>
      <c r="DB74" s="491"/>
      <c r="DC74" s="491"/>
      <c r="DD74" s="491"/>
      <c r="DE74" s="491"/>
      <c r="DF74" s="491"/>
      <c r="DG74" s="491"/>
      <c r="DH74" s="491"/>
      <c r="DI74" s="491"/>
      <c r="DJ74" s="491"/>
      <c r="DK74" s="491"/>
      <c r="DL74" s="491"/>
      <c r="DM74" s="491"/>
      <c r="DN74" s="491"/>
      <c r="DO74" s="491"/>
      <c r="DP74" s="491"/>
      <c r="DQ74" s="491"/>
      <c r="DR74" s="491"/>
      <c r="DS74" s="491"/>
      <c r="DT74" s="491"/>
      <c r="DU74" s="491"/>
      <c r="DV74" s="491"/>
      <c r="DW74" s="491"/>
      <c r="DX74" s="491"/>
      <c r="DY74" s="491"/>
      <c r="DZ74" s="491"/>
      <c r="EA74" s="491"/>
      <c r="EB74" s="491"/>
      <c r="EC74" s="491"/>
      <c r="ED74" s="491"/>
      <c r="EE74" s="491"/>
      <c r="EF74" s="491"/>
      <c r="EG74" s="491"/>
      <c r="EH74" s="491"/>
      <c r="EI74" s="491"/>
      <c r="EJ74" s="491"/>
      <c r="EK74" s="491"/>
      <c r="EL74" s="491"/>
      <c r="EM74" s="491"/>
      <c r="EN74" s="491"/>
      <c r="EO74" s="491"/>
      <c r="EP74" s="491"/>
      <c r="EQ74" s="491"/>
      <c r="ER74" s="491"/>
      <c r="ES74" s="491"/>
      <c r="ET74" s="491"/>
      <c r="EU74" s="491"/>
      <c r="EV74" s="491"/>
      <c r="EW74" s="491"/>
      <c r="EX74" s="491"/>
      <c r="EY74" s="491"/>
      <c r="EZ74" s="491"/>
      <c r="FA74" s="491"/>
      <c r="FB74" s="491"/>
      <c r="FC74" s="491"/>
      <c r="FD74" s="491"/>
      <c r="FE74" s="491"/>
      <c r="FF74" s="491"/>
      <c r="FG74" s="491"/>
      <c r="FH74" s="491"/>
      <c r="FI74" s="491"/>
      <c r="FJ74" s="491"/>
      <c r="FK74" s="491"/>
      <c r="FL74" s="491"/>
      <c r="FM74" s="491"/>
      <c r="FN74" s="491"/>
      <c r="FO74" s="491"/>
      <c r="FP74" s="491"/>
      <c r="FQ74" s="491"/>
      <c r="FR74" s="491"/>
      <c r="FS74" s="491"/>
      <c r="FT74" s="491"/>
      <c r="FU74" s="491"/>
      <c r="FV74" s="491"/>
      <c r="FW74" s="491"/>
      <c r="FX74" s="491"/>
      <c r="FY74" s="491"/>
      <c r="FZ74" s="491"/>
      <c r="GA74" s="491"/>
      <c r="GB74" s="491"/>
      <c r="GC74" s="491"/>
      <c r="GD74" s="491"/>
      <c r="GE74" s="491"/>
      <c r="GF74" s="491"/>
      <c r="GG74" s="491"/>
      <c r="GH74" s="491"/>
      <c r="GI74" s="491"/>
      <c r="GJ74" s="491"/>
      <c r="GK74" s="491"/>
      <c r="GL74" s="491"/>
      <c r="GM74" s="491"/>
      <c r="GN74" s="491"/>
      <c r="GO74" s="491"/>
      <c r="GP74" s="491"/>
      <c r="GQ74" s="491"/>
      <c r="GR74" s="491"/>
      <c r="GS74" s="491"/>
      <c r="GT74" s="491"/>
      <c r="GU74" s="491"/>
      <c r="GV74" s="491"/>
      <c r="GW74" s="491"/>
      <c r="GX74" s="491"/>
      <c r="GY74" s="491"/>
      <c r="GZ74" s="491"/>
      <c r="HA74" s="491"/>
      <c r="HB74" s="491"/>
      <c r="HC74" s="491"/>
      <c r="HD74" s="491"/>
      <c r="HE74" s="491"/>
      <c r="HF74" s="491"/>
      <c r="HG74" s="491"/>
      <c r="HH74" s="491"/>
      <c r="HI74" s="491"/>
      <c r="HJ74" s="491"/>
      <c r="HK74" s="491"/>
      <c r="HL74" s="491"/>
      <c r="HM74" s="491"/>
      <c r="HN74" s="491"/>
      <c r="HO74" s="491"/>
      <c r="HP74" s="491"/>
      <c r="HQ74" s="491"/>
      <c r="HR74" s="491"/>
      <c r="HS74" s="491"/>
      <c r="HT74" s="491"/>
      <c r="HU74" s="491"/>
    </row>
    <row r="75" spans="1:229" s="463" customFormat="1" x14ac:dyDescent="0.15">
      <c r="A75" s="496">
        <v>71</v>
      </c>
      <c r="B75" s="496">
        <v>71</v>
      </c>
      <c r="C75" s="539" t="s">
        <v>4164</v>
      </c>
      <c r="D75" s="538" t="s">
        <v>5195</v>
      </c>
      <c r="E75" s="515" t="s">
        <v>709</v>
      </c>
      <c r="F75" s="600" t="s">
        <v>2724</v>
      </c>
      <c r="G75" s="535" t="s">
        <v>4202</v>
      </c>
      <c r="H75" s="516" t="s">
        <v>2246</v>
      </c>
      <c r="I75" s="502" t="str">
        <f t="shared" si="3"/>
        <v>III/b</v>
      </c>
      <c r="J75" s="525" t="s">
        <v>3977</v>
      </c>
      <c r="K75" s="502" t="s">
        <v>707</v>
      </c>
      <c r="L75" s="503">
        <f t="shared" si="4"/>
        <v>27</v>
      </c>
      <c r="M75" s="516" t="s">
        <v>680</v>
      </c>
      <c r="N75" s="525" t="s">
        <v>3977</v>
      </c>
      <c r="O75" s="501" t="s">
        <v>2225</v>
      </c>
      <c r="P75" s="553" t="s">
        <v>4133</v>
      </c>
      <c r="Q75" s="600" t="s">
        <v>3722</v>
      </c>
      <c r="R75" s="508" t="s">
        <v>2301</v>
      </c>
      <c r="S75" s="600">
        <v>2018</v>
      </c>
      <c r="T75" s="600" t="s">
        <v>1332</v>
      </c>
      <c r="U75" s="600" t="s">
        <v>2921</v>
      </c>
      <c r="V75" s="625"/>
      <c r="W75" s="491"/>
      <c r="X75" s="491"/>
      <c r="Y75" s="491"/>
      <c r="Z75" s="491"/>
      <c r="AA75" s="491"/>
      <c r="AB75" s="491"/>
      <c r="AC75" s="491"/>
      <c r="AD75" s="491"/>
      <c r="AE75" s="491"/>
      <c r="AF75" s="491"/>
      <c r="AG75" s="491"/>
      <c r="AH75" s="491"/>
      <c r="AI75" s="491"/>
      <c r="AJ75" s="491"/>
      <c r="AK75" s="491"/>
      <c r="AL75" s="491"/>
      <c r="AM75" s="491"/>
      <c r="AN75" s="491"/>
      <c r="AO75" s="491"/>
      <c r="AP75" s="491"/>
      <c r="AQ75" s="491"/>
      <c r="AR75" s="491"/>
      <c r="AS75" s="491"/>
      <c r="AT75" s="491"/>
      <c r="AU75" s="491"/>
      <c r="AV75" s="491"/>
      <c r="AW75" s="491"/>
      <c r="AX75" s="491"/>
      <c r="AY75" s="491"/>
      <c r="AZ75" s="491"/>
      <c r="BA75" s="491"/>
      <c r="BB75" s="491"/>
      <c r="BC75" s="491"/>
      <c r="BD75" s="491"/>
      <c r="BE75" s="491"/>
      <c r="BF75" s="491"/>
      <c r="BG75" s="491"/>
      <c r="BH75" s="491"/>
      <c r="BI75" s="491"/>
      <c r="BJ75" s="491"/>
      <c r="BK75" s="491"/>
      <c r="BL75" s="491"/>
      <c r="BM75" s="491"/>
      <c r="BN75" s="491"/>
      <c r="BO75" s="491"/>
      <c r="BP75" s="491"/>
      <c r="BQ75" s="491"/>
      <c r="BR75" s="491"/>
      <c r="BS75" s="491"/>
      <c r="BT75" s="491"/>
      <c r="BU75" s="491"/>
      <c r="BV75" s="491"/>
      <c r="BW75" s="491"/>
      <c r="BX75" s="491"/>
      <c r="BY75" s="491"/>
      <c r="BZ75" s="491"/>
      <c r="CA75" s="491"/>
      <c r="CB75" s="491"/>
      <c r="CC75" s="491"/>
      <c r="CD75" s="491"/>
      <c r="CE75" s="491"/>
      <c r="CF75" s="491"/>
      <c r="CG75" s="491"/>
      <c r="CH75" s="491"/>
      <c r="CI75" s="491"/>
      <c r="CJ75" s="491"/>
      <c r="CK75" s="491"/>
      <c r="CL75" s="491"/>
      <c r="CM75" s="491"/>
      <c r="CN75" s="491"/>
      <c r="CO75" s="491"/>
      <c r="CP75" s="491"/>
      <c r="CQ75" s="491"/>
      <c r="CR75" s="491"/>
      <c r="CS75" s="491"/>
      <c r="CT75" s="491"/>
      <c r="CU75" s="491"/>
      <c r="CV75" s="491"/>
      <c r="CW75" s="491"/>
      <c r="CX75" s="491"/>
      <c r="CY75" s="491"/>
      <c r="CZ75" s="491"/>
      <c r="DA75" s="491"/>
      <c r="DB75" s="491"/>
      <c r="DC75" s="491"/>
      <c r="DD75" s="491"/>
      <c r="DE75" s="491"/>
      <c r="DF75" s="491"/>
      <c r="DG75" s="491"/>
      <c r="DH75" s="491"/>
      <c r="DI75" s="491"/>
      <c r="DJ75" s="491"/>
      <c r="DK75" s="491"/>
      <c r="DL75" s="491"/>
      <c r="DM75" s="491"/>
      <c r="DN75" s="491"/>
      <c r="DO75" s="491"/>
      <c r="DP75" s="491"/>
      <c r="DQ75" s="491"/>
      <c r="DR75" s="491"/>
      <c r="DS75" s="491"/>
      <c r="DT75" s="491"/>
      <c r="DU75" s="491"/>
      <c r="DV75" s="491"/>
      <c r="DW75" s="491"/>
      <c r="DX75" s="491"/>
      <c r="DY75" s="491"/>
      <c r="DZ75" s="491"/>
      <c r="EA75" s="491"/>
      <c r="EB75" s="491"/>
      <c r="EC75" s="491"/>
      <c r="ED75" s="491"/>
      <c r="EE75" s="491"/>
      <c r="EF75" s="491"/>
      <c r="EG75" s="491"/>
      <c r="EH75" s="491"/>
      <c r="EI75" s="491"/>
      <c r="EJ75" s="491"/>
      <c r="EK75" s="491"/>
      <c r="EL75" s="491"/>
      <c r="EM75" s="491"/>
      <c r="EN75" s="491"/>
      <c r="EO75" s="491"/>
      <c r="EP75" s="491"/>
      <c r="EQ75" s="491"/>
      <c r="ER75" s="491"/>
      <c r="ES75" s="491"/>
      <c r="ET75" s="491"/>
      <c r="EU75" s="491"/>
      <c r="EV75" s="491"/>
      <c r="EW75" s="491"/>
      <c r="EX75" s="491"/>
      <c r="EY75" s="491"/>
      <c r="EZ75" s="491"/>
      <c r="FA75" s="491"/>
      <c r="FB75" s="491"/>
      <c r="FC75" s="491"/>
      <c r="FD75" s="491"/>
      <c r="FE75" s="491"/>
      <c r="FF75" s="491"/>
      <c r="FG75" s="491"/>
      <c r="FH75" s="491"/>
      <c r="FI75" s="491"/>
      <c r="FJ75" s="491"/>
      <c r="FK75" s="491"/>
      <c r="FL75" s="491"/>
      <c r="FM75" s="491"/>
      <c r="FN75" s="491"/>
      <c r="FO75" s="491"/>
      <c r="FP75" s="491"/>
      <c r="FQ75" s="491"/>
      <c r="FR75" s="491"/>
      <c r="FS75" s="491"/>
      <c r="FT75" s="491"/>
      <c r="FU75" s="491"/>
      <c r="FV75" s="491"/>
      <c r="FW75" s="491"/>
      <c r="FX75" s="491"/>
      <c r="FY75" s="491"/>
      <c r="FZ75" s="491"/>
      <c r="GA75" s="491"/>
      <c r="GB75" s="491"/>
      <c r="GC75" s="491"/>
      <c r="GD75" s="491"/>
      <c r="GE75" s="491"/>
      <c r="GF75" s="491"/>
      <c r="GG75" s="491"/>
      <c r="GH75" s="491"/>
      <c r="GI75" s="491"/>
      <c r="GJ75" s="491"/>
      <c r="GK75" s="491"/>
      <c r="GL75" s="491"/>
      <c r="GM75" s="491"/>
      <c r="GN75" s="491"/>
      <c r="GO75" s="491"/>
      <c r="GP75" s="491"/>
      <c r="GQ75" s="491"/>
      <c r="GR75" s="491"/>
      <c r="GS75" s="491"/>
      <c r="GT75" s="491"/>
      <c r="GU75" s="491"/>
      <c r="GV75" s="491"/>
      <c r="GW75" s="491"/>
      <c r="GX75" s="491"/>
      <c r="GY75" s="491"/>
      <c r="GZ75" s="491"/>
      <c r="HA75" s="491"/>
      <c r="HB75" s="491"/>
      <c r="HC75" s="491"/>
      <c r="HD75" s="491"/>
      <c r="HE75" s="491"/>
      <c r="HF75" s="491"/>
      <c r="HG75" s="491"/>
      <c r="HH75" s="491"/>
      <c r="HI75" s="491"/>
      <c r="HJ75" s="491"/>
      <c r="HK75" s="491"/>
      <c r="HL75" s="491"/>
      <c r="HM75" s="491"/>
      <c r="HN75" s="491"/>
      <c r="HO75" s="491"/>
      <c r="HP75" s="491"/>
      <c r="HQ75" s="491"/>
      <c r="HR75" s="491"/>
      <c r="HS75" s="491"/>
      <c r="HT75" s="491"/>
      <c r="HU75" s="491"/>
    </row>
    <row r="76" spans="1:229" s="463" customFormat="1" x14ac:dyDescent="0.15">
      <c r="A76" s="504">
        <v>72</v>
      </c>
      <c r="B76" s="504">
        <v>72</v>
      </c>
      <c r="C76" s="539" t="s">
        <v>4165</v>
      </c>
      <c r="D76" s="538" t="s">
        <v>4119</v>
      </c>
      <c r="E76" s="515" t="s">
        <v>709</v>
      </c>
      <c r="F76" s="600" t="s">
        <v>2724</v>
      </c>
      <c r="G76" s="535" t="s">
        <v>4203</v>
      </c>
      <c r="H76" s="516" t="s">
        <v>2246</v>
      </c>
      <c r="I76" s="502" t="str">
        <f t="shared" si="3"/>
        <v>III/b</v>
      </c>
      <c r="J76" s="525" t="s">
        <v>3977</v>
      </c>
      <c r="K76" s="502" t="s">
        <v>707</v>
      </c>
      <c r="L76" s="503">
        <f t="shared" si="4"/>
        <v>30</v>
      </c>
      <c r="M76" s="516" t="s">
        <v>680</v>
      </c>
      <c r="N76" s="525" t="s">
        <v>3977</v>
      </c>
      <c r="O76" s="501" t="s">
        <v>2225</v>
      </c>
      <c r="P76" s="553" t="s">
        <v>4134</v>
      </c>
      <c r="Q76" s="600" t="s">
        <v>3722</v>
      </c>
      <c r="R76" s="508" t="s">
        <v>2301</v>
      </c>
      <c r="S76" s="600">
        <v>2014</v>
      </c>
      <c r="T76" s="600" t="s">
        <v>1332</v>
      </c>
      <c r="U76" s="600" t="s">
        <v>2921</v>
      </c>
      <c r="V76" s="625"/>
      <c r="W76" s="491"/>
      <c r="X76" s="491"/>
      <c r="Y76" s="491"/>
      <c r="Z76" s="491"/>
      <c r="AA76" s="491"/>
      <c r="AB76" s="491"/>
      <c r="AC76" s="491"/>
      <c r="AD76" s="491"/>
      <c r="AE76" s="491"/>
      <c r="AF76" s="491"/>
      <c r="AG76" s="491"/>
      <c r="AH76" s="491"/>
      <c r="AI76" s="491"/>
      <c r="AJ76" s="491"/>
      <c r="AK76" s="491"/>
      <c r="AL76" s="491"/>
      <c r="AM76" s="491"/>
      <c r="AN76" s="491"/>
      <c r="AO76" s="491"/>
      <c r="AP76" s="491"/>
      <c r="AQ76" s="491"/>
      <c r="AR76" s="491"/>
      <c r="AS76" s="491"/>
      <c r="AT76" s="491"/>
      <c r="AU76" s="491"/>
      <c r="AV76" s="491"/>
      <c r="AW76" s="491"/>
      <c r="AX76" s="491"/>
      <c r="AY76" s="491"/>
      <c r="AZ76" s="491"/>
      <c r="BA76" s="491"/>
      <c r="BB76" s="491"/>
      <c r="BC76" s="491"/>
      <c r="BD76" s="491"/>
      <c r="BE76" s="491"/>
      <c r="BF76" s="491"/>
      <c r="BG76" s="491"/>
      <c r="BH76" s="491"/>
      <c r="BI76" s="491"/>
      <c r="BJ76" s="491"/>
      <c r="BK76" s="491"/>
      <c r="BL76" s="491"/>
      <c r="BM76" s="491"/>
      <c r="BN76" s="491"/>
      <c r="BO76" s="491"/>
      <c r="BP76" s="491"/>
      <c r="BQ76" s="491"/>
      <c r="BR76" s="491"/>
      <c r="BS76" s="491"/>
      <c r="BT76" s="491"/>
      <c r="BU76" s="491"/>
      <c r="BV76" s="491"/>
      <c r="BW76" s="491"/>
      <c r="BX76" s="491"/>
      <c r="BY76" s="491"/>
      <c r="BZ76" s="491"/>
      <c r="CA76" s="491"/>
      <c r="CB76" s="491"/>
      <c r="CC76" s="491"/>
      <c r="CD76" s="491"/>
      <c r="CE76" s="491"/>
      <c r="CF76" s="491"/>
      <c r="CG76" s="491"/>
      <c r="CH76" s="491"/>
      <c r="CI76" s="491"/>
      <c r="CJ76" s="491"/>
      <c r="CK76" s="491"/>
      <c r="CL76" s="491"/>
      <c r="CM76" s="491"/>
      <c r="CN76" s="491"/>
      <c r="CO76" s="491"/>
      <c r="CP76" s="491"/>
      <c r="CQ76" s="491"/>
      <c r="CR76" s="491"/>
      <c r="CS76" s="491"/>
      <c r="CT76" s="491"/>
      <c r="CU76" s="491"/>
      <c r="CV76" s="491"/>
      <c r="CW76" s="491"/>
      <c r="CX76" s="491"/>
      <c r="CY76" s="491"/>
      <c r="CZ76" s="491"/>
      <c r="DA76" s="491"/>
      <c r="DB76" s="491"/>
      <c r="DC76" s="491"/>
      <c r="DD76" s="491"/>
      <c r="DE76" s="491"/>
      <c r="DF76" s="491"/>
      <c r="DG76" s="491"/>
      <c r="DH76" s="491"/>
      <c r="DI76" s="491"/>
      <c r="DJ76" s="491"/>
      <c r="DK76" s="491"/>
      <c r="DL76" s="491"/>
      <c r="DM76" s="491"/>
      <c r="DN76" s="491"/>
      <c r="DO76" s="491"/>
      <c r="DP76" s="491"/>
      <c r="DQ76" s="491"/>
      <c r="DR76" s="491"/>
      <c r="DS76" s="491"/>
      <c r="DT76" s="491"/>
      <c r="DU76" s="491"/>
      <c r="DV76" s="491"/>
      <c r="DW76" s="491"/>
      <c r="DX76" s="491"/>
      <c r="DY76" s="491"/>
      <c r="DZ76" s="491"/>
      <c r="EA76" s="491"/>
      <c r="EB76" s="491"/>
      <c r="EC76" s="491"/>
      <c r="ED76" s="491"/>
      <c r="EE76" s="491"/>
      <c r="EF76" s="491"/>
      <c r="EG76" s="491"/>
      <c r="EH76" s="491"/>
      <c r="EI76" s="491"/>
      <c r="EJ76" s="491"/>
      <c r="EK76" s="491"/>
      <c r="EL76" s="491"/>
      <c r="EM76" s="491"/>
      <c r="EN76" s="491"/>
      <c r="EO76" s="491"/>
      <c r="EP76" s="491"/>
      <c r="EQ76" s="491"/>
      <c r="ER76" s="491"/>
      <c r="ES76" s="491"/>
      <c r="ET76" s="491"/>
      <c r="EU76" s="491"/>
      <c r="EV76" s="491"/>
      <c r="EW76" s="491"/>
      <c r="EX76" s="491"/>
      <c r="EY76" s="491"/>
      <c r="EZ76" s="491"/>
      <c r="FA76" s="491"/>
      <c r="FB76" s="491"/>
      <c r="FC76" s="491"/>
      <c r="FD76" s="491"/>
      <c r="FE76" s="491"/>
      <c r="FF76" s="491"/>
      <c r="FG76" s="491"/>
      <c r="FH76" s="491"/>
      <c r="FI76" s="491"/>
      <c r="FJ76" s="491"/>
      <c r="FK76" s="491"/>
      <c r="FL76" s="491"/>
      <c r="FM76" s="491"/>
      <c r="FN76" s="491"/>
      <c r="FO76" s="491"/>
      <c r="FP76" s="491"/>
      <c r="FQ76" s="491"/>
      <c r="FR76" s="491"/>
      <c r="FS76" s="491"/>
      <c r="FT76" s="491"/>
      <c r="FU76" s="491"/>
      <c r="FV76" s="491"/>
      <c r="FW76" s="491"/>
      <c r="FX76" s="491"/>
      <c r="FY76" s="491"/>
      <c r="FZ76" s="491"/>
      <c r="GA76" s="491"/>
      <c r="GB76" s="491"/>
      <c r="GC76" s="491"/>
      <c r="GD76" s="491"/>
      <c r="GE76" s="491"/>
      <c r="GF76" s="491"/>
      <c r="GG76" s="491"/>
      <c r="GH76" s="491"/>
      <c r="GI76" s="491"/>
      <c r="GJ76" s="491"/>
      <c r="GK76" s="491"/>
      <c r="GL76" s="491"/>
      <c r="GM76" s="491"/>
      <c r="GN76" s="491"/>
      <c r="GO76" s="491"/>
      <c r="GP76" s="491"/>
      <c r="GQ76" s="491"/>
      <c r="GR76" s="491"/>
      <c r="GS76" s="491"/>
      <c r="GT76" s="491"/>
      <c r="GU76" s="491"/>
      <c r="GV76" s="491"/>
      <c r="GW76" s="491"/>
      <c r="GX76" s="491"/>
      <c r="GY76" s="491"/>
      <c r="GZ76" s="491"/>
      <c r="HA76" s="491"/>
      <c r="HB76" s="491"/>
      <c r="HC76" s="491"/>
      <c r="HD76" s="491"/>
      <c r="HE76" s="491"/>
      <c r="HF76" s="491"/>
      <c r="HG76" s="491"/>
      <c r="HH76" s="491"/>
      <c r="HI76" s="491"/>
      <c r="HJ76" s="491"/>
      <c r="HK76" s="491"/>
      <c r="HL76" s="491"/>
      <c r="HM76" s="491"/>
      <c r="HN76" s="491"/>
      <c r="HO76" s="491"/>
      <c r="HP76" s="491"/>
      <c r="HQ76" s="491"/>
      <c r="HR76" s="491"/>
      <c r="HS76" s="491"/>
      <c r="HT76" s="491"/>
      <c r="HU76" s="491"/>
    </row>
    <row r="77" spans="1:229" s="463" customFormat="1" x14ac:dyDescent="0.15">
      <c r="A77" s="496">
        <v>73</v>
      </c>
      <c r="B77" s="496">
        <v>73</v>
      </c>
      <c r="C77" s="539" t="s">
        <v>4166</v>
      </c>
      <c r="D77" s="538" t="s">
        <v>4120</v>
      </c>
      <c r="E77" s="515" t="s">
        <v>709</v>
      </c>
      <c r="F77" s="600" t="s">
        <v>2727</v>
      </c>
      <c r="G77" s="535" t="s">
        <v>4204</v>
      </c>
      <c r="H77" s="516" t="s">
        <v>2246</v>
      </c>
      <c r="I77" s="502" t="str">
        <f t="shared" si="3"/>
        <v>III/b</v>
      </c>
      <c r="J77" s="525" t="s">
        <v>3977</v>
      </c>
      <c r="K77" s="502" t="s">
        <v>707</v>
      </c>
      <c r="L77" s="503">
        <f t="shared" si="4"/>
        <v>30</v>
      </c>
      <c r="M77" s="516" t="s">
        <v>680</v>
      </c>
      <c r="N77" s="525" t="s">
        <v>3977</v>
      </c>
      <c r="O77" s="501" t="s">
        <v>2225</v>
      </c>
      <c r="P77" s="553" t="s">
        <v>4135</v>
      </c>
      <c r="Q77" s="600" t="s">
        <v>3722</v>
      </c>
      <c r="R77" s="508" t="s">
        <v>2301</v>
      </c>
      <c r="S77" s="600">
        <v>2014</v>
      </c>
      <c r="T77" s="600" t="s">
        <v>1332</v>
      </c>
      <c r="U77" s="600" t="s">
        <v>2921</v>
      </c>
      <c r="V77" s="625"/>
      <c r="W77" s="491"/>
      <c r="X77" s="491"/>
      <c r="Y77" s="491"/>
      <c r="Z77" s="491"/>
      <c r="AA77" s="491"/>
      <c r="AB77" s="491"/>
      <c r="AC77" s="491"/>
      <c r="AD77" s="491"/>
      <c r="AE77" s="491"/>
      <c r="AF77" s="491"/>
      <c r="AG77" s="491"/>
      <c r="AH77" s="491"/>
      <c r="AI77" s="491"/>
      <c r="AJ77" s="491"/>
      <c r="AK77" s="491"/>
      <c r="AL77" s="491"/>
      <c r="AM77" s="491"/>
      <c r="AN77" s="491"/>
      <c r="AO77" s="491"/>
      <c r="AP77" s="491"/>
      <c r="AQ77" s="491"/>
      <c r="AR77" s="491"/>
      <c r="AS77" s="491"/>
      <c r="AT77" s="491"/>
      <c r="AU77" s="491"/>
      <c r="AV77" s="491"/>
      <c r="AW77" s="491"/>
      <c r="AX77" s="491"/>
      <c r="AY77" s="491"/>
      <c r="AZ77" s="491"/>
      <c r="BA77" s="491"/>
      <c r="BB77" s="491"/>
      <c r="BC77" s="491"/>
      <c r="BD77" s="491"/>
      <c r="BE77" s="491"/>
      <c r="BF77" s="491"/>
      <c r="BG77" s="491"/>
      <c r="BH77" s="491"/>
      <c r="BI77" s="491"/>
      <c r="BJ77" s="491"/>
      <c r="BK77" s="491"/>
      <c r="BL77" s="491"/>
      <c r="BM77" s="491"/>
      <c r="BN77" s="491"/>
      <c r="BO77" s="491"/>
      <c r="BP77" s="491"/>
      <c r="BQ77" s="491"/>
      <c r="BR77" s="491"/>
      <c r="BS77" s="491"/>
      <c r="BT77" s="491"/>
      <c r="BU77" s="491"/>
      <c r="BV77" s="491"/>
      <c r="BW77" s="491"/>
      <c r="BX77" s="491"/>
      <c r="BY77" s="491"/>
      <c r="BZ77" s="491"/>
      <c r="CA77" s="491"/>
      <c r="CB77" s="491"/>
      <c r="CC77" s="491"/>
      <c r="CD77" s="491"/>
      <c r="CE77" s="491"/>
      <c r="CF77" s="491"/>
      <c r="CG77" s="491"/>
      <c r="CH77" s="491"/>
      <c r="CI77" s="491"/>
      <c r="CJ77" s="491"/>
      <c r="CK77" s="491"/>
      <c r="CL77" s="491"/>
      <c r="CM77" s="491"/>
      <c r="CN77" s="491"/>
      <c r="CO77" s="491"/>
      <c r="CP77" s="491"/>
      <c r="CQ77" s="491"/>
      <c r="CR77" s="491"/>
      <c r="CS77" s="491"/>
      <c r="CT77" s="491"/>
      <c r="CU77" s="491"/>
      <c r="CV77" s="491"/>
      <c r="CW77" s="491"/>
      <c r="CX77" s="491"/>
      <c r="CY77" s="491"/>
      <c r="CZ77" s="491"/>
      <c r="DA77" s="491"/>
      <c r="DB77" s="491"/>
      <c r="DC77" s="491"/>
      <c r="DD77" s="491"/>
      <c r="DE77" s="491"/>
      <c r="DF77" s="491"/>
      <c r="DG77" s="491"/>
      <c r="DH77" s="491"/>
      <c r="DI77" s="491"/>
      <c r="DJ77" s="491"/>
      <c r="DK77" s="491"/>
      <c r="DL77" s="491"/>
      <c r="DM77" s="491"/>
      <c r="DN77" s="491"/>
      <c r="DO77" s="491"/>
      <c r="DP77" s="491"/>
      <c r="DQ77" s="491"/>
      <c r="DR77" s="491"/>
      <c r="DS77" s="491"/>
      <c r="DT77" s="491"/>
      <c r="DU77" s="491"/>
      <c r="DV77" s="491"/>
      <c r="DW77" s="491"/>
      <c r="DX77" s="491"/>
      <c r="DY77" s="491"/>
      <c r="DZ77" s="491"/>
      <c r="EA77" s="491"/>
      <c r="EB77" s="491"/>
      <c r="EC77" s="491"/>
      <c r="ED77" s="491"/>
      <c r="EE77" s="491"/>
      <c r="EF77" s="491"/>
      <c r="EG77" s="491"/>
      <c r="EH77" s="491"/>
      <c r="EI77" s="491"/>
      <c r="EJ77" s="491"/>
      <c r="EK77" s="491"/>
      <c r="EL77" s="491"/>
      <c r="EM77" s="491"/>
      <c r="EN77" s="491"/>
      <c r="EO77" s="491"/>
      <c r="EP77" s="491"/>
      <c r="EQ77" s="491"/>
      <c r="ER77" s="491"/>
      <c r="ES77" s="491"/>
      <c r="ET77" s="491"/>
      <c r="EU77" s="491"/>
      <c r="EV77" s="491"/>
      <c r="EW77" s="491"/>
      <c r="EX77" s="491"/>
      <c r="EY77" s="491"/>
      <c r="EZ77" s="491"/>
      <c r="FA77" s="491"/>
      <c r="FB77" s="491"/>
      <c r="FC77" s="491"/>
      <c r="FD77" s="491"/>
      <c r="FE77" s="491"/>
      <c r="FF77" s="491"/>
      <c r="FG77" s="491"/>
      <c r="FH77" s="491"/>
      <c r="FI77" s="491"/>
      <c r="FJ77" s="491"/>
      <c r="FK77" s="491"/>
      <c r="FL77" s="491"/>
      <c r="FM77" s="491"/>
      <c r="FN77" s="491"/>
      <c r="FO77" s="491"/>
      <c r="FP77" s="491"/>
      <c r="FQ77" s="491"/>
      <c r="FR77" s="491"/>
      <c r="FS77" s="491"/>
      <c r="FT77" s="491"/>
      <c r="FU77" s="491"/>
      <c r="FV77" s="491"/>
      <c r="FW77" s="491"/>
      <c r="FX77" s="491"/>
      <c r="FY77" s="491"/>
      <c r="FZ77" s="491"/>
      <c r="GA77" s="491"/>
      <c r="GB77" s="491"/>
      <c r="GC77" s="491"/>
      <c r="GD77" s="491"/>
      <c r="GE77" s="491"/>
      <c r="GF77" s="491"/>
      <c r="GG77" s="491"/>
      <c r="GH77" s="491"/>
      <c r="GI77" s="491"/>
      <c r="GJ77" s="491"/>
      <c r="GK77" s="491"/>
      <c r="GL77" s="491"/>
      <c r="GM77" s="491"/>
      <c r="GN77" s="491"/>
      <c r="GO77" s="491"/>
      <c r="GP77" s="491"/>
      <c r="GQ77" s="491"/>
      <c r="GR77" s="491"/>
      <c r="GS77" s="491"/>
      <c r="GT77" s="491"/>
      <c r="GU77" s="491"/>
      <c r="GV77" s="491"/>
      <c r="GW77" s="491"/>
      <c r="GX77" s="491"/>
      <c r="GY77" s="491"/>
      <c r="GZ77" s="491"/>
      <c r="HA77" s="491"/>
      <c r="HB77" s="491"/>
      <c r="HC77" s="491"/>
      <c r="HD77" s="491"/>
      <c r="HE77" s="491"/>
      <c r="HF77" s="491"/>
      <c r="HG77" s="491"/>
      <c r="HH77" s="491"/>
      <c r="HI77" s="491"/>
      <c r="HJ77" s="491"/>
      <c r="HK77" s="491"/>
      <c r="HL77" s="491"/>
      <c r="HM77" s="491"/>
      <c r="HN77" s="491"/>
      <c r="HO77" s="491"/>
      <c r="HP77" s="491"/>
      <c r="HQ77" s="491"/>
      <c r="HR77" s="491"/>
      <c r="HS77" s="491"/>
      <c r="HT77" s="491"/>
      <c r="HU77" s="491"/>
    </row>
    <row r="78" spans="1:229" s="463" customFormat="1" x14ac:dyDescent="0.15">
      <c r="A78" s="504">
        <v>74</v>
      </c>
      <c r="B78" s="504">
        <v>74</v>
      </c>
      <c r="C78" s="539" t="s">
        <v>4167</v>
      </c>
      <c r="D78" s="538" t="s">
        <v>5186</v>
      </c>
      <c r="E78" s="515" t="s">
        <v>705</v>
      </c>
      <c r="F78" s="600" t="s">
        <v>2724</v>
      </c>
      <c r="G78" s="535" t="s">
        <v>4205</v>
      </c>
      <c r="H78" s="516" t="s">
        <v>2246</v>
      </c>
      <c r="I78" s="502" t="str">
        <f t="shared" si="3"/>
        <v>III/b</v>
      </c>
      <c r="J78" s="525" t="s">
        <v>3977</v>
      </c>
      <c r="K78" s="502" t="s">
        <v>707</v>
      </c>
      <c r="L78" s="503">
        <f t="shared" si="4"/>
        <v>34</v>
      </c>
      <c r="M78" s="516" t="s">
        <v>680</v>
      </c>
      <c r="N78" s="525" t="s">
        <v>3977</v>
      </c>
      <c r="O78" s="501" t="s">
        <v>2225</v>
      </c>
      <c r="P78" s="553" t="s">
        <v>4136</v>
      </c>
      <c r="Q78" s="600" t="s">
        <v>3722</v>
      </c>
      <c r="R78" s="508" t="s">
        <v>2301</v>
      </c>
      <c r="S78" s="600">
        <v>2012</v>
      </c>
      <c r="T78" s="600" t="s">
        <v>1332</v>
      </c>
      <c r="U78" s="600" t="s">
        <v>2921</v>
      </c>
      <c r="V78" s="625"/>
      <c r="W78" s="491"/>
      <c r="X78" s="491"/>
      <c r="Y78" s="491"/>
      <c r="Z78" s="491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AQ78" s="491"/>
      <c r="AR78" s="491"/>
      <c r="AS78" s="491"/>
      <c r="AT78" s="491"/>
      <c r="AU78" s="491"/>
      <c r="AV78" s="491"/>
      <c r="AW78" s="491"/>
      <c r="AX78" s="491"/>
      <c r="AY78" s="491"/>
      <c r="AZ78" s="491"/>
      <c r="BA78" s="491"/>
      <c r="BB78" s="491"/>
      <c r="BC78" s="491"/>
      <c r="BD78" s="491"/>
      <c r="BE78" s="491"/>
      <c r="BF78" s="491"/>
      <c r="BG78" s="491"/>
      <c r="BH78" s="491"/>
      <c r="BI78" s="491"/>
      <c r="BJ78" s="491"/>
      <c r="BK78" s="491"/>
      <c r="BL78" s="491"/>
      <c r="BM78" s="491"/>
      <c r="BN78" s="491"/>
      <c r="BO78" s="491"/>
      <c r="BP78" s="491"/>
      <c r="BQ78" s="491"/>
      <c r="BR78" s="491"/>
      <c r="BS78" s="491"/>
      <c r="BT78" s="491"/>
      <c r="BU78" s="491"/>
      <c r="BV78" s="491"/>
      <c r="BW78" s="491"/>
      <c r="BX78" s="491"/>
      <c r="BY78" s="491"/>
      <c r="BZ78" s="491"/>
      <c r="CA78" s="491"/>
      <c r="CB78" s="491"/>
      <c r="CC78" s="491"/>
      <c r="CD78" s="491"/>
      <c r="CE78" s="491"/>
      <c r="CF78" s="491"/>
      <c r="CG78" s="491"/>
      <c r="CH78" s="491"/>
      <c r="CI78" s="491"/>
      <c r="CJ78" s="491"/>
      <c r="CK78" s="491"/>
      <c r="CL78" s="491"/>
      <c r="CM78" s="491"/>
      <c r="CN78" s="491"/>
      <c r="CO78" s="491"/>
      <c r="CP78" s="491"/>
      <c r="CQ78" s="491"/>
      <c r="CR78" s="491"/>
      <c r="CS78" s="491"/>
      <c r="CT78" s="491"/>
      <c r="CU78" s="491"/>
      <c r="CV78" s="491"/>
      <c r="CW78" s="491"/>
      <c r="CX78" s="491"/>
      <c r="CY78" s="491"/>
      <c r="CZ78" s="491"/>
      <c r="DA78" s="491"/>
      <c r="DB78" s="491"/>
      <c r="DC78" s="491"/>
      <c r="DD78" s="491"/>
      <c r="DE78" s="491"/>
      <c r="DF78" s="491"/>
      <c r="DG78" s="491"/>
      <c r="DH78" s="491"/>
      <c r="DI78" s="491"/>
      <c r="DJ78" s="491"/>
      <c r="DK78" s="491"/>
      <c r="DL78" s="491"/>
      <c r="DM78" s="491"/>
      <c r="DN78" s="491"/>
      <c r="DO78" s="491"/>
      <c r="DP78" s="491"/>
      <c r="DQ78" s="491"/>
      <c r="DR78" s="491"/>
      <c r="DS78" s="491"/>
      <c r="DT78" s="491"/>
      <c r="DU78" s="491"/>
      <c r="DV78" s="491"/>
      <c r="DW78" s="491"/>
      <c r="DX78" s="491"/>
      <c r="DY78" s="491"/>
      <c r="DZ78" s="491"/>
      <c r="EA78" s="491"/>
      <c r="EB78" s="491"/>
      <c r="EC78" s="491"/>
      <c r="ED78" s="491"/>
      <c r="EE78" s="491"/>
      <c r="EF78" s="491"/>
      <c r="EG78" s="491"/>
      <c r="EH78" s="491"/>
      <c r="EI78" s="491"/>
      <c r="EJ78" s="491"/>
      <c r="EK78" s="491"/>
      <c r="EL78" s="491"/>
      <c r="EM78" s="491"/>
      <c r="EN78" s="491"/>
      <c r="EO78" s="491"/>
      <c r="EP78" s="491"/>
      <c r="EQ78" s="491"/>
      <c r="ER78" s="491"/>
      <c r="ES78" s="491"/>
      <c r="ET78" s="491"/>
      <c r="EU78" s="491"/>
      <c r="EV78" s="491"/>
      <c r="EW78" s="491"/>
      <c r="EX78" s="491"/>
      <c r="EY78" s="491"/>
      <c r="EZ78" s="491"/>
      <c r="FA78" s="491"/>
      <c r="FB78" s="491"/>
      <c r="FC78" s="491"/>
      <c r="FD78" s="491"/>
      <c r="FE78" s="491"/>
      <c r="FF78" s="491"/>
      <c r="FG78" s="491"/>
      <c r="FH78" s="491"/>
      <c r="FI78" s="491"/>
      <c r="FJ78" s="491"/>
      <c r="FK78" s="491"/>
      <c r="FL78" s="491"/>
      <c r="FM78" s="491"/>
      <c r="FN78" s="491"/>
      <c r="FO78" s="491"/>
      <c r="FP78" s="491"/>
      <c r="FQ78" s="491"/>
      <c r="FR78" s="491"/>
      <c r="FS78" s="491"/>
      <c r="FT78" s="491"/>
      <c r="FU78" s="491"/>
      <c r="FV78" s="491"/>
      <c r="FW78" s="491"/>
      <c r="FX78" s="491"/>
      <c r="FY78" s="491"/>
      <c r="FZ78" s="491"/>
      <c r="GA78" s="491"/>
      <c r="GB78" s="491"/>
      <c r="GC78" s="491"/>
      <c r="GD78" s="491"/>
      <c r="GE78" s="491"/>
      <c r="GF78" s="491"/>
      <c r="GG78" s="491"/>
      <c r="GH78" s="491"/>
      <c r="GI78" s="491"/>
      <c r="GJ78" s="491"/>
      <c r="GK78" s="491"/>
      <c r="GL78" s="491"/>
      <c r="GM78" s="491"/>
      <c r="GN78" s="491"/>
      <c r="GO78" s="491"/>
      <c r="GP78" s="491"/>
      <c r="GQ78" s="491"/>
      <c r="GR78" s="491"/>
      <c r="GS78" s="491"/>
      <c r="GT78" s="491"/>
      <c r="GU78" s="491"/>
      <c r="GV78" s="491"/>
      <c r="GW78" s="491"/>
      <c r="GX78" s="491"/>
      <c r="GY78" s="491"/>
      <c r="GZ78" s="491"/>
      <c r="HA78" s="491"/>
      <c r="HB78" s="491"/>
      <c r="HC78" s="491"/>
      <c r="HD78" s="491"/>
      <c r="HE78" s="491"/>
      <c r="HF78" s="491"/>
      <c r="HG78" s="491"/>
      <c r="HH78" s="491"/>
      <c r="HI78" s="491"/>
      <c r="HJ78" s="491"/>
      <c r="HK78" s="491"/>
      <c r="HL78" s="491"/>
      <c r="HM78" s="491"/>
      <c r="HN78" s="491"/>
      <c r="HO78" s="491"/>
      <c r="HP78" s="491"/>
      <c r="HQ78" s="491"/>
      <c r="HR78" s="491"/>
      <c r="HS78" s="491"/>
      <c r="HT78" s="491"/>
      <c r="HU78" s="491"/>
    </row>
    <row r="79" spans="1:229" s="463" customFormat="1" x14ac:dyDescent="0.15">
      <c r="A79" s="496">
        <v>75</v>
      </c>
      <c r="B79" s="496">
        <v>75</v>
      </c>
      <c r="C79" s="539" t="s">
        <v>4168</v>
      </c>
      <c r="D79" s="538" t="s">
        <v>5190</v>
      </c>
      <c r="E79" s="515" t="s">
        <v>709</v>
      </c>
      <c r="F79" s="600" t="s">
        <v>2736</v>
      </c>
      <c r="G79" s="535" t="s">
        <v>4206</v>
      </c>
      <c r="H79" s="516" t="s">
        <v>2246</v>
      </c>
      <c r="I79" s="502" t="str">
        <f t="shared" si="3"/>
        <v>III/b</v>
      </c>
      <c r="J79" s="525" t="s">
        <v>3977</v>
      </c>
      <c r="K79" s="502" t="s">
        <v>707</v>
      </c>
      <c r="L79" s="503">
        <f t="shared" si="4"/>
        <v>26</v>
      </c>
      <c r="M79" s="516" t="s">
        <v>680</v>
      </c>
      <c r="N79" s="525" t="s">
        <v>3977</v>
      </c>
      <c r="O79" s="501" t="s">
        <v>2225</v>
      </c>
      <c r="P79" s="553" t="s">
        <v>4137</v>
      </c>
      <c r="Q79" s="600" t="s">
        <v>3722</v>
      </c>
      <c r="R79" s="508" t="s">
        <v>2301</v>
      </c>
      <c r="S79" s="600">
        <v>2018</v>
      </c>
      <c r="T79" s="600" t="s">
        <v>1332</v>
      </c>
      <c r="U79" s="600" t="s">
        <v>2921</v>
      </c>
      <c r="V79" s="625"/>
      <c r="W79" s="491"/>
      <c r="X79" s="491"/>
      <c r="Y79" s="491"/>
      <c r="Z79" s="491"/>
      <c r="AA79" s="491"/>
      <c r="AB79" s="491"/>
      <c r="AC79" s="491"/>
      <c r="AD79" s="491"/>
      <c r="AE79" s="491"/>
      <c r="AF79" s="491"/>
      <c r="AG79" s="491"/>
      <c r="AH79" s="491"/>
      <c r="AI79" s="491"/>
      <c r="AJ79" s="491"/>
      <c r="AK79" s="491"/>
      <c r="AL79" s="491"/>
      <c r="AM79" s="491"/>
      <c r="AN79" s="491"/>
      <c r="AO79" s="491"/>
      <c r="AP79" s="491"/>
      <c r="AQ79" s="491"/>
      <c r="AR79" s="491"/>
      <c r="AS79" s="491"/>
      <c r="AT79" s="491"/>
      <c r="AU79" s="491"/>
      <c r="AV79" s="491"/>
      <c r="AW79" s="491"/>
      <c r="AX79" s="491"/>
      <c r="AY79" s="491"/>
      <c r="AZ79" s="491"/>
      <c r="BA79" s="491"/>
      <c r="BB79" s="491"/>
      <c r="BC79" s="491"/>
      <c r="BD79" s="491"/>
      <c r="BE79" s="491"/>
      <c r="BF79" s="491"/>
      <c r="BG79" s="491"/>
      <c r="BH79" s="491"/>
      <c r="BI79" s="491"/>
      <c r="BJ79" s="491"/>
      <c r="BK79" s="491"/>
      <c r="BL79" s="491"/>
      <c r="BM79" s="491"/>
      <c r="BN79" s="491"/>
      <c r="BO79" s="491"/>
      <c r="BP79" s="491"/>
      <c r="BQ79" s="491"/>
      <c r="BR79" s="491"/>
      <c r="BS79" s="491"/>
      <c r="BT79" s="491"/>
      <c r="BU79" s="491"/>
      <c r="BV79" s="491"/>
      <c r="BW79" s="491"/>
      <c r="BX79" s="491"/>
      <c r="BY79" s="491"/>
      <c r="BZ79" s="491"/>
      <c r="CA79" s="491"/>
      <c r="CB79" s="491"/>
      <c r="CC79" s="491"/>
      <c r="CD79" s="491"/>
      <c r="CE79" s="491"/>
      <c r="CF79" s="491"/>
      <c r="CG79" s="491"/>
      <c r="CH79" s="491"/>
      <c r="CI79" s="491"/>
      <c r="CJ79" s="491"/>
      <c r="CK79" s="491"/>
      <c r="CL79" s="491"/>
      <c r="CM79" s="491"/>
      <c r="CN79" s="491"/>
      <c r="CO79" s="491"/>
      <c r="CP79" s="491"/>
      <c r="CQ79" s="491"/>
      <c r="CR79" s="491"/>
      <c r="CS79" s="491"/>
      <c r="CT79" s="491"/>
      <c r="CU79" s="491"/>
      <c r="CV79" s="491"/>
      <c r="CW79" s="491"/>
      <c r="CX79" s="491"/>
      <c r="CY79" s="491"/>
      <c r="CZ79" s="491"/>
      <c r="DA79" s="491"/>
      <c r="DB79" s="491"/>
      <c r="DC79" s="491"/>
      <c r="DD79" s="491"/>
      <c r="DE79" s="491"/>
      <c r="DF79" s="491"/>
      <c r="DG79" s="491"/>
      <c r="DH79" s="491"/>
      <c r="DI79" s="491"/>
      <c r="DJ79" s="491"/>
      <c r="DK79" s="491"/>
      <c r="DL79" s="491"/>
      <c r="DM79" s="491"/>
      <c r="DN79" s="491"/>
      <c r="DO79" s="491"/>
      <c r="DP79" s="491"/>
      <c r="DQ79" s="491"/>
      <c r="DR79" s="491"/>
      <c r="DS79" s="491"/>
      <c r="DT79" s="491"/>
      <c r="DU79" s="491"/>
      <c r="DV79" s="491"/>
      <c r="DW79" s="491"/>
      <c r="DX79" s="491"/>
      <c r="DY79" s="491"/>
      <c r="DZ79" s="491"/>
      <c r="EA79" s="491"/>
      <c r="EB79" s="491"/>
      <c r="EC79" s="491"/>
      <c r="ED79" s="491"/>
      <c r="EE79" s="491"/>
      <c r="EF79" s="491"/>
      <c r="EG79" s="491"/>
      <c r="EH79" s="491"/>
      <c r="EI79" s="491"/>
      <c r="EJ79" s="491"/>
      <c r="EK79" s="491"/>
      <c r="EL79" s="491"/>
      <c r="EM79" s="491"/>
      <c r="EN79" s="491"/>
      <c r="EO79" s="491"/>
      <c r="EP79" s="491"/>
      <c r="EQ79" s="491"/>
      <c r="ER79" s="491"/>
      <c r="ES79" s="491"/>
      <c r="ET79" s="491"/>
      <c r="EU79" s="491"/>
      <c r="EV79" s="491"/>
      <c r="EW79" s="491"/>
      <c r="EX79" s="491"/>
      <c r="EY79" s="491"/>
      <c r="EZ79" s="491"/>
      <c r="FA79" s="491"/>
      <c r="FB79" s="491"/>
      <c r="FC79" s="491"/>
      <c r="FD79" s="491"/>
      <c r="FE79" s="491"/>
      <c r="FF79" s="491"/>
      <c r="FG79" s="491"/>
      <c r="FH79" s="491"/>
      <c r="FI79" s="491"/>
      <c r="FJ79" s="491"/>
      <c r="FK79" s="491"/>
      <c r="FL79" s="491"/>
      <c r="FM79" s="491"/>
      <c r="FN79" s="491"/>
      <c r="FO79" s="491"/>
      <c r="FP79" s="491"/>
      <c r="FQ79" s="491"/>
      <c r="FR79" s="491"/>
      <c r="FS79" s="491"/>
      <c r="FT79" s="491"/>
      <c r="FU79" s="491"/>
      <c r="FV79" s="491"/>
      <c r="FW79" s="491"/>
      <c r="FX79" s="491"/>
      <c r="FY79" s="491"/>
      <c r="FZ79" s="491"/>
      <c r="GA79" s="491"/>
      <c r="GB79" s="491"/>
      <c r="GC79" s="491"/>
      <c r="GD79" s="491"/>
      <c r="GE79" s="491"/>
      <c r="GF79" s="491"/>
      <c r="GG79" s="491"/>
      <c r="GH79" s="491"/>
      <c r="GI79" s="491"/>
      <c r="GJ79" s="491"/>
      <c r="GK79" s="491"/>
      <c r="GL79" s="491"/>
      <c r="GM79" s="491"/>
      <c r="GN79" s="491"/>
      <c r="GO79" s="491"/>
      <c r="GP79" s="491"/>
      <c r="GQ79" s="491"/>
      <c r="GR79" s="491"/>
      <c r="GS79" s="491"/>
      <c r="GT79" s="491"/>
      <c r="GU79" s="491"/>
      <c r="GV79" s="491"/>
      <c r="GW79" s="491"/>
      <c r="GX79" s="491"/>
      <c r="GY79" s="491"/>
      <c r="GZ79" s="491"/>
      <c r="HA79" s="491"/>
      <c r="HB79" s="491"/>
      <c r="HC79" s="491"/>
      <c r="HD79" s="491"/>
      <c r="HE79" s="491"/>
      <c r="HF79" s="491"/>
      <c r="HG79" s="491"/>
      <c r="HH79" s="491"/>
      <c r="HI79" s="491"/>
      <c r="HJ79" s="491"/>
      <c r="HK79" s="491"/>
      <c r="HL79" s="491"/>
      <c r="HM79" s="491"/>
      <c r="HN79" s="491"/>
      <c r="HO79" s="491"/>
      <c r="HP79" s="491"/>
      <c r="HQ79" s="491"/>
      <c r="HR79" s="491"/>
      <c r="HS79" s="491"/>
      <c r="HT79" s="491"/>
      <c r="HU79" s="491"/>
    </row>
    <row r="80" spans="1:229" s="463" customFormat="1" x14ac:dyDescent="0.15">
      <c r="A80" s="504">
        <v>76</v>
      </c>
      <c r="B80" s="504">
        <v>76</v>
      </c>
      <c r="C80" s="539" t="s">
        <v>4169</v>
      </c>
      <c r="D80" s="538" t="s">
        <v>4121</v>
      </c>
      <c r="E80" s="515" t="s">
        <v>709</v>
      </c>
      <c r="F80" s="600" t="s">
        <v>2738</v>
      </c>
      <c r="G80" s="535" t="s">
        <v>4207</v>
      </c>
      <c r="H80" s="516" t="s">
        <v>2246</v>
      </c>
      <c r="I80" s="502" t="str">
        <f t="shared" si="3"/>
        <v>III/b</v>
      </c>
      <c r="J80" s="525" t="s">
        <v>3977</v>
      </c>
      <c r="K80" s="502" t="s">
        <v>707</v>
      </c>
      <c r="L80" s="503">
        <f t="shared" si="4"/>
        <v>31</v>
      </c>
      <c r="M80" s="516" t="s">
        <v>680</v>
      </c>
      <c r="N80" s="525" t="s">
        <v>3977</v>
      </c>
      <c r="O80" s="501" t="s">
        <v>2225</v>
      </c>
      <c r="P80" s="553" t="s">
        <v>4138</v>
      </c>
      <c r="Q80" s="600" t="s">
        <v>3722</v>
      </c>
      <c r="R80" s="581" t="s">
        <v>2299</v>
      </c>
      <c r="S80" s="600">
        <v>2012</v>
      </c>
      <c r="T80" s="600" t="s">
        <v>3569</v>
      </c>
      <c r="U80" t="s">
        <v>5296</v>
      </c>
      <c r="V80" s="625"/>
      <c r="W80" s="491"/>
      <c r="X80" s="491"/>
      <c r="Y80" s="491"/>
      <c r="Z80" s="491"/>
      <c r="AA80" s="491"/>
      <c r="AB80" s="491"/>
      <c r="AC80" s="491"/>
      <c r="AD80" s="491"/>
      <c r="AE80" s="491"/>
      <c r="AF80" s="491"/>
      <c r="AG80" s="491"/>
      <c r="AH80" s="491"/>
      <c r="AI80" s="491"/>
      <c r="AJ80" s="491"/>
      <c r="AK80" s="491"/>
      <c r="AL80" s="491"/>
      <c r="AM80" s="491"/>
      <c r="AN80" s="491"/>
      <c r="AO80" s="491"/>
      <c r="AP80" s="491"/>
      <c r="AQ80" s="491"/>
      <c r="AR80" s="491"/>
      <c r="AS80" s="491"/>
      <c r="AT80" s="491"/>
      <c r="AU80" s="491"/>
      <c r="AV80" s="491"/>
      <c r="AW80" s="491"/>
      <c r="AX80" s="491"/>
      <c r="AY80" s="491"/>
      <c r="AZ80" s="491"/>
      <c r="BA80" s="491"/>
      <c r="BB80" s="491"/>
      <c r="BC80" s="491"/>
      <c r="BD80" s="491"/>
      <c r="BE80" s="491"/>
      <c r="BF80" s="491"/>
      <c r="BG80" s="491"/>
      <c r="BH80" s="491"/>
      <c r="BI80" s="491"/>
      <c r="BJ80" s="491"/>
      <c r="BK80" s="491"/>
      <c r="BL80" s="491"/>
      <c r="BM80" s="491"/>
      <c r="BN80" s="491"/>
      <c r="BO80" s="491"/>
      <c r="BP80" s="491"/>
      <c r="BQ80" s="491"/>
      <c r="BR80" s="491"/>
      <c r="BS80" s="491"/>
      <c r="BT80" s="491"/>
      <c r="BU80" s="491"/>
      <c r="BV80" s="491"/>
      <c r="BW80" s="491"/>
      <c r="BX80" s="491"/>
      <c r="BY80" s="491"/>
      <c r="BZ80" s="491"/>
      <c r="CA80" s="491"/>
      <c r="CB80" s="491"/>
      <c r="CC80" s="491"/>
      <c r="CD80" s="491"/>
      <c r="CE80" s="491"/>
      <c r="CF80" s="491"/>
      <c r="CG80" s="491"/>
      <c r="CH80" s="491"/>
      <c r="CI80" s="491"/>
      <c r="CJ80" s="491"/>
      <c r="CK80" s="491"/>
      <c r="CL80" s="491"/>
      <c r="CM80" s="491"/>
      <c r="CN80" s="491"/>
      <c r="CO80" s="491"/>
      <c r="CP80" s="491"/>
      <c r="CQ80" s="491"/>
      <c r="CR80" s="491"/>
      <c r="CS80" s="491"/>
      <c r="CT80" s="491"/>
      <c r="CU80" s="491"/>
      <c r="CV80" s="491"/>
      <c r="CW80" s="491"/>
      <c r="CX80" s="491"/>
      <c r="CY80" s="491"/>
      <c r="CZ80" s="491"/>
      <c r="DA80" s="491"/>
      <c r="DB80" s="491"/>
      <c r="DC80" s="491"/>
      <c r="DD80" s="491"/>
      <c r="DE80" s="491"/>
      <c r="DF80" s="491"/>
      <c r="DG80" s="491"/>
      <c r="DH80" s="491"/>
      <c r="DI80" s="491"/>
      <c r="DJ80" s="491"/>
      <c r="DK80" s="491"/>
      <c r="DL80" s="491"/>
      <c r="DM80" s="491"/>
      <c r="DN80" s="491"/>
      <c r="DO80" s="491"/>
      <c r="DP80" s="491"/>
      <c r="DQ80" s="491"/>
      <c r="DR80" s="491"/>
      <c r="DS80" s="491"/>
      <c r="DT80" s="491"/>
      <c r="DU80" s="491"/>
      <c r="DV80" s="491"/>
      <c r="DW80" s="491"/>
      <c r="DX80" s="491"/>
      <c r="DY80" s="491"/>
      <c r="DZ80" s="491"/>
      <c r="EA80" s="491"/>
      <c r="EB80" s="491"/>
      <c r="EC80" s="491"/>
      <c r="ED80" s="491"/>
      <c r="EE80" s="491"/>
      <c r="EF80" s="491"/>
      <c r="EG80" s="491"/>
      <c r="EH80" s="491"/>
      <c r="EI80" s="491"/>
      <c r="EJ80" s="491"/>
      <c r="EK80" s="491"/>
      <c r="EL80" s="491"/>
      <c r="EM80" s="491"/>
      <c r="EN80" s="491"/>
      <c r="EO80" s="491"/>
      <c r="EP80" s="491"/>
      <c r="EQ80" s="491"/>
      <c r="ER80" s="491"/>
      <c r="ES80" s="491"/>
      <c r="ET80" s="491"/>
      <c r="EU80" s="491"/>
      <c r="EV80" s="491"/>
      <c r="EW80" s="491"/>
      <c r="EX80" s="491"/>
      <c r="EY80" s="491"/>
      <c r="EZ80" s="491"/>
      <c r="FA80" s="491"/>
      <c r="FB80" s="491"/>
      <c r="FC80" s="491"/>
      <c r="FD80" s="491"/>
      <c r="FE80" s="491"/>
      <c r="FF80" s="491"/>
      <c r="FG80" s="491"/>
      <c r="FH80" s="491"/>
      <c r="FI80" s="491"/>
      <c r="FJ80" s="491"/>
      <c r="FK80" s="491"/>
      <c r="FL80" s="491"/>
      <c r="FM80" s="491"/>
      <c r="FN80" s="491"/>
      <c r="FO80" s="491"/>
      <c r="FP80" s="491"/>
      <c r="FQ80" s="491"/>
      <c r="FR80" s="491"/>
      <c r="FS80" s="491"/>
      <c r="FT80" s="491"/>
      <c r="FU80" s="491"/>
      <c r="FV80" s="491"/>
      <c r="FW80" s="491"/>
      <c r="FX80" s="491"/>
      <c r="FY80" s="491"/>
      <c r="FZ80" s="491"/>
      <c r="GA80" s="491"/>
      <c r="GB80" s="491"/>
      <c r="GC80" s="491"/>
      <c r="GD80" s="491"/>
      <c r="GE80" s="491"/>
      <c r="GF80" s="491"/>
      <c r="GG80" s="491"/>
      <c r="GH80" s="491"/>
      <c r="GI80" s="491"/>
      <c r="GJ80" s="491"/>
      <c r="GK80" s="491"/>
      <c r="GL80" s="491"/>
      <c r="GM80" s="491"/>
      <c r="GN80" s="491"/>
      <c r="GO80" s="491"/>
      <c r="GP80" s="491"/>
      <c r="GQ80" s="491"/>
      <c r="GR80" s="491"/>
      <c r="GS80" s="491"/>
      <c r="GT80" s="491"/>
      <c r="GU80" s="491"/>
      <c r="GV80" s="491"/>
      <c r="GW80" s="491"/>
      <c r="GX80" s="491"/>
      <c r="GY80" s="491"/>
      <c r="GZ80" s="491"/>
      <c r="HA80" s="491"/>
      <c r="HB80" s="491"/>
      <c r="HC80" s="491"/>
      <c r="HD80" s="491"/>
      <c r="HE80" s="491"/>
      <c r="HF80" s="491"/>
      <c r="HG80" s="491"/>
      <c r="HH80" s="491"/>
      <c r="HI80" s="491"/>
      <c r="HJ80" s="491"/>
      <c r="HK80" s="491"/>
      <c r="HL80" s="491"/>
      <c r="HM80" s="491"/>
      <c r="HN80" s="491"/>
      <c r="HO80" s="491"/>
      <c r="HP80" s="491"/>
      <c r="HQ80" s="491"/>
      <c r="HR80" s="491"/>
      <c r="HS80" s="491"/>
      <c r="HT80" s="491"/>
      <c r="HU80" s="491"/>
    </row>
    <row r="81" spans="1:229" s="463" customFormat="1" x14ac:dyDescent="0.15">
      <c r="A81" s="496">
        <v>77</v>
      </c>
      <c r="B81" s="496">
        <v>77</v>
      </c>
      <c r="C81" s="537" t="s">
        <v>4170</v>
      </c>
      <c r="D81" s="538" t="s">
        <v>4122</v>
      </c>
      <c r="E81" s="515" t="s">
        <v>709</v>
      </c>
      <c r="F81" s="600" t="s">
        <v>2739</v>
      </c>
      <c r="G81" s="535" t="s">
        <v>4208</v>
      </c>
      <c r="H81" s="516" t="s">
        <v>2246</v>
      </c>
      <c r="I81" s="502" t="str">
        <f t="shared" si="3"/>
        <v>III/b</v>
      </c>
      <c r="J81" s="525" t="s">
        <v>3977</v>
      </c>
      <c r="K81" s="502" t="s">
        <v>707</v>
      </c>
      <c r="L81" s="503">
        <f t="shared" si="4"/>
        <v>29</v>
      </c>
      <c r="M81" s="516" t="s">
        <v>680</v>
      </c>
      <c r="N81" s="525" t="s">
        <v>3977</v>
      </c>
      <c r="O81" s="501" t="s">
        <v>2225</v>
      </c>
      <c r="P81" s="553" t="s">
        <v>4139</v>
      </c>
      <c r="Q81" s="600" t="s">
        <v>3722</v>
      </c>
      <c r="R81" s="581" t="s">
        <v>2299</v>
      </c>
      <c r="S81" s="600">
        <v>2017</v>
      </c>
      <c r="T81" s="600" t="s">
        <v>3564</v>
      </c>
      <c r="U81" t="s">
        <v>5297</v>
      </c>
      <c r="V81" s="911"/>
      <c r="W81" s="491"/>
      <c r="X81" s="491"/>
      <c r="Y81" s="491"/>
      <c r="Z81" s="491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AQ81" s="491"/>
      <c r="AR81" s="491"/>
      <c r="AS81" s="491"/>
      <c r="AT81" s="491"/>
      <c r="AU81" s="491"/>
      <c r="AV81" s="491"/>
      <c r="AW81" s="491"/>
      <c r="AX81" s="491"/>
      <c r="AY81" s="491"/>
      <c r="AZ81" s="491"/>
      <c r="BA81" s="491"/>
      <c r="BB81" s="491"/>
      <c r="BC81" s="491"/>
      <c r="BD81" s="491"/>
      <c r="BE81" s="491"/>
      <c r="BF81" s="491"/>
      <c r="BG81" s="491"/>
      <c r="BH81" s="491"/>
      <c r="BI81" s="491"/>
      <c r="BJ81" s="491"/>
      <c r="BK81" s="491"/>
      <c r="BL81" s="491"/>
      <c r="BM81" s="491"/>
      <c r="BN81" s="491"/>
      <c r="BO81" s="491"/>
      <c r="BP81" s="491"/>
      <c r="BQ81" s="491"/>
      <c r="BR81" s="491"/>
      <c r="BS81" s="491"/>
      <c r="BT81" s="491"/>
      <c r="BU81" s="491"/>
      <c r="BV81" s="491"/>
      <c r="BW81" s="491"/>
      <c r="BX81" s="491"/>
      <c r="BY81" s="491"/>
      <c r="BZ81" s="491"/>
      <c r="CA81" s="491"/>
      <c r="CB81" s="491"/>
      <c r="CC81" s="491"/>
      <c r="CD81" s="491"/>
      <c r="CE81" s="491"/>
      <c r="CF81" s="491"/>
      <c r="CG81" s="491"/>
      <c r="CH81" s="491"/>
      <c r="CI81" s="491"/>
      <c r="CJ81" s="491"/>
      <c r="CK81" s="491"/>
      <c r="CL81" s="491"/>
      <c r="CM81" s="491"/>
      <c r="CN81" s="491"/>
      <c r="CO81" s="491"/>
      <c r="CP81" s="491"/>
      <c r="CQ81" s="491"/>
      <c r="CR81" s="491"/>
      <c r="CS81" s="491"/>
      <c r="CT81" s="491"/>
      <c r="CU81" s="491"/>
      <c r="CV81" s="491"/>
      <c r="CW81" s="491"/>
      <c r="CX81" s="491"/>
      <c r="CY81" s="491"/>
      <c r="CZ81" s="491"/>
      <c r="DA81" s="491"/>
      <c r="DB81" s="491"/>
      <c r="DC81" s="491"/>
      <c r="DD81" s="491"/>
      <c r="DE81" s="491"/>
      <c r="DF81" s="491"/>
      <c r="DG81" s="491"/>
      <c r="DH81" s="491"/>
      <c r="DI81" s="491"/>
      <c r="DJ81" s="491"/>
      <c r="DK81" s="491"/>
      <c r="DL81" s="491"/>
      <c r="DM81" s="491"/>
      <c r="DN81" s="491"/>
      <c r="DO81" s="491"/>
      <c r="DP81" s="491"/>
      <c r="DQ81" s="491"/>
      <c r="DR81" s="491"/>
      <c r="DS81" s="491"/>
      <c r="DT81" s="491"/>
      <c r="DU81" s="491"/>
      <c r="DV81" s="491"/>
      <c r="DW81" s="491"/>
      <c r="DX81" s="491"/>
      <c r="DY81" s="491"/>
      <c r="DZ81" s="491"/>
      <c r="EA81" s="491"/>
      <c r="EB81" s="491"/>
      <c r="EC81" s="491"/>
      <c r="ED81" s="491"/>
      <c r="EE81" s="491"/>
      <c r="EF81" s="491"/>
      <c r="EG81" s="491"/>
      <c r="EH81" s="491"/>
      <c r="EI81" s="491"/>
      <c r="EJ81" s="491"/>
      <c r="EK81" s="491"/>
      <c r="EL81" s="491"/>
      <c r="EM81" s="491"/>
      <c r="EN81" s="491"/>
      <c r="EO81" s="491"/>
      <c r="EP81" s="491"/>
      <c r="EQ81" s="491"/>
      <c r="ER81" s="491"/>
      <c r="ES81" s="491"/>
      <c r="ET81" s="491"/>
      <c r="EU81" s="491"/>
      <c r="EV81" s="491"/>
      <c r="EW81" s="491"/>
      <c r="EX81" s="491"/>
      <c r="EY81" s="491"/>
      <c r="EZ81" s="491"/>
      <c r="FA81" s="491"/>
      <c r="FB81" s="491"/>
      <c r="FC81" s="491"/>
      <c r="FD81" s="491"/>
      <c r="FE81" s="491"/>
      <c r="FF81" s="491"/>
      <c r="FG81" s="491"/>
      <c r="FH81" s="491"/>
      <c r="FI81" s="491"/>
      <c r="FJ81" s="491"/>
      <c r="FK81" s="491"/>
      <c r="FL81" s="491"/>
      <c r="FM81" s="491"/>
      <c r="FN81" s="491"/>
      <c r="FO81" s="491"/>
      <c r="FP81" s="491"/>
      <c r="FQ81" s="491"/>
      <c r="FR81" s="491"/>
      <c r="FS81" s="491"/>
      <c r="FT81" s="491"/>
      <c r="FU81" s="491"/>
      <c r="FV81" s="491"/>
      <c r="FW81" s="491"/>
      <c r="FX81" s="491"/>
      <c r="FY81" s="491"/>
      <c r="FZ81" s="491"/>
      <c r="GA81" s="491"/>
      <c r="GB81" s="491"/>
      <c r="GC81" s="491"/>
      <c r="GD81" s="491"/>
      <c r="GE81" s="491"/>
      <c r="GF81" s="491"/>
      <c r="GG81" s="491"/>
      <c r="GH81" s="491"/>
      <c r="GI81" s="491"/>
      <c r="GJ81" s="491"/>
      <c r="GK81" s="491"/>
      <c r="GL81" s="491"/>
      <c r="GM81" s="491"/>
      <c r="GN81" s="491"/>
      <c r="GO81" s="491"/>
      <c r="GP81" s="491"/>
      <c r="GQ81" s="491"/>
      <c r="GR81" s="491"/>
      <c r="GS81" s="491"/>
      <c r="GT81" s="491"/>
      <c r="GU81" s="491"/>
      <c r="GV81" s="491"/>
      <c r="GW81" s="491"/>
      <c r="GX81" s="491"/>
      <c r="GY81" s="491"/>
      <c r="GZ81" s="491"/>
      <c r="HA81" s="491"/>
      <c r="HB81" s="491"/>
      <c r="HC81" s="491"/>
      <c r="HD81" s="491"/>
      <c r="HE81" s="491"/>
      <c r="HF81" s="491"/>
      <c r="HG81" s="491"/>
      <c r="HH81" s="491"/>
      <c r="HI81" s="491"/>
      <c r="HJ81" s="491"/>
      <c r="HK81" s="491"/>
      <c r="HL81" s="491"/>
      <c r="HM81" s="491"/>
      <c r="HN81" s="491"/>
      <c r="HO81" s="491"/>
      <c r="HP81" s="491"/>
      <c r="HQ81" s="491"/>
      <c r="HR81" s="491"/>
      <c r="HS81" s="491"/>
      <c r="HT81" s="491"/>
      <c r="HU81" s="491"/>
    </row>
    <row r="82" spans="1:229" s="463" customFormat="1" x14ac:dyDescent="0.15">
      <c r="A82" s="504">
        <v>78</v>
      </c>
      <c r="B82" s="504">
        <v>78</v>
      </c>
      <c r="C82" s="539" t="s">
        <v>4171</v>
      </c>
      <c r="D82" s="538" t="s">
        <v>4123</v>
      </c>
      <c r="E82" s="515" t="s">
        <v>709</v>
      </c>
      <c r="F82" s="600" t="s">
        <v>2736</v>
      </c>
      <c r="G82" s="535" t="s">
        <v>4209</v>
      </c>
      <c r="H82" s="516" t="s">
        <v>2246</v>
      </c>
      <c r="I82" s="502" t="str">
        <f t="shared" si="3"/>
        <v>III/b</v>
      </c>
      <c r="J82" s="525" t="s">
        <v>3977</v>
      </c>
      <c r="K82" s="502" t="s">
        <v>707</v>
      </c>
      <c r="L82" s="503">
        <f t="shared" si="4"/>
        <v>32</v>
      </c>
      <c r="M82" s="516" t="s">
        <v>680</v>
      </c>
      <c r="N82" s="525" t="s">
        <v>3977</v>
      </c>
      <c r="O82" s="501" t="s">
        <v>2225</v>
      </c>
      <c r="P82" s="553" t="s">
        <v>4140</v>
      </c>
      <c r="Q82" s="600" t="s">
        <v>3722</v>
      </c>
      <c r="R82" s="581" t="s">
        <v>2299</v>
      </c>
      <c r="S82" s="600">
        <v>2015</v>
      </c>
      <c r="T82" s="600" t="s">
        <v>3585</v>
      </c>
      <c r="U82" s="600" t="s">
        <v>2992</v>
      </c>
      <c r="V82" s="625"/>
      <c r="W82" s="491"/>
      <c r="X82" s="491"/>
      <c r="Y82" s="491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  <c r="AT82" s="491"/>
      <c r="AU82" s="491"/>
      <c r="AV82" s="491"/>
      <c r="AW82" s="491"/>
      <c r="AX82" s="491"/>
      <c r="AY82" s="491"/>
      <c r="AZ82" s="491"/>
      <c r="BA82" s="491"/>
      <c r="BB82" s="491"/>
      <c r="BC82" s="491"/>
      <c r="BD82" s="491"/>
      <c r="BE82" s="491"/>
      <c r="BF82" s="491"/>
      <c r="BG82" s="491"/>
      <c r="BH82" s="491"/>
      <c r="BI82" s="491"/>
      <c r="BJ82" s="491"/>
      <c r="BK82" s="491"/>
      <c r="BL82" s="491"/>
      <c r="BM82" s="491"/>
      <c r="BN82" s="491"/>
      <c r="BO82" s="491"/>
      <c r="BP82" s="491"/>
      <c r="BQ82" s="491"/>
      <c r="BR82" s="491"/>
      <c r="BS82" s="491"/>
      <c r="BT82" s="491"/>
      <c r="BU82" s="491"/>
      <c r="BV82" s="491"/>
      <c r="BW82" s="491"/>
      <c r="BX82" s="491"/>
      <c r="BY82" s="491"/>
      <c r="BZ82" s="491"/>
      <c r="CA82" s="491"/>
      <c r="CB82" s="491"/>
      <c r="CC82" s="491"/>
      <c r="CD82" s="491"/>
      <c r="CE82" s="491"/>
      <c r="CF82" s="491"/>
      <c r="CG82" s="491"/>
      <c r="CH82" s="491"/>
      <c r="CI82" s="491"/>
      <c r="CJ82" s="491"/>
      <c r="CK82" s="491"/>
      <c r="CL82" s="491"/>
      <c r="CM82" s="491"/>
      <c r="CN82" s="491"/>
      <c r="CO82" s="491"/>
      <c r="CP82" s="491"/>
      <c r="CQ82" s="491"/>
      <c r="CR82" s="491"/>
      <c r="CS82" s="491"/>
      <c r="CT82" s="491"/>
      <c r="CU82" s="491"/>
      <c r="CV82" s="491"/>
      <c r="CW82" s="491"/>
      <c r="CX82" s="491"/>
      <c r="CY82" s="491"/>
      <c r="CZ82" s="491"/>
      <c r="DA82" s="491"/>
      <c r="DB82" s="491"/>
      <c r="DC82" s="491"/>
      <c r="DD82" s="491"/>
      <c r="DE82" s="491"/>
      <c r="DF82" s="491"/>
      <c r="DG82" s="491"/>
      <c r="DH82" s="491"/>
      <c r="DI82" s="491"/>
      <c r="DJ82" s="491"/>
      <c r="DK82" s="491"/>
      <c r="DL82" s="491"/>
      <c r="DM82" s="491"/>
      <c r="DN82" s="491"/>
      <c r="DO82" s="491"/>
      <c r="DP82" s="491"/>
      <c r="DQ82" s="491"/>
      <c r="DR82" s="491"/>
      <c r="DS82" s="491"/>
      <c r="DT82" s="491"/>
      <c r="DU82" s="491"/>
      <c r="DV82" s="491"/>
      <c r="DW82" s="491"/>
      <c r="DX82" s="491"/>
      <c r="DY82" s="491"/>
      <c r="DZ82" s="491"/>
      <c r="EA82" s="491"/>
      <c r="EB82" s="491"/>
      <c r="EC82" s="491"/>
      <c r="ED82" s="491"/>
      <c r="EE82" s="491"/>
      <c r="EF82" s="491"/>
      <c r="EG82" s="491"/>
      <c r="EH82" s="491"/>
      <c r="EI82" s="491"/>
      <c r="EJ82" s="491"/>
      <c r="EK82" s="491"/>
      <c r="EL82" s="491"/>
      <c r="EM82" s="491"/>
      <c r="EN82" s="491"/>
      <c r="EO82" s="491"/>
      <c r="EP82" s="491"/>
      <c r="EQ82" s="491"/>
      <c r="ER82" s="491"/>
      <c r="ES82" s="491"/>
      <c r="ET82" s="491"/>
      <c r="EU82" s="491"/>
      <c r="EV82" s="491"/>
      <c r="EW82" s="491"/>
      <c r="EX82" s="491"/>
      <c r="EY82" s="491"/>
      <c r="EZ82" s="491"/>
      <c r="FA82" s="491"/>
      <c r="FB82" s="491"/>
      <c r="FC82" s="491"/>
      <c r="FD82" s="491"/>
      <c r="FE82" s="491"/>
      <c r="FF82" s="491"/>
      <c r="FG82" s="491"/>
      <c r="FH82" s="491"/>
      <c r="FI82" s="491"/>
      <c r="FJ82" s="491"/>
      <c r="FK82" s="491"/>
      <c r="FL82" s="491"/>
      <c r="FM82" s="491"/>
      <c r="FN82" s="491"/>
      <c r="FO82" s="491"/>
      <c r="FP82" s="491"/>
      <c r="FQ82" s="491"/>
      <c r="FR82" s="491"/>
      <c r="FS82" s="491"/>
      <c r="FT82" s="491"/>
      <c r="FU82" s="491"/>
      <c r="FV82" s="491"/>
      <c r="FW82" s="491"/>
      <c r="FX82" s="491"/>
      <c r="FY82" s="491"/>
      <c r="FZ82" s="491"/>
      <c r="GA82" s="491"/>
      <c r="GB82" s="491"/>
      <c r="GC82" s="491"/>
      <c r="GD82" s="491"/>
      <c r="GE82" s="491"/>
      <c r="GF82" s="491"/>
      <c r="GG82" s="491"/>
      <c r="GH82" s="491"/>
      <c r="GI82" s="491"/>
      <c r="GJ82" s="491"/>
      <c r="GK82" s="491"/>
      <c r="GL82" s="491"/>
      <c r="GM82" s="491"/>
      <c r="GN82" s="491"/>
      <c r="GO82" s="491"/>
      <c r="GP82" s="491"/>
      <c r="GQ82" s="491"/>
      <c r="GR82" s="491"/>
      <c r="GS82" s="491"/>
      <c r="GT82" s="491"/>
      <c r="GU82" s="491"/>
      <c r="GV82" s="491"/>
      <c r="GW82" s="491"/>
      <c r="GX82" s="491"/>
      <c r="GY82" s="491"/>
      <c r="GZ82" s="491"/>
      <c r="HA82" s="491"/>
      <c r="HB82" s="491"/>
      <c r="HC82" s="491"/>
      <c r="HD82" s="491"/>
      <c r="HE82" s="491"/>
      <c r="HF82" s="491"/>
      <c r="HG82" s="491"/>
      <c r="HH82" s="491"/>
      <c r="HI82" s="491"/>
      <c r="HJ82" s="491"/>
      <c r="HK82" s="491"/>
      <c r="HL82" s="491"/>
      <c r="HM82" s="491"/>
      <c r="HN82" s="491"/>
      <c r="HO82" s="491"/>
      <c r="HP82" s="491"/>
      <c r="HQ82" s="491"/>
      <c r="HR82" s="491"/>
      <c r="HS82" s="491"/>
      <c r="HT82" s="491"/>
      <c r="HU82" s="491"/>
    </row>
    <row r="83" spans="1:229" s="463" customFormat="1" x14ac:dyDescent="0.15">
      <c r="A83" s="496">
        <v>79</v>
      </c>
      <c r="B83" s="496">
        <v>79</v>
      </c>
      <c r="C83" s="539" t="s">
        <v>4172</v>
      </c>
      <c r="D83" s="1028" t="s">
        <v>5201</v>
      </c>
      <c r="E83" s="515" t="s">
        <v>709</v>
      </c>
      <c r="F83" s="600" t="s">
        <v>2729</v>
      </c>
      <c r="G83" s="535" t="s">
        <v>4210</v>
      </c>
      <c r="H83" s="516" t="s">
        <v>2246</v>
      </c>
      <c r="I83" s="502" t="str">
        <f t="shared" si="3"/>
        <v>III/b</v>
      </c>
      <c r="J83" s="525" t="s">
        <v>3977</v>
      </c>
      <c r="K83" s="502" t="s">
        <v>707</v>
      </c>
      <c r="L83" s="503">
        <f t="shared" si="4"/>
        <v>32</v>
      </c>
      <c r="M83" s="516" t="s">
        <v>680</v>
      </c>
      <c r="N83" s="525" t="s">
        <v>3977</v>
      </c>
      <c r="O83" s="501" t="s">
        <v>2225</v>
      </c>
      <c r="P83" s="553" t="s">
        <v>4141</v>
      </c>
      <c r="Q83" s="600" t="s">
        <v>3722</v>
      </c>
      <c r="R83" s="508" t="s">
        <v>5392</v>
      </c>
      <c r="S83" s="600">
        <v>2016</v>
      </c>
      <c r="T83" s="600" t="s">
        <v>5124</v>
      </c>
      <c r="U83" s="600" t="s">
        <v>2921</v>
      </c>
      <c r="V83" s="625"/>
      <c r="W83" s="491"/>
      <c r="X83" s="491"/>
      <c r="Y83" s="49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491"/>
      <c r="AR83" s="491"/>
      <c r="AS83" s="491"/>
      <c r="AT83" s="491"/>
      <c r="AU83" s="491"/>
      <c r="AV83" s="491"/>
      <c r="AW83" s="491"/>
      <c r="AX83" s="491"/>
      <c r="AY83" s="491"/>
      <c r="AZ83" s="491"/>
      <c r="BA83" s="491"/>
      <c r="BB83" s="491"/>
      <c r="BC83" s="491"/>
      <c r="BD83" s="491"/>
      <c r="BE83" s="491"/>
      <c r="BF83" s="491"/>
      <c r="BG83" s="491"/>
      <c r="BH83" s="491"/>
      <c r="BI83" s="491"/>
      <c r="BJ83" s="491"/>
      <c r="BK83" s="491"/>
      <c r="BL83" s="491"/>
      <c r="BM83" s="491"/>
      <c r="BN83" s="491"/>
      <c r="BO83" s="491"/>
      <c r="BP83" s="491"/>
      <c r="BQ83" s="491"/>
      <c r="BR83" s="491"/>
      <c r="BS83" s="491"/>
      <c r="BT83" s="491"/>
      <c r="BU83" s="491"/>
      <c r="BV83" s="491"/>
      <c r="BW83" s="491"/>
      <c r="BX83" s="491"/>
      <c r="BY83" s="491"/>
      <c r="BZ83" s="491"/>
      <c r="CA83" s="491"/>
      <c r="CB83" s="491"/>
      <c r="CC83" s="491"/>
      <c r="CD83" s="491"/>
      <c r="CE83" s="491"/>
      <c r="CF83" s="491"/>
      <c r="CG83" s="491"/>
      <c r="CH83" s="491"/>
      <c r="CI83" s="491"/>
      <c r="CJ83" s="491"/>
      <c r="CK83" s="491"/>
      <c r="CL83" s="491"/>
      <c r="CM83" s="491"/>
      <c r="CN83" s="491"/>
      <c r="CO83" s="491"/>
      <c r="CP83" s="491"/>
      <c r="CQ83" s="491"/>
      <c r="CR83" s="491"/>
      <c r="CS83" s="491"/>
      <c r="CT83" s="491"/>
      <c r="CU83" s="491"/>
      <c r="CV83" s="491"/>
      <c r="CW83" s="491"/>
      <c r="CX83" s="491"/>
      <c r="CY83" s="491"/>
      <c r="CZ83" s="491"/>
      <c r="DA83" s="491"/>
      <c r="DB83" s="491"/>
      <c r="DC83" s="491"/>
      <c r="DD83" s="491"/>
      <c r="DE83" s="491"/>
      <c r="DF83" s="491"/>
      <c r="DG83" s="491"/>
      <c r="DH83" s="491"/>
      <c r="DI83" s="491"/>
      <c r="DJ83" s="491"/>
      <c r="DK83" s="491"/>
      <c r="DL83" s="491"/>
      <c r="DM83" s="491"/>
      <c r="DN83" s="491"/>
      <c r="DO83" s="491"/>
      <c r="DP83" s="491"/>
      <c r="DQ83" s="491"/>
      <c r="DR83" s="491"/>
      <c r="DS83" s="491"/>
      <c r="DT83" s="491"/>
      <c r="DU83" s="491"/>
      <c r="DV83" s="491"/>
      <c r="DW83" s="491"/>
      <c r="DX83" s="491"/>
      <c r="DY83" s="491"/>
      <c r="DZ83" s="491"/>
      <c r="EA83" s="491"/>
      <c r="EB83" s="491"/>
      <c r="EC83" s="491"/>
      <c r="ED83" s="491"/>
      <c r="EE83" s="491"/>
      <c r="EF83" s="491"/>
      <c r="EG83" s="491"/>
      <c r="EH83" s="491"/>
      <c r="EI83" s="491"/>
      <c r="EJ83" s="491"/>
      <c r="EK83" s="491"/>
      <c r="EL83" s="491"/>
      <c r="EM83" s="491"/>
      <c r="EN83" s="491"/>
      <c r="EO83" s="491"/>
      <c r="EP83" s="491"/>
      <c r="EQ83" s="491"/>
      <c r="ER83" s="491"/>
      <c r="ES83" s="491"/>
      <c r="ET83" s="491"/>
      <c r="EU83" s="491"/>
      <c r="EV83" s="491"/>
      <c r="EW83" s="491"/>
      <c r="EX83" s="491"/>
      <c r="EY83" s="491"/>
      <c r="EZ83" s="491"/>
      <c r="FA83" s="491"/>
      <c r="FB83" s="491"/>
      <c r="FC83" s="491"/>
      <c r="FD83" s="491"/>
      <c r="FE83" s="491"/>
      <c r="FF83" s="491"/>
      <c r="FG83" s="491"/>
      <c r="FH83" s="491"/>
      <c r="FI83" s="491"/>
      <c r="FJ83" s="491"/>
      <c r="FK83" s="491"/>
      <c r="FL83" s="491"/>
      <c r="FM83" s="491"/>
      <c r="FN83" s="491"/>
      <c r="FO83" s="491"/>
      <c r="FP83" s="491"/>
      <c r="FQ83" s="491"/>
      <c r="FR83" s="491"/>
      <c r="FS83" s="491"/>
      <c r="FT83" s="491"/>
      <c r="FU83" s="491"/>
      <c r="FV83" s="491"/>
      <c r="FW83" s="491"/>
      <c r="FX83" s="491"/>
      <c r="FY83" s="491"/>
      <c r="FZ83" s="491"/>
      <c r="GA83" s="491"/>
      <c r="GB83" s="491"/>
      <c r="GC83" s="491"/>
      <c r="GD83" s="491"/>
      <c r="GE83" s="491"/>
      <c r="GF83" s="491"/>
      <c r="GG83" s="491"/>
      <c r="GH83" s="491"/>
      <c r="GI83" s="491"/>
      <c r="GJ83" s="491"/>
      <c r="GK83" s="491"/>
      <c r="GL83" s="491"/>
      <c r="GM83" s="491"/>
      <c r="GN83" s="491"/>
      <c r="GO83" s="491"/>
      <c r="GP83" s="491"/>
      <c r="GQ83" s="491"/>
      <c r="GR83" s="491"/>
      <c r="GS83" s="491"/>
      <c r="GT83" s="491"/>
      <c r="GU83" s="491"/>
      <c r="GV83" s="491"/>
      <c r="GW83" s="491"/>
      <c r="GX83" s="491"/>
      <c r="GY83" s="491"/>
      <c r="GZ83" s="491"/>
      <c r="HA83" s="491"/>
      <c r="HB83" s="491"/>
      <c r="HC83" s="491"/>
      <c r="HD83" s="491"/>
      <c r="HE83" s="491"/>
      <c r="HF83" s="491"/>
      <c r="HG83" s="491"/>
      <c r="HH83" s="491"/>
      <c r="HI83" s="491"/>
      <c r="HJ83" s="491"/>
      <c r="HK83" s="491"/>
      <c r="HL83" s="491"/>
      <c r="HM83" s="491"/>
      <c r="HN83" s="491"/>
      <c r="HO83" s="491"/>
      <c r="HP83" s="491"/>
      <c r="HQ83" s="491"/>
      <c r="HR83" s="491"/>
      <c r="HS83" s="491"/>
      <c r="HT83" s="491"/>
      <c r="HU83" s="491"/>
    </row>
    <row r="84" spans="1:229" s="463" customFormat="1" x14ac:dyDescent="0.15">
      <c r="A84" s="504">
        <v>80</v>
      </c>
      <c r="B84" s="504">
        <v>80</v>
      </c>
      <c r="C84" s="539" t="s">
        <v>4173</v>
      </c>
      <c r="D84" s="1028" t="s">
        <v>5161</v>
      </c>
      <c r="E84" s="515" t="s">
        <v>705</v>
      </c>
      <c r="F84" s="600" t="s">
        <v>2738</v>
      </c>
      <c r="G84" s="535" t="s">
        <v>4211</v>
      </c>
      <c r="H84" s="516" t="s">
        <v>2246</v>
      </c>
      <c r="I84" s="502" t="str">
        <f t="shared" si="3"/>
        <v>III/b</v>
      </c>
      <c r="J84" s="525" t="s">
        <v>3977</v>
      </c>
      <c r="K84" s="502" t="s">
        <v>707</v>
      </c>
      <c r="L84" s="503">
        <f t="shared" si="4"/>
        <v>30</v>
      </c>
      <c r="M84" s="516" t="s">
        <v>680</v>
      </c>
      <c r="N84" s="525" t="s">
        <v>3977</v>
      </c>
      <c r="O84" s="501" t="s">
        <v>2225</v>
      </c>
      <c r="P84" s="553" t="s">
        <v>4142</v>
      </c>
      <c r="Q84" s="600" t="s">
        <v>3722</v>
      </c>
      <c r="R84" s="508" t="s">
        <v>5392</v>
      </c>
      <c r="S84" s="600">
        <v>2017</v>
      </c>
      <c r="T84" s="600" t="s">
        <v>5124</v>
      </c>
      <c r="U84" s="600" t="s">
        <v>2994</v>
      </c>
      <c r="V84" s="625"/>
      <c r="W84" s="491"/>
      <c r="X84" s="491"/>
      <c r="Y84" s="491"/>
      <c r="Z84" s="491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BZ84" s="491"/>
      <c r="CA84" s="491"/>
      <c r="CB84" s="491"/>
      <c r="CC84" s="491"/>
      <c r="CD84" s="491"/>
      <c r="CE84" s="491"/>
      <c r="CF84" s="491"/>
      <c r="CG84" s="491"/>
      <c r="CH84" s="491"/>
      <c r="CI84" s="491"/>
      <c r="CJ84" s="491"/>
      <c r="CK84" s="491"/>
      <c r="CL84" s="491"/>
      <c r="CM84" s="491"/>
      <c r="CN84" s="491"/>
      <c r="CO84" s="491"/>
      <c r="CP84" s="491"/>
      <c r="CQ84" s="491"/>
      <c r="CR84" s="491"/>
      <c r="CS84" s="491"/>
      <c r="CT84" s="491"/>
      <c r="CU84" s="491"/>
      <c r="CV84" s="491"/>
      <c r="CW84" s="491"/>
      <c r="CX84" s="491"/>
      <c r="CY84" s="491"/>
      <c r="CZ84" s="491"/>
      <c r="DA84" s="491"/>
      <c r="DB84" s="491"/>
      <c r="DC84" s="491"/>
      <c r="DD84" s="491"/>
      <c r="DE84" s="491"/>
      <c r="DF84" s="491"/>
      <c r="DG84" s="491"/>
      <c r="DH84" s="491"/>
      <c r="DI84" s="491"/>
      <c r="DJ84" s="491"/>
      <c r="DK84" s="491"/>
      <c r="DL84" s="491"/>
      <c r="DM84" s="491"/>
      <c r="DN84" s="491"/>
      <c r="DO84" s="491"/>
      <c r="DP84" s="491"/>
      <c r="DQ84" s="491"/>
      <c r="DR84" s="491"/>
      <c r="DS84" s="491"/>
      <c r="DT84" s="491"/>
      <c r="DU84" s="491"/>
      <c r="DV84" s="491"/>
      <c r="DW84" s="491"/>
      <c r="DX84" s="491"/>
      <c r="DY84" s="491"/>
      <c r="DZ84" s="491"/>
      <c r="EA84" s="491"/>
      <c r="EB84" s="491"/>
      <c r="EC84" s="491"/>
      <c r="ED84" s="491"/>
      <c r="EE84" s="491"/>
      <c r="EF84" s="491"/>
      <c r="EG84" s="491"/>
      <c r="EH84" s="491"/>
      <c r="EI84" s="491"/>
      <c r="EJ84" s="491"/>
      <c r="EK84" s="491"/>
      <c r="EL84" s="491"/>
      <c r="EM84" s="491"/>
      <c r="EN84" s="491"/>
      <c r="EO84" s="491"/>
      <c r="EP84" s="491"/>
      <c r="EQ84" s="491"/>
      <c r="ER84" s="491"/>
      <c r="ES84" s="491"/>
      <c r="ET84" s="491"/>
      <c r="EU84" s="491"/>
      <c r="EV84" s="491"/>
      <c r="EW84" s="491"/>
      <c r="EX84" s="491"/>
      <c r="EY84" s="491"/>
      <c r="EZ84" s="491"/>
      <c r="FA84" s="491"/>
      <c r="FB84" s="491"/>
      <c r="FC84" s="491"/>
      <c r="FD84" s="491"/>
      <c r="FE84" s="491"/>
      <c r="FF84" s="491"/>
      <c r="FG84" s="491"/>
      <c r="FH84" s="491"/>
      <c r="FI84" s="491"/>
      <c r="FJ84" s="491"/>
      <c r="FK84" s="491"/>
      <c r="FL84" s="491"/>
      <c r="FM84" s="491"/>
      <c r="FN84" s="491"/>
      <c r="FO84" s="491"/>
      <c r="FP84" s="491"/>
      <c r="FQ84" s="491"/>
      <c r="FR84" s="491"/>
      <c r="FS84" s="491"/>
      <c r="FT84" s="491"/>
      <c r="FU84" s="491"/>
      <c r="FV84" s="491"/>
      <c r="FW84" s="491"/>
      <c r="FX84" s="491"/>
      <c r="FY84" s="491"/>
      <c r="FZ84" s="491"/>
      <c r="GA84" s="491"/>
      <c r="GB84" s="491"/>
      <c r="GC84" s="491"/>
      <c r="GD84" s="491"/>
      <c r="GE84" s="491"/>
      <c r="GF84" s="491"/>
      <c r="GG84" s="491"/>
      <c r="GH84" s="491"/>
      <c r="GI84" s="491"/>
      <c r="GJ84" s="491"/>
      <c r="GK84" s="491"/>
      <c r="GL84" s="491"/>
      <c r="GM84" s="491"/>
      <c r="GN84" s="491"/>
      <c r="GO84" s="491"/>
      <c r="GP84" s="491"/>
      <c r="GQ84" s="491"/>
      <c r="GR84" s="491"/>
      <c r="GS84" s="491"/>
      <c r="GT84" s="491"/>
      <c r="GU84" s="491"/>
      <c r="GV84" s="491"/>
      <c r="GW84" s="491"/>
      <c r="GX84" s="491"/>
      <c r="GY84" s="491"/>
      <c r="GZ84" s="491"/>
      <c r="HA84" s="491"/>
      <c r="HB84" s="491"/>
      <c r="HC84" s="491"/>
      <c r="HD84" s="491"/>
      <c r="HE84" s="491"/>
      <c r="HF84" s="491"/>
      <c r="HG84" s="491"/>
      <c r="HH84" s="491"/>
      <c r="HI84" s="491"/>
      <c r="HJ84" s="491"/>
      <c r="HK84" s="491"/>
      <c r="HL84" s="491"/>
      <c r="HM84" s="491"/>
      <c r="HN84" s="491"/>
      <c r="HO84" s="491"/>
      <c r="HP84" s="491"/>
      <c r="HQ84" s="491"/>
      <c r="HR84" s="491"/>
      <c r="HS84" s="491"/>
      <c r="HT84" s="491"/>
      <c r="HU84" s="491"/>
    </row>
    <row r="85" spans="1:229" s="463" customFormat="1" x14ac:dyDescent="0.15">
      <c r="A85" s="496">
        <v>81</v>
      </c>
      <c r="B85" s="496">
        <v>81</v>
      </c>
      <c r="C85" s="539" t="s">
        <v>4174</v>
      </c>
      <c r="D85" s="538" t="s">
        <v>4124</v>
      </c>
      <c r="E85" s="515" t="s">
        <v>709</v>
      </c>
      <c r="F85" s="600" t="s">
        <v>2724</v>
      </c>
      <c r="G85" s="535" t="s">
        <v>4212</v>
      </c>
      <c r="H85" s="516" t="s">
        <v>2246</v>
      </c>
      <c r="I85" s="502" t="str">
        <f t="shared" si="3"/>
        <v>III/b</v>
      </c>
      <c r="J85" s="525" t="s">
        <v>3977</v>
      </c>
      <c r="K85" s="502" t="s">
        <v>707</v>
      </c>
      <c r="L85" s="503">
        <f t="shared" si="4"/>
        <v>30</v>
      </c>
      <c r="M85" s="516" t="s">
        <v>680</v>
      </c>
      <c r="N85" s="525" t="s">
        <v>3977</v>
      </c>
      <c r="O85" s="501" t="s">
        <v>2225</v>
      </c>
      <c r="P85" s="553" t="s">
        <v>4143</v>
      </c>
      <c r="Q85" s="600" t="s">
        <v>3722</v>
      </c>
      <c r="R85" s="581" t="s">
        <v>2303</v>
      </c>
      <c r="S85" s="600">
        <v>2017</v>
      </c>
      <c r="T85" s="600" t="s">
        <v>5124</v>
      </c>
      <c r="U85" s="600" t="s">
        <v>2921</v>
      </c>
      <c r="V85" s="625"/>
      <c r="W85" s="491"/>
      <c r="X85" s="491"/>
      <c r="Y85" s="491"/>
      <c r="Z85" s="491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BZ85" s="491"/>
      <c r="CA85" s="491"/>
      <c r="CB85" s="491"/>
      <c r="CC85" s="491"/>
      <c r="CD85" s="491"/>
      <c r="CE85" s="491"/>
      <c r="CF85" s="491"/>
      <c r="CG85" s="491"/>
      <c r="CH85" s="491"/>
      <c r="CI85" s="491"/>
      <c r="CJ85" s="491"/>
      <c r="CK85" s="491"/>
      <c r="CL85" s="491"/>
      <c r="CM85" s="491"/>
      <c r="CN85" s="491"/>
      <c r="CO85" s="491"/>
      <c r="CP85" s="491"/>
      <c r="CQ85" s="491"/>
      <c r="CR85" s="491"/>
      <c r="CS85" s="491"/>
      <c r="CT85" s="491"/>
      <c r="CU85" s="491"/>
      <c r="CV85" s="491"/>
      <c r="CW85" s="491"/>
      <c r="CX85" s="491"/>
      <c r="CY85" s="491"/>
      <c r="CZ85" s="491"/>
      <c r="DA85" s="491"/>
      <c r="DB85" s="491"/>
      <c r="DC85" s="491"/>
      <c r="DD85" s="491"/>
      <c r="DE85" s="491"/>
      <c r="DF85" s="491"/>
      <c r="DG85" s="491"/>
      <c r="DH85" s="491"/>
      <c r="DI85" s="491"/>
      <c r="DJ85" s="491"/>
      <c r="DK85" s="491"/>
      <c r="DL85" s="491"/>
      <c r="DM85" s="491"/>
      <c r="DN85" s="491"/>
      <c r="DO85" s="491"/>
      <c r="DP85" s="491"/>
      <c r="DQ85" s="491"/>
      <c r="DR85" s="491"/>
      <c r="DS85" s="491"/>
      <c r="DT85" s="491"/>
      <c r="DU85" s="491"/>
      <c r="DV85" s="491"/>
      <c r="DW85" s="491"/>
      <c r="DX85" s="491"/>
      <c r="DY85" s="491"/>
      <c r="DZ85" s="491"/>
      <c r="EA85" s="491"/>
      <c r="EB85" s="491"/>
      <c r="EC85" s="491"/>
      <c r="ED85" s="491"/>
      <c r="EE85" s="491"/>
      <c r="EF85" s="491"/>
      <c r="EG85" s="491"/>
      <c r="EH85" s="491"/>
      <c r="EI85" s="491"/>
      <c r="EJ85" s="491"/>
      <c r="EK85" s="491"/>
      <c r="EL85" s="491"/>
      <c r="EM85" s="491"/>
      <c r="EN85" s="491"/>
      <c r="EO85" s="491"/>
      <c r="EP85" s="491"/>
      <c r="EQ85" s="491"/>
      <c r="ER85" s="491"/>
      <c r="ES85" s="491"/>
      <c r="ET85" s="491"/>
      <c r="EU85" s="491"/>
      <c r="EV85" s="491"/>
      <c r="EW85" s="491"/>
      <c r="EX85" s="491"/>
      <c r="EY85" s="491"/>
      <c r="EZ85" s="491"/>
      <c r="FA85" s="491"/>
      <c r="FB85" s="491"/>
      <c r="FC85" s="491"/>
      <c r="FD85" s="491"/>
      <c r="FE85" s="491"/>
      <c r="FF85" s="491"/>
      <c r="FG85" s="491"/>
      <c r="FH85" s="491"/>
      <c r="FI85" s="491"/>
      <c r="FJ85" s="491"/>
      <c r="FK85" s="491"/>
      <c r="FL85" s="491"/>
      <c r="FM85" s="491"/>
      <c r="FN85" s="491"/>
      <c r="FO85" s="491"/>
      <c r="FP85" s="491"/>
      <c r="FQ85" s="491"/>
      <c r="FR85" s="491"/>
      <c r="FS85" s="491"/>
      <c r="FT85" s="491"/>
      <c r="FU85" s="491"/>
      <c r="FV85" s="491"/>
      <c r="FW85" s="491"/>
      <c r="FX85" s="491"/>
      <c r="FY85" s="491"/>
      <c r="FZ85" s="491"/>
      <c r="GA85" s="491"/>
      <c r="GB85" s="491"/>
      <c r="GC85" s="491"/>
      <c r="GD85" s="491"/>
      <c r="GE85" s="491"/>
      <c r="GF85" s="491"/>
      <c r="GG85" s="491"/>
      <c r="GH85" s="491"/>
      <c r="GI85" s="491"/>
      <c r="GJ85" s="491"/>
      <c r="GK85" s="491"/>
      <c r="GL85" s="491"/>
      <c r="GM85" s="491"/>
      <c r="GN85" s="491"/>
      <c r="GO85" s="491"/>
      <c r="GP85" s="491"/>
      <c r="GQ85" s="491"/>
      <c r="GR85" s="491"/>
      <c r="GS85" s="491"/>
      <c r="GT85" s="491"/>
      <c r="GU85" s="491"/>
      <c r="GV85" s="491"/>
      <c r="GW85" s="491"/>
      <c r="GX85" s="491"/>
      <c r="GY85" s="491"/>
      <c r="GZ85" s="491"/>
      <c r="HA85" s="491"/>
      <c r="HB85" s="491"/>
      <c r="HC85" s="491"/>
      <c r="HD85" s="491"/>
      <c r="HE85" s="491"/>
      <c r="HF85" s="491"/>
      <c r="HG85" s="491"/>
      <c r="HH85" s="491"/>
      <c r="HI85" s="491"/>
      <c r="HJ85" s="491"/>
      <c r="HK85" s="491"/>
      <c r="HL85" s="491"/>
      <c r="HM85" s="491"/>
      <c r="HN85" s="491"/>
      <c r="HO85" s="491"/>
      <c r="HP85" s="491"/>
      <c r="HQ85" s="491"/>
      <c r="HR85" s="491"/>
      <c r="HS85" s="491"/>
      <c r="HT85" s="491"/>
      <c r="HU85" s="491"/>
    </row>
    <row r="86" spans="1:229" s="463" customFormat="1" x14ac:dyDescent="0.15">
      <c r="A86" s="504">
        <v>82</v>
      </c>
      <c r="B86" s="504">
        <v>82</v>
      </c>
      <c r="C86" s="539" t="s">
        <v>4175</v>
      </c>
      <c r="D86" s="1028" t="s">
        <v>5162</v>
      </c>
      <c r="E86" s="515" t="s">
        <v>705</v>
      </c>
      <c r="F86" s="600" t="s">
        <v>2733</v>
      </c>
      <c r="G86" s="535" t="s">
        <v>4213</v>
      </c>
      <c r="H86" s="516" t="s">
        <v>2246</v>
      </c>
      <c r="I86" s="502" t="str">
        <f t="shared" si="3"/>
        <v>III/b</v>
      </c>
      <c r="J86" s="525" t="s">
        <v>3977</v>
      </c>
      <c r="K86" s="502" t="s">
        <v>707</v>
      </c>
      <c r="L86" s="503">
        <f t="shared" si="4"/>
        <v>32</v>
      </c>
      <c r="M86" s="516" t="s">
        <v>680</v>
      </c>
      <c r="N86" s="525" t="s">
        <v>3977</v>
      </c>
      <c r="O86" s="501" t="s">
        <v>2225</v>
      </c>
      <c r="P86" s="553" t="s">
        <v>4144</v>
      </c>
      <c r="Q86" s="600" t="s">
        <v>3722</v>
      </c>
      <c r="R86" s="508" t="s">
        <v>5392</v>
      </c>
      <c r="S86" s="600">
        <v>2017</v>
      </c>
      <c r="T86" s="600" t="s">
        <v>5124</v>
      </c>
      <c r="U86" s="600" t="s">
        <v>2921</v>
      </c>
      <c r="V86" s="625"/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BZ86" s="491"/>
      <c r="CA86" s="491"/>
      <c r="CB86" s="491"/>
      <c r="CC86" s="491"/>
      <c r="CD86" s="491"/>
      <c r="CE86" s="491"/>
      <c r="CF86" s="491"/>
      <c r="CG86" s="491"/>
      <c r="CH86" s="491"/>
      <c r="CI86" s="491"/>
      <c r="CJ86" s="491"/>
      <c r="CK86" s="491"/>
      <c r="CL86" s="491"/>
      <c r="CM86" s="491"/>
      <c r="CN86" s="491"/>
      <c r="CO86" s="491"/>
      <c r="CP86" s="491"/>
      <c r="CQ86" s="491"/>
      <c r="CR86" s="491"/>
      <c r="CS86" s="491"/>
      <c r="CT86" s="491"/>
      <c r="CU86" s="491"/>
      <c r="CV86" s="491"/>
      <c r="CW86" s="491"/>
      <c r="CX86" s="491"/>
      <c r="CY86" s="491"/>
      <c r="CZ86" s="491"/>
      <c r="DA86" s="491"/>
      <c r="DB86" s="491"/>
      <c r="DC86" s="491"/>
      <c r="DD86" s="491"/>
      <c r="DE86" s="491"/>
      <c r="DF86" s="491"/>
      <c r="DG86" s="491"/>
      <c r="DH86" s="491"/>
      <c r="DI86" s="491"/>
      <c r="DJ86" s="491"/>
      <c r="DK86" s="491"/>
      <c r="DL86" s="491"/>
      <c r="DM86" s="491"/>
      <c r="DN86" s="491"/>
      <c r="DO86" s="491"/>
      <c r="DP86" s="491"/>
      <c r="DQ86" s="491"/>
      <c r="DR86" s="491"/>
      <c r="DS86" s="491"/>
      <c r="DT86" s="491"/>
      <c r="DU86" s="491"/>
      <c r="DV86" s="491"/>
      <c r="DW86" s="491"/>
      <c r="DX86" s="491"/>
      <c r="DY86" s="491"/>
      <c r="DZ86" s="491"/>
      <c r="EA86" s="491"/>
      <c r="EB86" s="491"/>
      <c r="EC86" s="491"/>
      <c r="ED86" s="491"/>
      <c r="EE86" s="491"/>
      <c r="EF86" s="491"/>
      <c r="EG86" s="491"/>
      <c r="EH86" s="491"/>
      <c r="EI86" s="491"/>
      <c r="EJ86" s="491"/>
      <c r="EK86" s="491"/>
      <c r="EL86" s="491"/>
      <c r="EM86" s="491"/>
      <c r="EN86" s="491"/>
      <c r="EO86" s="491"/>
      <c r="EP86" s="491"/>
      <c r="EQ86" s="491"/>
      <c r="ER86" s="491"/>
      <c r="ES86" s="491"/>
      <c r="ET86" s="491"/>
      <c r="EU86" s="491"/>
      <c r="EV86" s="491"/>
      <c r="EW86" s="491"/>
      <c r="EX86" s="491"/>
      <c r="EY86" s="491"/>
      <c r="EZ86" s="491"/>
      <c r="FA86" s="491"/>
      <c r="FB86" s="491"/>
      <c r="FC86" s="491"/>
      <c r="FD86" s="491"/>
      <c r="FE86" s="491"/>
      <c r="FF86" s="491"/>
      <c r="FG86" s="491"/>
      <c r="FH86" s="491"/>
      <c r="FI86" s="491"/>
      <c r="FJ86" s="491"/>
      <c r="FK86" s="491"/>
      <c r="FL86" s="491"/>
      <c r="FM86" s="491"/>
      <c r="FN86" s="491"/>
      <c r="FO86" s="491"/>
      <c r="FP86" s="491"/>
      <c r="FQ86" s="491"/>
      <c r="FR86" s="491"/>
      <c r="FS86" s="491"/>
      <c r="FT86" s="491"/>
      <c r="FU86" s="491"/>
      <c r="FV86" s="491"/>
      <c r="FW86" s="491"/>
      <c r="FX86" s="491"/>
      <c r="FY86" s="491"/>
      <c r="FZ86" s="491"/>
      <c r="GA86" s="491"/>
      <c r="GB86" s="491"/>
      <c r="GC86" s="491"/>
      <c r="GD86" s="491"/>
      <c r="GE86" s="491"/>
      <c r="GF86" s="491"/>
      <c r="GG86" s="491"/>
      <c r="GH86" s="491"/>
      <c r="GI86" s="491"/>
      <c r="GJ86" s="491"/>
      <c r="GK86" s="491"/>
      <c r="GL86" s="491"/>
      <c r="GM86" s="491"/>
      <c r="GN86" s="491"/>
      <c r="GO86" s="491"/>
      <c r="GP86" s="491"/>
      <c r="GQ86" s="491"/>
      <c r="GR86" s="491"/>
      <c r="GS86" s="491"/>
      <c r="GT86" s="491"/>
      <c r="GU86" s="491"/>
      <c r="GV86" s="491"/>
      <c r="GW86" s="491"/>
      <c r="GX86" s="491"/>
      <c r="GY86" s="491"/>
      <c r="GZ86" s="491"/>
      <c r="HA86" s="491"/>
      <c r="HB86" s="491"/>
      <c r="HC86" s="491"/>
      <c r="HD86" s="491"/>
      <c r="HE86" s="491"/>
      <c r="HF86" s="491"/>
      <c r="HG86" s="491"/>
      <c r="HH86" s="491"/>
      <c r="HI86" s="491"/>
      <c r="HJ86" s="491"/>
      <c r="HK86" s="491"/>
      <c r="HL86" s="491"/>
      <c r="HM86" s="491"/>
      <c r="HN86" s="491"/>
      <c r="HO86" s="491"/>
      <c r="HP86" s="491"/>
      <c r="HQ86" s="491"/>
      <c r="HR86" s="491"/>
      <c r="HS86" s="491"/>
      <c r="HT86" s="491"/>
      <c r="HU86" s="491"/>
    </row>
    <row r="87" spans="1:229" s="463" customFormat="1" x14ac:dyDescent="0.15">
      <c r="A87" s="496">
        <v>83</v>
      </c>
      <c r="B87" s="496">
        <v>83</v>
      </c>
      <c r="C87" s="539" t="s">
        <v>4176</v>
      </c>
      <c r="D87" s="538" t="s">
        <v>5163</v>
      </c>
      <c r="E87" s="515" t="s">
        <v>709</v>
      </c>
      <c r="F87" s="600" t="s">
        <v>2727</v>
      </c>
      <c r="G87" s="535" t="s">
        <v>4214</v>
      </c>
      <c r="H87" s="516" t="s">
        <v>2246</v>
      </c>
      <c r="I87" s="502" t="str">
        <f t="shared" si="3"/>
        <v>III/b</v>
      </c>
      <c r="J87" s="525" t="s">
        <v>3977</v>
      </c>
      <c r="K87" s="502" t="s">
        <v>707</v>
      </c>
      <c r="L87" s="503">
        <f t="shared" si="4"/>
        <v>34</v>
      </c>
      <c r="M87" s="516" t="s">
        <v>680</v>
      </c>
      <c r="N87" s="525" t="s">
        <v>3977</v>
      </c>
      <c r="O87" s="501" t="s">
        <v>2225</v>
      </c>
      <c r="P87" s="553" t="s">
        <v>4145</v>
      </c>
      <c r="Q87" s="600" t="s">
        <v>3722</v>
      </c>
      <c r="R87" s="581" t="s">
        <v>2303</v>
      </c>
      <c r="S87" s="600">
        <v>2015</v>
      </c>
      <c r="T87" s="600" t="s">
        <v>5124</v>
      </c>
      <c r="U87" s="600" t="s">
        <v>2921</v>
      </c>
      <c r="V87" s="625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BZ87" s="491"/>
      <c r="CA87" s="491"/>
      <c r="CB87" s="491"/>
      <c r="CC87" s="491"/>
      <c r="CD87" s="491"/>
      <c r="CE87" s="491"/>
      <c r="CF87" s="491"/>
      <c r="CG87" s="491"/>
      <c r="CH87" s="491"/>
      <c r="CI87" s="491"/>
      <c r="CJ87" s="491"/>
      <c r="CK87" s="491"/>
      <c r="CL87" s="491"/>
      <c r="CM87" s="491"/>
      <c r="CN87" s="491"/>
      <c r="CO87" s="491"/>
      <c r="CP87" s="491"/>
      <c r="CQ87" s="491"/>
      <c r="CR87" s="491"/>
      <c r="CS87" s="491"/>
      <c r="CT87" s="491"/>
      <c r="CU87" s="491"/>
      <c r="CV87" s="491"/>
      <c r="CW87" s="491"/>
      <c r="CX87" s="491"/>
      <c r="CY87" s="491"/>
      <c r="CZ87" s="491"/>
      <c r="DA87" s="491"/>
      <c r="DB87" s="491"/>
      <c r="DC87" s="491"/>
      <c r="DD87" s="491"/>
      <c r="DE87" s="491"/>
      <c r="DF87" s="491"/>
      <c r="DG87" s="491"/>
      <c r="DH87" s="491"/>
      <c r="DI87" s="491"/>
      <c r="DJ87" s="491"/>
      <c r="DK87" s="491"/>
      <c r="DL87" s="491"/>
      <c r="DM87" s="491"/>
      <c r="DN87" s="491"/>
      <c r="DO87" s="491"/>
      <c r="DP87" s="491"/>
      <c r="DQ87" s="491"/>
      <c r="DR87" s="491"/>
      <c r="DS87" s="491"/>
      <c r="DT87" s="491"/>
      <c r="DU87" s="491"/>
      <c r="DV87" s="491"/>
      <c r="DW87" s="491"/>
      <c r="DX87" s="491"/>
      <c r="DY87" s="491"/>
      <c r="DZ87" s="491"/>
      <c r="EA87" s="491"/>
      <c r="EB87" s="491"/>
      <c r="EC87" s="491"/>
      <c r="ED87" s="491"/>
      <c r="EE87" s="491"/>
      <c r="EF87" s="491"/>
      <c r="EG87" s="491"/>
      <c r="EH87" s="491"/>
      <c r="EI87" s="491"/>
      <c r="EJ87" s="491"/>
      <c r="EK87" s="491"/>
      <c r="EL87" s="491"/>
      <c r="EM87" s="491"/>
      <c r="EN87" s="491"/>
      <c r="EO87" s="491"/>
      <c r="EP87" s="491"/>
      <c r="EQ87" s="491"/>
      <c r="ER87" s="491"/>
      <c r="ES87" s="491"/>
      <c r="ET87" s="491"/>
      <c r="EU87" s="491"/>
      <c r="EV87" s="491"/>
      <c r="EW87" s="491"/>
      <c r="EX87" s="491"/>
      <c r="EY87" s="491"/>
      <c r="EZ87" s="491"/>
      <c r="FA87" s="491"/>
      <c r="FB87" s="491"/>
      <c r="FC87" s="491"/>
      <c r="FD87" s="491"/>
      <c r="FE87" s="491"/>
      <c r="FF87" s="491"/>
      <c r="FG87" s="491"/>
      <c r="FH87" s="491"/>
      <c r="FI87" s="491"/>
      <c r="FJ87" s="491"/>
      <c r="FK87" s="491"/>
      <c r="FL87" s="491"/>
      <c r="FM87" s="491"/>
      <c r="FN87" s="491"/>
      <c r="FO87" s="491"/>
      <c r="FP87" s="491"/>
      <c r="FQ87" s="491"/>
      <c r="FR87" s="491"/>
      <c r="FS87" s="491"/>
      <c r="FT87" s="491"/>
      <c r="FU87" s="491"/>
      <c r="FV87" s="491"/>
      <c r="FW87" s="491"/>
      <c r="FX87" s="491"/>
      <c r="FY87" s="491"/>
      <c r="FZ87" s="491"/>
      <c r="GA87" s="491"/>
      <c r="GB87" s="491"/>
      <c r="GC87" s="491"/>
      <c r="GD87" s="491"/>
      <c r="GE87" s="491"/>
      <c r="GF87" s="491"/>
      <c r="GG87" s="491"/>
      <c r="GH87" s="491"/>
      <c r="GI87" s="491"/>
      <c r="GJ87" s="491"/>
      <c r="GK87" s="491"/>
      <c r="GL87" s="491"/>
      <c r="GM87" s="491"/>
      <c r="GN87" s="491"/>
      <c r="GO87" s="491"/>
      <c r="GP87" s="491"/>
      <c r="GQ87" s="491"/>
      <c r="GR87" s="491"/>
      <c r="GS87" s="491"/>
      <c r="GT87" s="491"/>
      <c r="GU87" s="491"/>
      <c r="GV87" s="491"/>
      <c r="GW87" s="491"/>
      <c r="GX87" s="491"/>
      <c r="GY87" s="491"/>
      <c r="GZ87" s="491"/>
      <c r="HA87" s="491"/>
      <c r="HB87" s="491"/>
      <c r="HC87" s="491"/>
      <c r="HD87" s="491"/>
      <c r="HE87" s="491"/>
      <c r="HF87" s="491"/>
      <c r="HG87" s="491"/>
      <c r="HH87" s="491"/>
      <c r="HI87" s="491"/>
      <c r="HJ87" s="491"/>
      <c r="HK87" s="491"/>
      <c r="HL87" s="491"/>
      <c r="HM87" s="491"/>
      <c r="HN87" s="491"/>
      <c r="HO87" s="491"/>
      <c r="HP87" s="491"/>
      <c r="HQ87" s="491"/>
      <c r="HR87" s="491"/>
      <c r="HS87" s="491"/>
      <c r="HT87" s="491"/>
      <c r="HU87" s="491"/>
    </row>
    <row r="88" spans="1:229" s="463" customFormat="1" x14ac:dyDescent="0.15">
      <c r="A88" s="504">
        <v>84</v>
      </c>
      <c r="B88" s="504">
        <v>84</v>
      </c>
      <c r="C88" s="539" t="s">
        <v>4177</v>
      </c>
      <c r="D88" s="538" t="s">
        <v>4125</v>
      </c>
      <c r="E88" s="515" t="s">
        <v>709</v>
      </c>
      <c r="F88" s="600" t="s">
        <v>2811</v>
      </c>
      <c r="G88" s="535" t="s">
        <v>4215</v>
      </c>
      <c r="H88" s="516" t="s">
        <v>2246</v>
      </c>
      <c r="I88" s="502" t="str">
        <f t="shared" si="3"/>
        <v>III/b</v>
      </c>
      <c r="J88" s="525" t="s">
        <v>3977</v>
      </c>
      <c r="K88" s="502" t="s">
        <v>707</v>
      </c>
      <c r="L88" s="503">
        <f t="shared" si="4"/>
        <v>33</v>
      </c>
      <c r="M88" s="516" t="s">
        <v>680</v>
      </c>
      <c r="N88" s="525" t="s">
        <v>3977</v>
      </c>
      <c r="O88" s="501" t="s">
        <v>2225</v>
      </c>
      <c r="P88" s="553" t="s">
        <v>4146</v>
      </c>
      <c r="Q88" s="600" t="s">
        <v>3722</v>
      </c>
      <c r="R88" s="581" t="s">
        <v>2302</v>
      </c>
      <c r="S88" s="600">
        <v>2015</v>
      </c>
      <c r="T88" s="600" t="s">
        <v>5298</v>
      </c>
      <c r="U88" s="600" t="s">
        <v>2921</v>
      </c>
      <c r="V88" s="625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1"/>
      <c r="BD88" s="491"/>
      <c r="BE88" s="491"/>
      <c r="BF88" s="491"/>
      <c r="BG88" s="491"/>
      <c r="BH88" s="491"/>
      <c r="BI88" s="491"/>
      <c r="BJ88" s="491"/>
      <c r="BK88" s="491"/>
      <c r="BL88" s="491"/>
      <c r="BM88" s="491"/>
      <c r="BN88" s="491"/>
      <c r="BO88" s="491"/>
      <c r="BP88" s="491"/>
      <c r="BQ88" s="491"/>
      <c r="BR88" s="491"/>
      <c r="BS88" s="491"/>
      <c r="BT88" s="491"/>
      <c r="BU88" s="491"/>
      <c r="BV88" s="491"/>
      <c r="BW88" s="491"/>
      <c r="BX88" s="491"/>
      <c r="BY88" s="491"/>
      <c r="BZ88" s="491"/>
      <c r="CA88" s="491"/>
      <c r="CB88" s="491"/>
      <c r="CC88" s="491"/>
      <c r="CD88" s="491"/>
      <c r="CE88" s="491"/>
      <c r="CF88" s="491"/>
      <c r="CG88" s="491"/>
      <c r="CH88" s="491"/>
      <c r="CI88" s="491"/>
      <c r="CJ88" s="491"/>
      <c r="CK88" s="491"/>
      <c r="CL88" s="491"/>
      <c r="CM88" s="491"/>
      <c r="CN88" s="491"/>
      <c r="CO88" s="491"/>
      <c r="CP88" s="491"/>
      <c r="CQ88" s="491"/>
      <c r="CR88" s="491"/>
      <c r="CS88" s="491"/>
      <c r="CT88" s="491"/>
      <c r="CU88" s="491"/>
      <c r="CV88" s="491"/>
      <c r="CW88" s="491"/>
      <c r="CX88" s="491"/>
      <c r="CY88" s="491"/>
      <c r="CZ88" s="491"/>
      <c r="DA88" s="491"/>
      <c r="DB88" s="491"/>
      <c r="DC88" s="491"/>
      <c r="DD88" s="491"/>
      <c r="DE88" s="491"/>
      <c r="DF88" s="491"/>
      <c r="DG88" s="491"/>
      <c r="DH88" s="491"/>
      <c r="DI88" s="491"/>
      <c r="DJ88" s="491"/>
      <c r="DK88" s="491"/>
      <c r="DL88" s="491"/>
      <c r="DM88" s="491"/>
      <c r="DN88" s="491"/>
      <c r="DO88" s="491"/>
      <c r="DP88" s="491"/>
      <c r="DQ88" s="491"/>
      <c r="DR88" s="491"/>
      <c r="DS88" s="491"/>
      <c r="DT88" s="491"/>
      <c r="DU88" s="491"/>
      <c r="DV88" s="491"/>
      <c r="DW88" s="491"/>
      <c r="DX88" s="491"/>
      <c r="DY88" s="491"/>
      <c r="DZ88" s="491"/>
      <c r="EA88" s="491"/>
      <c r="EB88" s="491"/>
      <c r="EC88" s="491"/>
      <c r="ED88" s="491"/>
      <c r="EE88" s="491"/>
      <c r="EF88" s="491"/>
      <c r="EG88" s="491"/>
      <c r="EH88" s="491"/>
      <c r="EI88" s="491"/>
      <c r="EJ88" s="491"/>
      <c r="EK88" s="491"/>
      <c r="EL88" s="491"/>
      <c r="EM88" s="491"/>
      <c r="EN88" s="491"/>
      <c r="EO88" s="491"/>
      <c r="EP88" s="491"/>
      <c r="EQ88" s="491"/>
      <c r="ER88" s="491"/>
      <c r="ES88" s="491"/>
      <c r="ET88" s="491"/>
      <c r="EU88" s="491"/>
      <c r="EV88" s="491"/>
      <c r="EW88" s="491"/>
      <c r="EX88" s="491"/>
      <c r="EY88" s="491"/>
      <c r="EZ88" s="491"/>
      <c r="FA88" s="491"/>
      <c r="FB88" s="491"/>
      <c r="FC88" s="491"/>
      <c r="FD88" s="491"/>
      <c r="FE88" s="491"/>
      <c r="FF88" s="491"/>
      <c r="FG88" s="491"/>
      <c r="FH88" s="491"/>
      <c r="FI88" s="491"/>
      <c r="FJ88" s="491"/>
      <c r="FK88" s="491"/>
      <c r="FL88" s="491"/>
      <c r="FM88" s="491"/>
      <c r="FN88" s="491"/>
      <c r="FO88" s="491"/>
      <c r="FP88" s="491"/>
      <c r="FQ88" s="491"/>
      <c r="FR88" s="491"/>
      <c r="FS88" s="491"/>
      <c r="FT88" s="491"/>
      <c r="FU88" s="491"/>
      <c r="FV88" s="491"/>
      <c r="FW88" s="491"/>
      <c r="FX88" s="491"/>
      <c r="FY88" s="491"/>
      <c r="FZ88" s="491"/>
      <c r="GA88" s="491"/>
      <c r="GB88" s="491"/>
      <c r="GC88" s="491"/>
      <c r="GD88" s="491"/>
      <c r="GE88" s="491"/>
      <c r="GF88" s="491"/>
      <c r="GG88" s="491"/>
      <c r="GH88" s="491"/>
      <c r="GI88" s="491"/>
      <c r="GJ88" s="491"/>
      <c r="GK88" s="491"/>
      <c r="GL88" s="491"/>
      <c r="GM88" s="491"/>
      <c r="GN88" s="491"/>
      <c r="GO88" s="491"/>
      <c r="GP88" s="491"/>
      <c r="GQ88" s="491"/>
      <c r="GR88" s="491"/>
      <c r="GS88" s="491"/>
      <c r="GT88" s="491"/>
      <c r="GU88" s="491"/>
      <c r="GV88" s="491"/>
      <c r="GW88" s="491"/>
      <c r="GX88" s="491"/>
      <c r="GY88" s="491"/>
      <c r="GZ88" s="491"/>
      <c r="HA88" s="491"/>
      <c r="HB88" s="491"/>
      <c r="HC88" s="491"/>
      <c r="HD88" s="491"/>
      <c r="HE88" s="491"/>
      <c r="HF88" s="491"/>
      <c r="HG88" s="491"/>
      <c r="HH88" s="491"/>
      <c r="HI88" s="491"/>
      <c r="HJ88" s="491"/>
      <c r="HK88" s="491"/>
      <c r="HL88" s="491"/>
      <c r="HM88" s="491"/>
      <c r="HN88" s="491"/>
      <c r="HO88" s="491"/>
      <c r="HP88" s="491"/>
      <c r="HQ88" s="491"/>
      <c r="HR88" s="491"/>
      <c r="HS88" s="491"/>
      <c r="HT88" s="491"/>
      <c r="HU88" s="491"/>
    </row>
    <row r="89" spans="1:229" s="463" customFormat="1" x14ac:dyDescent="0.15">
      <c r="A89" s="496">
        <v>85</v>
      </c>
      <c r="B89" s="496">
        <v>85</v>
      </c>
      <c r="C89" s="539" t="s">
        <v>4178</v>
      </c>
      <c r="D89" s="538" t="s">
        <v>4126</v>
      </c>
      <c r="E89" s="515" t="s">
        <v>709</v>
      </c>
      <c r="F89" s="600" t="s">
        <v>2742</v>
      </c>
      <c r="G89" s="535" t="s">
        <v>4216</v>
      </c>
      <c r="H89" s="516" t="s">
        <v>2246</v>
      </c>
      <c r="I89" s="502" t="str">
        <f t="shared" si="3"/>
        <v>III/b</v>
      </c>
      <c r="J89" s="525" t="s">
        <v>3977</v>
      </c>
      <c r="K89" s="502" t="s">
        <v>707</v>
      </c>
      <c r="L89" s="503">
        <f t="shared" si="4"/>
        <v>31</v>
      </c>
      <c r="M89" s="516" t="s">
        <v>680</v>
      </c>
      <c r="N89" s="525" t="s">
        <v>3977</v>
      </c>
      <c r="O89" s="501" t="s">
        <v>2225</v>
      </c>
      <c r="P89" s="553" t="s">
        <v>4147</v>
      </c>
      <c r="Q89" s="600" t="s">
        <v>3722</v>
      </c>
      <c r="R89" s="581" t="s">
        <v>2302</v>
      </c>
      <c r="S89" s="600">
        <v>2015</v>
      </c>
      <c r="T89" s="600" t="s">
        <v>5299</v>
      </c>
      <c r="U89" s="600" t="s">
        <v>2921</v>
      </c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BZ89" s="491"/>
      <c r="CA89" s="491"/>
      <c r="CB89" s="491"/>
      <c r="CC89" s="491"/>
      <c r="CD89" s="491"/>
      <c r="CE89" s="491"/>
      <c r="CF89" s="491"/>
      <c r="CG89" s="491"/>
      <c r="CH89" s="491"/>
      <c r="CI89" s="491"/>
      <c r="CJ89" s="491"/>
      <c r="CK89" s="491"/>
      <c r="CL89" s="491"/>
      <c r="CM89" s="491"/>
      <c r="CN89" s="491"/>
      <c r="CO89" s="491"/>
      <c r="CP89" s="491"/>
      <c r="CQ89" s="491"/>
      <c r="CR89" s="491"/>
      <c r="CS89" s="491"/>
      <c r="CT89" s="491"/>
      <c r="CU89" s="491"/>
      <c r="CV89" s="491"/>
      <c r="CW89" s="491"/>
      <c r="CX89" s="491"/>
      <c r="CY89" s="491"/>
      <c r="CZ89" s="491"/>
      <c r="DA89" s="491"/>
      <c r="DB89" s="491"/>
      <c r="DC89" s="491"/>
      <c r="DD89" s="491"/>
      <c r="DE89" s="491"/>
      <c r="DF89" s="491"/>
      <c r="DG89" s="491"/>
      <c r="DH89" s="491"/>
      <c r="DI89" s="491"/>
      <c r="DJ89" s="491"/>
      <c r="DK89" s="491"/>
      <c r="DL89" s="491"/>
      <c r="DM89" s="491"/>
      <c r="DN89" s="491"/>
      <c r="DO89" s="491"/>
      <c r="DP89" s="491"/>
      <c r="DQ89" s="491"/>
      <c r="DR89" s="491"/>
      <c r="DS89" s="491"/>
      <c r="DT89" s="491"/>
      <c r="DU89" s="491"/>
      <c r="DV89" s="491"/>
      <c r="DW89" s="491"/>
      <c r="DX89" s="491"/>
      <c r="DY89" s="491"/>
      <c r="DZ89" s="491"/>
      <c r="EA89" s="491"/>
      <c r="EB89" s="491"/>
      <c r="EC89" s="491"/>
      <c r="ED89" s="491"/>
      <c r="EE89" s="491"/>
      <c r="EF89" s="491"/>
      <c r="EG89" s="491"/>
      <c r="EH89" s="491"/>
      <c r="EI89" s="491"/>
      <c r="EJ89" s="491"/>
      <c r="EK89" s="491"/>
      <c r="EL89" s="491"/>
      <c r="EM89" s="491"/>
      <c r="EN89" s="491"/>
      <c r="EO89" s="491"/>
      <c r="EP89" s="491"/>
      <c r="EQ89" s="491"/>
      <c r="ER89" s="491"/>
      <c r="ES89" s="491"/>
      <c r="ET89" s="491"/>
      <c r="EU89" s="491"/>
      <c r="EV89" s="491"/>
      <c r="EW89" s="491"/>
      <c r="EX89" s="491"/>
      <c r="EY89" s="491"/>
      <c r="EZ89" s="491"/>
      <c r="FA89" s="491"/>
      <c r="FB89" s="491"/>
      <c r="FC89" s="491"/>
      <c r="FD89" s="491"/>
      <c r="FE89" s="491"/>
      <c r="FF89" s="491"/>
      <c r="FG89" s="491"/>
      <c r="FH89" s="491"/>
      <c r="FI89" s="491"/>
      <c r="FJ89" s="491"/>
      <c r="FK89" s="491"/>
      <c r="FL89" s="491"/>
      <c r="FM89" s="491"/>
      <c r="FN89" s="491"/>
      <c r="FO89" s="491"/>
      <c r="FP89" s="491"/>
      <c r="FQ89" s="491"/>
      <c r="FR89" s="491"/>
      <c r="FS89" s="491"/>
      <c r="FT89" s="491"/>
      <c r="FU89" s="491"/>
      <c r="FV89" s="491"/>
      <c r="FW89" s="491"/>
      <c r="FX89" s="491"/>
      <c r="FY89" s="491"/>
      <c r="FZ89" s="491"/>
      <c r="GA89" s="491"/>
      <c r="GB89" s="491"/>
      <c r="GC89" s="491"/>
      <c r="GD89" s="491"/>
      <c r="GE89" s="491"/>
      <c r="GF89" s="491"/>
      <c r="GG89" s="491"/>
      <c r="GH89" s="491"/>
      <c r="GI89" s="491"/>
      <c r="GJ89" s="491"/>
      <c r="GK89" s="491"/>
      <c r="GL89" s="491"/>
      <c r="GM89" s="491"/>
      <c r="GN89" s="491"/>
      <c r="GO89" s="491"/>
      <c r="GP89" s="491"/>
      <c r="GQ89" s="491"/>
      <c r="GR89" s="491"/>
      <c r="GS89" s="491"/>
      <c r="GT89" s="491"/>
      <c r="GU89" s="491"/>
      <c r="GV89" s="491"/>
      <c r="GW89" s="491"/>
      <c r="GX89" s="491"/>
      <c r="GY89" s="491"/>
      <c r="GZ89" s="491"/>
      <c r="HA89" s="491"/>
      <c r="HB89" s="491"/>
      <c r="HC89" s="491"/>
      <c r="HD89" s="491"/>
      <c r="HE89" s="491"/>
      <c r="HF89" s="491"/>
      <c r="HG89" s="491"/>
      <c r="HH89" s="491"/>
      <c r="HI89" s="491"/>
      <c r="HJ89" s="491"/>
      <c r="HK89" s="491"/>
      <c r="HL89" s="491"/>
      <c r="HM89" s="491"/>
      <c r="HN89" s="491"/>
      <c r="HO89" s="491"/>
      <c r="HP89" s="491"/>
      <c r="HQ89" s="491"/>
      <c r="HR89" s="491"/>
      <c r="HS89" s="491"/>
      <c r="HT89" s="491"/>
      <c r="HU89" s="491"/>
    </row>
    <row r="90" spans="1:229" s="463" customFormat="1" x14ac:dyDescent="0.15">
      <c r="A90" s="504">
        <v>86</v>
      </c>
      <c r="B90" s="504">
        <v>86</v>
      </c>
      <c r="C90" s="539" t="s">
        <v>4179</v>
      </c>
      <c r="D90" s="538" t="s">
        <v>4127</v>
      </c>
      <c r="E90" s="515" t="s">
        <v>709</v>
      </c>
      <c r="F90" s="600" t="s">
        <v>2762</v>
      </c>
      <c r="G90" s="535" t="s">
        <v>4217</v>
      </c>
      <c r="H90" s="516" t="s">
        <v>2246</v>
      </c>
      <c r="I90" s="502" t="str">
        <f t="shared" si="3"/>
        <v>III/b</v>
      </c>
      <c r="J90" s="525" t="s">
        <v>3977</v>
      </c>
      <c r="K90" s="502" t="s">
        <v>707</v>
      </c>
      <c r="L90" s="503">
        <f t="shared" si="4"/>
        <v>34</v>
      </c>
      <c r="M90" s="516" t="s">
        <v>680</v>
      </c>
      <c r="N90" s="525" t="s">
        <v>3977</v>
      </c>
      <c r="O90" s="501" t="s">
        <v>2225</v>
      </c>
      <c r="P90" s="553" t="s">
        <v>4148</v>
      </c>
      <c r="Q90" s="600" t="s">
        <v>3722</v>
      </c>
      <c r="R90" s="508" t="s">
        <v>2301</v>
      </c>
      <c r="S90" s="600">
        <v>2012</v>
      </c>
      <c r="T90" s="600" t="s">
        <v>3585</v>
      </c>
      <c r="U90" s="600" t="s">
        <v>2992</v>
      </c>
      <c r="V90" s="625"/>
      <c r="W90" s="491"/>
      <c r="X90" s="491"/>
      <c r="Y90" s="491"/>
      <c r="Z90" s="491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BZ90" s="491"/>
      <c r="CA90" s="491"/>
      <c r="CB90" s="491"/>
      <c r="CC90" s="491"/>
      <c r="CD90" s="491"/>
      <c r="CE90" s="491"/>
      <c r="CF90" s="491"/>
      <c r="CG90" s="491"/>
      <c r="CH90" s="491"/>
      <c r="CI90" s="491"/>
      <c r="CJ90" s="491"/>
      <c r="CK90" s="491"/>
      <c r="CL90" s="491"/>
      <c r="CM90" s="491"/>
      <c r="CN90" s="491"/>
      <c r="CO90" s="491"/>
      <c r="CP90" s="491"/>
      <c r="CQ90" s="491"/>
      <c r="CR90" s="491"/>
      <c r="CS90" s="491"/>
      <c r="CT90" s="491"/>
      <c r="CU90" s="491"/>
      <c r="CV90" s="491"/>
      <c r="CW90" s="491"/>
      <c r="CX90" s="491"/>
      <c r="CY90" s="491"/>
      <c r="CZ90" s="491"/>
      <c r="DA90" s="491"/>
      <c r="DB90" s="491"/>
      <c r="DC90" s="491"/>
      <c r="DD90" s="491"/>
      <c r="DE90" s="491"/>
      <c r="DF90" s="491"/>
      <c r="DG90" s="491"/>
      <c r="DH90" s="491"/>
      <c r="DI90" s="491"/>
      <c r="DJ90" s="491"/>
      <c r="DK90" s="491"/>
      <c r="DL90" s="491"/>
      <c r="DM90" s="491"/>
      <c r="DN90" s="491"/>
      <c r="DO90" s="491"/>
      <c r="DP90" s="491"/>
      <c r="DQ90" s="491"/>
      <c r="DR90" s="491"/>
      <c r="DS90" s="491"/>
      <c r="DT90" s="491"/>
      <c r="DU90" s="491"/>
      <c r="DV90" s="491"/>
      <c r="DW90" s="491"/>
      <c r="DX90" s="491"/>
      <c r="DY90" s="491"/>
      <c r="DZ90" s="491"/>
      <c r="EA90" s="491"/>
      <c r="EB90" s="491"/>
      <c r="EC90" s="491"/>
      <c r="ED90" s="491"/>
      <c r="EE90" s="491"/>
      <c r="EF90" s="491"/>
      <c r="EG90" s="491"/>
      <c r="EH90" s="491"/>
      <c r="EI90" s="491"/>
      <c r="EJ90" s="491"/>
      <c r="EK90" s="491"/>
      <c r="EL90" s="491"/>
      <c r="EM90" s="491"/>
      <c r="EN90" s="491"/>
      <c r="EO90" s="491"/>
      <c r="EP90" s="491"/>
      <c r="EQ90" s="491"/>
      <c r="ER90" s="491"/>
      <c r="ES90" s="491"/>
      <c r="ET90" s="491"/>
      <c r="EU90" s="491"/>
      <c r="EV90" s="491"/>
      <c r="EW90" s="491"/>
      <c r="EX90" s="491"/>
      <c r="EY90" s="491"/>
      <c r="EZ90" s="491"/>
      <c r="FA90" s="491"/>
      <c r="FB90" s="491"/>
      <c r="FC90" s="491"/>
      <c r="FD90" s="491"/>
      <c r="FE90" s="491"/>
      <c r="FF90" s="491"/>
      <c r="FG90" s="491"/>
      <c r="FH90" s="491"/>
      <c r="FI90" s="491"/>
      <c r="FJ90" s="491"/>
      <c r="FK90" s="491"/>
      <c r="FL90" s="491"/>
      <c r="FM90" s="491"/>
      <c r="FN90" s="491"/>
      <c r="FO90" s="491"/>
      <c r="FP90" s="491"/>
      <c r="FQ90" s="491"/>
      <c r="FR90" s="491"/>
      <c r="FS90" s="491"/>
      <c r="FT90" s="491"/>
      <c r="FU90" s="491"/>
      <c r="FV90" s="491"/>
      <c r="FW90" s="491"/>
      <c r="FX90" s="491"/>
      <c r="FY90" s="491"/>
      <c r="FZ90" s="491"/>
      <c r="GA90" s="491"/>
      <c r="GB90" s="491"/>
      <c r="GC90" s="491"/>
      <c r="GD90" s="491"/>
      <c r="GE90" s="491"/>
      <c r="GF90" s="491"/>
      <c r="GG90" s="491"/>
      <c r="GH90" s="491"/>
      <c r="GI90" s="491"/>
      <c r="GJ90" s="491"/>
      <c r="GK90" s="491"/>
      <c r="GL90" s="491"/>
      <c r="GM90" s="491"/>
      <c r="GN90" s="491"/>
      <c r="GO90" s="491"/>
      <c r="GP90" s="491"/>
      <c r="GQ90" s="491"/>
      <c r="GR90" s="491"/>
      <c r="GS90" s="491"/>
      <c r="GT90" s="491"/>
      <c r="GU90" s="491"/>
      <c r="GV90" s="491"/>
      <c r="GW90" s="491"/>
      <c r="GX90" s="491"/>
      <c r="GY90" s="491"/>
      <c r="GZ90" s="491"/>
      <c r="HA90" s="491"/>
      <c r="HB90" s="491"/>
      <c r="HC90" s="491"/>
      <c r="HD90" s="491"/>
      <c r="HE90" s="491"/>
      <c r="HF90" s="491"/>
      <c r="HG90" s="491"/>
      <c r="HH90" s="491"/>
      <c r="HI90" s="491"/>
      <c r="HJ90" s="491"/>
      <c r="HK90" s="491"/>
      <c r="HL90" s="491"/>
      <c r="HM90" s="491"/>
      <c r="HN90" s="491"/>
      <c r="HO90" s="491"/>
      <c r="HP90" s="491"/>
      <c r="HQ90" s="491"/>
      <c r="HR90" s="491"/>
      <c r="HS90" s="491"/>
      <c r="HT90" s="491"/>
      <c r="HU90" s="491"/>
    </row>
    <row r="91" spans="1:229" s="463" customFormat="1" x14ac:dyDescent="0.15">
      <c r="A91" s="496">
        <v>87</v>
      </c>
      <c r="B91" s="496">
        <v>87</v>
      </c>
      <c r="C91" s="539" t="s">
        <v>4180</v>
      </c>
      <c r="D91" s="538" t="s">
        <v>4128</v>
      </c>
      <c r="E91" s="515" t="s">
        <v>705</v>
      </c>
      <c r="F91" s="600" t="s">
        <v>2724</v>
      </c>
      <c r="G91" s="535" t="s">
        <v>4218</v>
      </c>
      <c r="H91" s="516" t="s">
        <v>2246</v>
      </c>
      <c r="I91" s="502" t="str">
        <f t="shared" si="3"/>
        <v>III/b</v>
      </c>
      <c r="J91" s="525" t="s">
        <v>3977</v>
      </c>
      <c r="K91" s="502" t="s">
        <v>707</v>
      </c>
      <c r="L91" s="503">
        <f t="shared" si="4"/>
        <v>34</v>
      </c>
      <c r="M91" s="516" t="s">
        <v>680</v>
      </c>
      <c r="N91" s="525" t="s">
        <v>3977</v>
      </c>
      <c r="O91" s="501" t="s">
        <v>2225</v>
      </c>
      <c r="P91" s="553" t="s">
        <v>4149</v>
      </c>
      <c r="Q91" s="600" t="s">
        <v>3722</v>
      </c>
      <c r="R91" s="508" t="s">
        <v>2301</v>
      </c>
      <c r="S91" s="600">
        <v>2012</v>
      </c>
      <c r="T91" s="600" t="s">
        <v>1332</v>
      </c>
      <c r="U91" s="600" t="s">
        <v>2921</v>
      </c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BZ91" s="491"/>
      <c r="CA91" s="491"/>
      <c r="CB91" s="491"/>
      <c r="CC91" s="491"/>
      <c r="CD91" s="491"/>
      <c r="CE91" s="491"/>
      <c r="CF91" s="491"/>
      <c r="CG91" s="491"/>
      <c r="CH91" s="491"/>
      <c r="CI91" s="491"/>
      <c r="CJ91" s="491"/>
      <c r="CK91" s="491"/>
      <c r="CL91" s="491"/>
      <c r="CM91" s="491"/>
      <c r="CN91" s="491"/>
      <c r="CO91" s="491"/>
      <c r="CP91" s="491"/>
      <c r="CQ91" s="491"/>
      <c r="CR91" s="491"/>
      <c r="CS91" s="491"/>
      <c r="CT91" s="491"/>
      <c r="CU91" s="491"/>
      <c r="CV91" s="491"/>
      <c r="CW91" s="491"/>
      <c r="CX91" s="491"/>
      <c r="CY91" s="491"/>
      <c r="CZ91" s="491"/>
      <c r="DA91" s="491"/>
      <c r="DB91" s="491"/>
      <c r="DC91" s="491"/>
      <c r="DD91" s="491"/>
      <c r="DE91" s="491"/>
      <c r="DF91" s="491"/>
      <c r="DG91" s="491"/>
      <c r="DH91" s="491"/>
      <c r="DI91" s="491"/>
      <c r="DJ91" s="491"/>
      <c r="DK91" s="491"/>
      <c r="DL91" s="491"/>
      <c r="DM91" s="491"/>
      <c r="DN91" s="491"/>
      <c r="DO91" s="491"/>
      <c r="DP91" s="491"/>
      <c r="DQ91" s="491"/>
      <c r="DR91" s="491"/>
      <c r="DS91" s="491"/>
      <c r="DT91" s="491"/>
      <c r="DU91" s="491"/>
      <c r="DV91" s="491"/>
      <c r="DW91" s="491"/>
      <c r="DX91" s="491"/>
      <c r="DY91" s="491"/>
      <c r="DZ91" s="491"/>
      <c r="EA91" s="491"/>
      <c r="EB91" s="491"/>
      <c r="EC91" s="491"/>
      <c r="ED91" s="491"/>
      <c r="EE91" s="491"/>
      <c r="EF91" s="491"/>
      <c r="EG91" s="491"/>
      <c r="EH91" s="491"/>
      <c r="EI91" s="491"/>
      <c r="EJ91" s="491"/>
      <c r="EK91" s="491"/>
      <c r="EL91" s="491"/>
      <c r="EM91" s="491"/>
      <c r="EN91" s="491"/>
      <c r="EO91" s="491"/>
      <c r="EP91" s="491"/>
      <c r="EQ91" s="491"/>
      <c r="ER91" s="491"/>
      <c r="ES91" s="491"/>
      <c r="ET91" s="491"/>
      <c r="EU91" s="491"/>
      <c r="EV91" s="491"/>
      <c r="EW91" s="491"/>
      <c r="EX91" s="491"/>
      <c r="EY91" s="491"/>
      <c r="EZ91" s="491"/>
      <c r="FA91" s="491"/>
      <c r="FB91" s="491"/>
      <c r="FC91" s="491"/>
      <c r="FD91" s="491"/>
      <c r="FE91" s="491"/>
      <c r="FF91" s="491"/>
      <c r="FG91" s="491"/>
      <c r="FH91" s="491"/>
      <c r="FI91" s="491"/>
      <c r="FJ91" s="491"/>
      <c r="FK91" s="491"/>
      <c r="FL91" s="491"/>
      <c r="FM91" s="491"/>
      <c r="FN91" s="491"/>
      <c r="FO91" s="491"/>
      <c r="FP91" s="491"/>
      <c r="FQ91" s="491"/>
      <c r="FR91" s="491"/>
      <c r="FS91" s="491"/>
      <c r="FT91" s="491"/>
      <c r="FU91" s="491"/>
      <c r="FV91" s="491"/>
      <c r="FW91" s="491"/>
      <c r="FX91" s="491"/>
      <c r="FY91" s="491"/>
      <c r="FZ91" s="491"/>
      <c r="GA91" s="491"/>
      <c r="GB91" s="491"/>
      <c r="GC91" s="491"/>
      <c r="GD91" s="491"/>
      <c r="GE91" s="491"/>
      <c r="GF91" s="491"/>
      <c r="GG91" s="491"/>
      <c r="GH91" s="491"/>
      <c r="GI91" s="491"/>
      <c r="GJ91" s="491"/>
      <c r="GK91" s="491"/>
      <c r="GL91" s="491"/>
      <c r="GM91" s="491"/>
      <c r="GN91" s="491"/>
      <c r="GO91" s="491"/>
      <c r="GP91" s="491"/>
      <c r="GQ91" s="491"/>
      <c r="GR91" s="491"/>
      <c r="GS91" s="491"/>
      <c r="GT91" s="491"/>
      <c r="GU91" s="491"/>
      <c r="GV91" s="491"/>
      <c r="GW91" s="491"/>
      <c r="GX91" s="491"/>
      <c r="GY91" s="491"/>
      <c r="GZ91" s="491"/>
      <c r="HA91" s="491"/>
      <c r="HB91" s="491"/>
      <c r="HC91" s="491"/>
      <c r="HD91" s="491"/>
      <c r="HE91" s="491"/>
      <c r="HF91" s="491"/>
      <c r="HG91" s="491"/>
      <c r="HH91" s="491"/>
      <c r="HI91" s="491"/>
      <c r="HJ91" s="491"/>
      <c r="HK91" s="491"/>
      <c r="HL91" s="491"/>
      <c r="HM91" s="491"/>
      <c r="HN91" s="491"/>
      <c r="HO91" s="491"/>
      <c r="HP91" s="491"/>
      <c r="HQ91" s="491"/>
      <c r="HR91" s="491"/>
      <c r="HS91" s="491"/>
      <c r="HT91" s="491"/>
      <c r="HU91" s="491"/>
    </row>
    <row r="92" spans="1:229" s="463" customFormat="1" x14ac:dyDescent="0.15">
      <c r="A92" s="504">
        <v>88</v>
      </c>
      <c r="B92" s="504">
        <v>88</v>
      </c>
      <c r="C92" s="539" t="s">
        <v>4181</v>
      </c>
      <c r="D92" s="538" t="s">
        <v>5185</v>
      </c>
      <c r="E92" s="515" t="s">
        <v>709</v>
      </c>
      <c r="F92" s="600" t="s">
        <v>2732</v>
      </c>
      <c r="G92" s="535" t="s">
        <v>4219</v>
      </c>
      <c r="H92" s="516" t="s">
        <v>2246</v>
      </c>
      <c r="I92" s="502" t="str">
        <f t="shared" si="3"/>
        <v>III/b</v>
      </c>
      <c r="J92" s="525" t="s">
        <v>3977</v>
      </c>
      <c r="K92" s="502" t="s">
        <v>707</v>
      </c>
      <c r="L92" s="503">
        <f t="shared" si="4"/>
        <v>33</v>
      </c>
      <c r="M92" s="516" t="s">
        <v>680</v>
      </c>
      <c r="N92" s="525" t="s">
        <v>3977</v>
      </c>
      <c r="O92" s="501" t="s">
        <v>2225</v>
      </c>
      <c r="P92" s="553" t="s">
        <v>4150</v>
      </c>
      <c r="Q92" s="600" t="s">
        <v>3722</v>
      </c>
      <c r="R92" s="581" t="s">
        <v>2303</v>
      </c>
      <c r="S92" s="600">
        <v>2018</v>
      </c>
      <c r="T92" s="600" t="s">
        <v>5124</v>
      </c>
      <c r="U92" s="600" t="s">
        <v>2921</v>
      </c>
      <c r="V92" s="625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491"/>
      <c r="AS92" s="491"/>
      <c r="AT92" s="491"/>
      <c r="AU92" s="491"/>
      <c r="AV92" s="491"/>
      <c r="AW92" s="491"/>
      <c r="AX92" s="491"/>
      <c r="AY92" s="491"/>
      <c r="AZ92" s="491"/>
      <c r="BA92" s="491"/>
      <c r="BB92" s="491"/>
      <c r="BC92" s="491"/>
      <c r="BD92" s="491"/>
      <c r="BE92" s="491"/>
      <c r="BF92" s="491"/>
      <c r="BG92" s="491"/>
      <c r="BH92" s="491"/>
      <c r="BI92" s="491"/>
      <c r="BJ92" s="491"/>
      <c r="BK92" s="491"/>
      <c r="BL92" s="491"/>
      <c r="BM92" s="491"/>
      <c r="BN92" s="491"/>
      <c r="BO92" s="491"/>
      <c r="BP92" s="491"/>
      <c r="BQ92" s="491"/>
      <c r="BR92" s="491"/>
      <c r="BS92" s="491"/>
      <c r="BT92" s="491"/>
      <c r="BU92" s="491"/>
      <c r="BV92" s="491"/>
      <c r="BW92" s="491"/>
      <c r="BX92" s="491"/>
      <c r="BY92" s="491"/>
      <c r="BZ92" s="491"/>
      <c r="CA92" s="491"/>
      <c r="CB92" s="491"/>
      <c r="CC92" s="491"/>
      <c r="CD92" s="491"/>
      <c r="CE92" s="491"/>
      <c r="CF92" s="491"/>
      <c r="CG92" s="491"/>
      <c r="CH92" s="491"/>
      <c r="CI92" s="491"/>
      <c r="CJ92" s="491"/>
      <c r="CK92" s="491"/>
      <c r="CL92" s="491"/>
      <c r="CM92" s="491"/>
      <c r="CN92" s="491"/>
      <c r="CO92" s="491"/>
      <c r="CP92" s="491"/>
      <c r="CQ92" s="491"/>
      <c r="CR92" s="491"/>
      <c r="CS92" s="491"/>
      <c r="CT92" s="491"/>
      <c r="CU92" s="491"/>
      <c r="CV92" s="491"/>
      <c r="CW92" s="491"/>
      <c r="CX92" s="491"/>
      <c r="CY92" s="491"/>
      <c r="CZ92" s="491"/>
      <c r="DA92" s="491"/>
      <c r="DB92" s="491"/>
      <c r="DC92" s="491"/>
      <c r="DD92" s="491"/>
      <c r="DE92" s="491"/>
      <c r="DF92" s="491"/>
      <c r="DG92" s="491"/>
      <c r="DH92" s="491"/>
      <c r="DI92" s="491"/>
      <c r="DJ92" s="491"/>
      <c r="DK92" s="491"/>
      <c r="DL92" s="491"/>
      <c r="DM92" s="491"/>
      <c r="DN92" s="491"/>
      <c r="DO92" s="491"/>
      <c r="DP92" s="491"/>
      <c r="DQ92" s="491"/>
      <c r="DR92" s="491"/>
      <c r="DS92" s="491"/>
      <c r="DT92" s="491"/>
      <c r="DU92" s="491"/>
      <c r="DV92" s="491"/>
      <c r="DW92" s="491"/>
      <c r="DX92" s="491"/>
      <c r="DY92" s="491"/>
      <c r="DZ92" s="491"/>
      <c r="EA92" s="491"/>
      <c r="EB92" s="491"/>
      <c r="EC92" s="491"/>
      <c r="ED92" s="491"/>
      <c r="EE92" s="491"/>
      <c r="EF92" s="491"/>
      <c r="EG92" s="491"/>
      <c r="EH92" s="491"/>
      <c r="EI92" s="491"/>
      <c r="EJ92" s="491"/>
      <c r="EK92" s="491"/>
      <c r="EL92" s="491"/>
      <c r="EM92" s="491"/>
      <c r="EN92" s="491"/>
      <c r="EO92" s="491"/>
      <c r="EP92" s="491"/>
      <c r="EQ92" s="491"/>
      <c r="ER92" s="491"/>
      <c r="ES92" s="491"/>
      <c r="ET92" s="491"/>
      <c r="EU92" s="491"/>
      <c r="EV92" s="491"/>
      <c r="EW92" s="491"/>
      <c r="EX92" s="491"/>
      <c r="EY92" s="491"/>
      <c r="EZ92" s="491"/>
      <c r="FA92" s="491"/>
      <c r="FB92" s="491"/>
      <c r="FC92" s="491"/>
      <c r="FD92" s="491"/>
      <c r="FE92" s="491"/>
      <c r="FF92" s="491"/>
      <c r="FG92" s="491"/>
      <c r="FH92" s="491"/>
      <c r="FI92" s="491"/>
      <c r="FJ92" s="491"/>
      <c r="FK92" s="491"/>
      <c r="FL92" s="491"/>
      <c r="FM92" s="491"/>
      <c r="FN92" s="491"/>
      <c r="FO92" s="491"/>
      <c r="FP92" s="491"/>
      <c r="FQ92" s="491"/>
      <c r="FR92" s="491"/>
      <c r="FS92" s="491"/>
      <c r="FT92" s="491"/>
      <c r="FU92" s="491"/>
      <c r="FV92" s="491"/>
      <c r="FW92" s="491"/>
      <c r="FX92" s="491"/>
      <c r="FY92" s="491"/>
      <c r="FZ92" s="491"/>
      <c r="GA92" s="491"/>
      <c r="GB92" s="491"/>
      <c r="GC92" s="491"/>
      <c r="GD92" s="491"/>
      <c r="GE92" s="491"/>
      <c r="GF92" s="491"/>
      <c r="GG92" s="491"/>
      <c r="GH92" s="491"/>
      <c r="GI92" s="491"/>
      <c r="GJ92" s="491"/>
      <c r="GK92" s="491"/>
      <c r="GL92" s="491"/>
      <c r="GM92" s="491"/>
      <c r="GN92" s="491"/>
      <c r="GO92" s="491"/>
      <c r="GP92" s="491"/>
      <c r="GQ92" s="491"/>
      <c r="GR92" s="491"/>
      <c r="GS92" s="491"/>
      <c r="GT92" s="491"/>
      <c r="GU92" s="491"/>
      <c r="GV92" s="491"/>
      <c r="GW92" s="491"/>
      <c r="GX92" s="491"/>
      <c r="GY92" s="491"/>
      <c r="GZ92" s="491"/>
      <c r="HA92" s="491"/>
      <c r="HB92" s="491"/>
      <c r="HC92" s="491"/>
      <c r="HD92" s="491"/>
      <c r="HE92" s="491"/>
      <c r="HF92" s="491"/>
      <c r="HG92" s="491"/>
      <c r="HH92" s="491"/>
      <c r="HI92" s="491"/>
      <c r="HJ92" s="491"/>
      <c r="HK92" s="491"/>
      <c r="HL92" s="491"/>
      <c r="HM92" s="491"/>
      <c r="HN92" s="491"/>
      <c r="HO92" s="491"/>
      <c r="HP92" s="491"/>
      <c r="HQ92" s="491"/>
      <c r="HR92" s="491"/>
      <c r="HS92" s="491"/>
      <c r="HT92" s="491"/>
      <c r="HU92" s="491"/>
    </row>
    <row r="93" spans="1:229" s="463" customFormat="1" x14ac:dyDescent="0.15">
      <c r="A93" s="496">
        <v>89</v>
      </c>
      <c r="B93" s="496">
        <v>89</v>
      </c>
      <c r="C93" s="539" t="s">
        <v>4182</v>
      </c>
      <c r="D93" s="538" t="s">
        <v>5184</v>
      </c>
      <c r="E93" s="515" t="s">
        <v>709</v>
      </c>
      <c r="F93" s="600" t="s">
        <v>2751</v>
      </c>
      <c r="G93" s="535" t="s">
        <v>4220</v>
      </c>
      <c r="H93" s="516" t="s">
        <v>2246</v>
      </c>
      <c r="I93" s="502" t="str">
        <f t="shared" si="3"/>
        <v>III/b</v>
      </c>
      <c r="J93" s="525" t="s">
        <v>3977</v>
      </c>
      <c r="K93" s="502" t="s">
        <v>707</v>
      </c>
      <c r="L93" s="503">
        <f t="shared" si="4"/>
        <v>32</v>
      </c>
      <c r="M93" s="516" t="s">
        <v>680</v>
      </c>
      <c r="N93" s="525" t="s">
        <v>3977</v>
      </c>
      <c r="O93" s="501" t="s">
        <v>2225</v>
      </c>
      <c r="P93" s="553" t="s">
        <v>4151</v>
      </c>
      <c r="Q93" s="600" t="s">
        <v>3722</v>
      </c>
      <c r="R93" s="581" t="s">
        <v>2303</v>
      </c>
      <c r="S93" s="600">
        <v>2015</v>
      </c>
      <c r="T93" s="600" t="s">
        <v>5124</v>
      </c>
      <c r="U93" s="600" t="s">
        <v>2921</v>
      </c>
      <c r="V93" s="625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491"/>
      <c r="AJ93" s="491"/>
      <c r="AK93" s="491"/>
      <c r="AL93" s="491"/>
      <c r="AM93" s="491"/>
      <c r="AN93" s="491"/>
      <c r="AO93" s="491"/>
      <c r="AP93" s="491"/>
      <c r="AQ93" s="491"/>
      <c r="AR93" s="491"/>
      <c r="AS93" s="491"/>
      <c r="AT93" s="491"/>
      <c r="AU93" s="491"/>
      <c r="AV93" s="491"/>
      <c r="AW93" s="491"/>
      <c r="AX93" s="491"/>
      <c r="AY93" s="491"/>
      <c r="AZ93" s="491"/>
      <c r="BA93" s="491"/>
      <c r="BB93" s="491"/>
      <c r="BC93" s="491"/>
      <c r="BD93" s="491"/>
      <c r="BE93" s="491"/>
      <c r="BF93" s="491"/>
      <c r="BG93" s="491"/>
      <c r="BH93" s="491"/>
      <c r="BI93" s="491"/>
      <c r="BJ93" s="491"/>
      <c r="BK93" s="491"/>
      <c r="BL93" s="491"/>
      <c r="BM93" s="491"/>
      <c r="BN93" s="491"/>
      <c r="BO93" s="491"/>
      <c r="BP93" s="491"/>
      <c r="BQ93" s="491"/>
      <c r="BR93" s="491"/>
      <c r="BS93" s="491"/>
      <c r="BT93" s="491"/>
      <c r="BU93" s="491"/>
      <c r="BV93" s="491"/>
      <c r="BW93" s="491"/>
      <c r="BX93" s="491"/>
      <c r="BY93" s="491"/>
      <c r="BZ93" s="491"/>
      <c r="CA93" s="491"/>
      <c r="CB93" s="491"/>
      <c r="CC93" s="491"/>
      <c r="CD93" s="491"/>
      <c r="CE93" s="491"/>
      <c r="CF93" s="491"/>
      <c r="CG93" s="491"/>
      <c r="CH93" s="491"/>
      <c r="CI93" s="491"/>
      <c r="CJ93" s="491"/>
      <c r="CK93" s="491"/>
      <c r="CL93" s="491"/>
      <c r="CM93" s="491"/>
      <c r="CN93" s="491"/>
      <c r="CO93" s="491"/>
      <c r="CP93" s="491"/>
      <c r="CQ93" s="491"/>
      <c r="CR93" s="491"/>
      <c r="CS93" s="491"/>
      <c r="CT93" s="491"/>
      <c r="CU93" s="491"/>
      <c r="CV93" s="491"/>
      <c r="CW93" s="491"/>
      <c r="CX93" s="491"/>
      <c r="CY93" s="491"/>
      <c r="CZ93" s="491"/>
      <c r="DA93" s="491"/>
      <c r="DB93" s="491"/>
      <c r="DC93" s="491"/>
      <c r="DD93" s="491"/>
      <c r="DE93" s="491"/>
      <c r="DF93" s="491"/>
      <c r="DG93" s="491"/>
      <c r="DH93" s="491"/>
      <c r="DI93" s="491"/>
      <c r="DJ93" s="491"/>
      <c r="DK93" s="491"/>
      <c r="DL93" s="491"/>
      <c r="DM93" s="491"/>
      <c r="DN93" s="491"/>
      <c r="DO93" s="491"/>
      <c r="DP93" s="491"/>
      <c r="DQ93" s="491"/>
      <c r="DR93" s="491"/>
      <c r="DS93" s="491"/>
      <c r="DT93" s="491"/>
      <c r="DU93" s="491"/>
      <c r="DV93" s="491"/>
      <c r="DW93" s="491"/>
      <c r="DX93" s="491"/>
      <c r="DY93" s="491"/>
      <c r="DZ93" s="491"/>
      <c r="EA93" s="491"/>
      <c r="EB93" s="491"/>
      <c r="EC93" s="491"/>
      <c r="ED93" s="491"/>
      <c r="EE93" s="491"/>
      <c r="EF93" s="491"/>
      <c r="EG93" s="491"/>
      <c r="EH93" s="491"/>
      <c r="EI93" s="491"/>
      <c r="EJ93" s="491"/>
      <c r="EK93" s="491"/>
      <c r="EL93" s="491"/>
      <c r="EM93" s="491"/>
      <c r="EN93" s="491"/>
      <c r="EO93" s="491"/>
      <c r="EP93" s="491"/>
      <c r="EQ93" s="491"/>
      <c r="ER93" s="491"/>
      <c r="ES93" s="491"/>
      <c r="ET93" s="491"/>
      <c r="EU93" s="491"/>
      <c r="EV93" s="491"/>
      <c r="EW93" s="491"/>
      <c r="EX93" s="491"/>
      <c r="EY93" s="491"/>
      <c r="EZ93" s="491"/>
      <c r="FA93" s="491"/>
      <c r="FB93" s="491"/>
      <c r="FC93" s="491"/>
      <c r="FD93" s="491"/>
      <c r="FE93" s="491"/>
      <c r="FF93" s="491"/>
      <c r="FG93" s="491"/>
      <c r="FH93" s="491"/>
      <c r="FI93" s="491"/>
      <c r="FJ93" s="491"/>
      <c r="FK93" s="491"/>
      <c r="FL93" s="491"/>
      <c r="FM93" s="491"/>
      <c r="FN93" s="491"/>
      <c r="FO93" s="491"/>
      <c r="FP93" s="491"/>
      <c r="FQ93" s="491"/>
      <c r="FR93" s="491"/>
      <c r="FS93" s="491"/>
      <c r="FT93" s="491"/>
      <c r="FU93" s="491"/>
      <c r="FV93" s="491"/>
      <c r="FW93" s="491"/>
      <c r="FX93" s="491"/>
      <c r="FY93" s="491"/>
      <c r="FZ93" s="491"/>
      <c r="GA93" s="491"/>
      <c r="GB93" s="491"/>
      <c r="GC93" s="491"/>
      <c r="GD93" s="491"/>
      <c r="GE93" s="491"/>
      <c r="GF93" s="491"/>
      <c r="GG93" s="491"/>
      <c r="GH93" s="491"/>
      <c r="GI93" s="491"/>
      <c r="GJ93" s="491"/>
      <c r="GK93" s="491"/>
      <c r="GL93" s="491"/>
      <c r="GM93" s="491"/>
      <c r="GN93" s="491"/>
      <c r="GO93" s="491"/>
      <c r="GP93" s="491"/>
      <c r="GQ93" s="491"/>
      <c r="GR93" s="491"/>
      <c r="GS93" s="491"/>
      <c r="GT93" s="491"/>
      <c r="GU93" s="491"/>
      <c r="GV93" s="491"/>
      <c r="GW93" s="491"/>
      <c r="GX93" s="491"/>
      <c r="GY93" s="491"/>
      <c r="GZ93" s="491"/>
      <c r="HA93" s="491"/>
      <c r="HB93" s="491"/>
      <c r="HC93" s="491"/>
      <c r="HD93" s="491"/>
      <c r="HE93" s="491"/>
      <c r="HF93" s="491"/>
      <c r="HG93" s="491"/>
      <c r="HH93" s="491"/>
      <c r="HI93" s="491"/>
      <c r="HJ93" s="491"/>
      <c r="HK93" s="491"/>
      <c r="HL93" s="491"/>
      <c r="HM93" s="491"/>
      <c r="HN93" s="491"/>
      <c r="HO93" s="491"/>
      <c r="HP93" s="491"/>
      <c r="HQ93" s="491"/>
      <c r="HR93" s="491"/>
      <c r="HS93" s="491"/>
      <c r="HT93" s="491"/>
      <c r="HU93" s="491"/>
    </row>
    <row r="94" spans="1:229" s="463" customFormat="1" x14ac:dyDescent="0.15">
      <c r="A94" s="504">
        <v>90</v>
      </c>
      <c r="B94" s="504">
        <v>90</v>
      </c>
      <c r="C94" s="539" t="s">
        <v>4183</v>
      </c>
      <c r="D94" s="538" t="s">
        <v>5221</v>
      </c>
      <c r="E94" s="515" t="s">
        <v>709</v>
      </c>
      <c r="F94" s="600" t="s">
        <v>2783</v>
      </c>
      <c r="G94" s="535" t="s">
        <v>4221</v>
      </c>
      <c r="H94" s="516" t="s">
        <v>2246</v>
      </c>
      <c r="I94" s="502" t="str">
        <f t="shared" si="3"/>
        <v>III/b</v>
      </c>
      <c r="J94" s="525" t="s">
        <v>3977</v>
      </c>
      <c r="K94" s="502" t="s">
        <v>707</v>
      </c>
      <c r="L94" s="503">
        <f t="shared" si="4"/>
        <v>31</v>
      </c>
      <c r="M94" s="516" t="s">
        <v>680</v>
      </c>
      <c r="N94" s="525" t="s">
        <v>3977</v>
      </c>
      <c r="O94" s="501" t="s">
        <v>2225</v>
      </c>
      <c r="P94" s="553" t="s">
        <v>4152</v>
      </c>
      <c r="Q94" s="600" t="s">
        <v>3722</v>
      </c>
      <c r="R94" s="581" t="s">
        <v>2303</v>
      </c>
      <c r="S94" s="600">
        <v>2016</v>
      </c>
      <c r="T94" s="600" t="s">
        <v>5124</v>
      </c>
      <c r="U94" s="600" t="s">
        <v>2921</v>
      </c>
      <c r="V94" s="625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491"/>
      <c r="AJ94" s="491"/>
      <c r="AK94" s="491"/>
      <c r="AL94" s="491"/>
      <c r="AM94" s="491"/>
      <c r="AN94" s="491"/>
      <c r="AO94" s="491"/>
      <c r="AP94" s="491"/>
      <c r="AQ94" s="491"/>
      <c r="AR94" s="491"/>
      <c r="AS94" s="491"/>
      <c r="AT94" s="491"/>
      <c r="AU94" s="491"/>
      <c r="AV94" s="491"/>
      <c r="AW94" s="491"/>
      <c r="AX94" s="491"/>
      <c r="AY94" s="491"/>
      <c r="AZ94" s="491"/>
      <c r="BA94" s="491"/>
      <c r="BB94" s="491"/>
      <c r="BC94" s="491"/>
      <c r="BD94" s="491"/>
      <c r="BE94" s="491"/>
      <c r="BF94" s="491"/>
      <c r="BG94" s="491"/>
      <c r="BH94" s="491"/>
      <c r="BI94" s="491"/>
      <c r="BJ94" s="491"/>
      <c r="BK94" s="491"/>
      <c r="BL94" s="491"/>
      <c r="BM94" s="491"/>
      <c r="BN94" s="491"/>
      <c r="BO94" s="491"/>
      <c r="BP94" s="491"/>
      <c r="BQ94" s="491"/>
      <c r="BR94" s="491"/>
      <c r="BS94" s="491"/>
      <c r="BT94" s="491"/>
      <c r="BU94" s="491"/>
      <c r="BV94" s="491"/>
      <c r="BW94" s="491"/>
      <c r="BX94" s="491"/>
      <c r="BY94" s="491"/>
      <c r="BZ94" s="491"/>
      <c r="CA94" s="491"/>
      <c r="CB94" s="491"/>
      <c r="CC94" s="491"/>
      <c r="CD94" s="491"/>
      <c r="CE94" s="491"/>
      <c r="CF94" s="491"/>
      <c r="CG94" s="491"/>
      <c r="CH94" s="491"/>
      <c r="CI94" s="491"/>
      <c r="CJ94" s="491"/>
      <c r="CK94" s="491"/>
      <c r="CL94" s="491"/>
      <c r="CM94" s="491"/>
      <c r="CN94" s="491"/>
      <c r="CO94" s="491"/>
      <c r="CP94" s="491"/>
      <c r="CQ94" s="491"/>
      <c r="CR94" s="491"/>
      <c r="CS94" s="491"/>
      <c r="CT94" s="491"/>
      <c r="CU94" s="491"/>
      <c r="CV94" s="491"/>
      <c r="CW94" s="491"/>
      <c r="CX94" s="491"/>
      <c r="CY94" s="491"/>
      <c r="CZ94" s="491"/>
      <c r="DA94" s="491"/>
      <c r="DB94" s="491"/>
      <c r="DC94" s="491"/>
      <c r="DD94" s="491"/>
      <c r="DE94" s="491"/>
      <c r="DF94" s="491"/>
      <c r="DG94" s="491"/>
      <c r="DH94" s="491"/>
      <c r="DI94" s="491"/>
      <c r="DJ94" s="491"/>
      <c r="DK94" s="491"/>
      <c r="DL94" s="491"/>
      <c r="DM94" s="491"/>
      <c r="DN94" s="491"/>
      <c r="DO94" s="491"/>
      <c r="DP94" s="491"/>
      <c r="DQ94" s="491"/>
      <c r="DR94" s="491"/>
      <c r="DS94" s="491"/>
      <c r="DT94" s="491"/>
      <c r="DU94" s="491"/>
      <c r="DV94" s="491"/>
      <c r="DW94" s="491"/>
      <c r="DX94" s="491"/>
      <c r="DY94" s="491"/>
      <c r="DZ94" s="491"/>
      <c r="EA94" s="491"/>
      <c r="EB94" s="491"/>
      <c r="EC94" s="491"/>
      <c r="ED94" s="491"/>
      <c r="EE94" s="491"/>
      <c r="EF94" s="491"/>
      <c r="EG94" s="491"/>
      <c r="EH94" s="491"/>
      <c r="EI94" s="491"/>
      <c r="EJ94" s="491"/>
      <c r="EK94" s="491"/>
      <c r="EL94" s="491"/>
      <c r="EM94" s="491"/>
      <c r="EN94" s="491"/>
      <c r="EO94" s="491"/>
      <c r="EP94" s="491"/>
      <c r="EQ94" s="491"/>
      <c r="ER94" s="491"/>
      <c r="ES94" s="491"/>
      <c r="ET94" s="491"/>
      <c r="EU94" s="491"/>
      <c r="EV94" s="491"/>
      <c r="EW94" s="491"/>
      <c r="EX94" s="491"/>
      <c r="EY94" s="491"/>
      <c r="EZ94" s="491"/>
      <c r="FA94" s="491"/>
      <c r="FB94" s="491"/>
      <c r="FC94" s="491"/>
      <c r="FD94" s="491"/>
      <c r="FE94" s="491"/>
      <c r="FF94" s="491"/>
      <c r="FG94" s="491"/>
      <c r="FH94" s="491"/>
      <c r="FI94" s="491"/>
      <c r="FJ94" s="491"/>
      <c r="FK94" s="491"/>
      <c r="FL94" s="491"/>
      <c r="FM94" s="491"/>
      <c r="FN94" s="491"/>
      <c r="FO94" s="491"/>
      <c r="FP94" s="491"/>
      <c r="FQ94" s="491"/>
      <c r="FR94" s="491"/>
      <c r="FS94" s="491"/>
      <c r="FT94" s="491"/>
      <c r="FU94" s="491"/>
      <c r="FV94" s="491"/>
      <c r="FW94" s="491"/>
      <c r="FX94" s="491"/>
      <c r="FY94" s="491"/>
      <c r="FZ94" s="491"/>
      <c r="GA94" s="491"/>
      <c r="GB94" s="491"/>
      <c r="GC94" s="491"/>
      <c r="GD94" s="491"/>
      <c r="GE94" s="491"/>
      <c r="GF94" s="491"/>
      <c r="GG94" s="491"/>
      <c r="GH94" s="491"/>
      <c r="GI94" s="491"/>
      <c r="GJ94" s="491"/>
      <c r="GK94" s="491"/>
      <c r="GL94" s="491"/>
      <c r="GM94" s="491"/>
      <c r="GN94" s="491"/>
      <c r="GO94" s="491"/>
      <c r="GP94" s="491"/>
      <c r="GQ94" s="491"/>
      <c r="GR94" s="491"/>
      <c r="GS94" s="491"/>
      <c r="GT94" s="491"/>
      <c r="GU94" s="491"/>
      <c r="GV94" s="491"/>
      <c r="GW94" s="491"/>
      <c r="GX94" s="491"/>
      <c r="GY94" s="491"/>
      <c r="GZ94" s="491"/>
      <c r="HA94" s="491"/>
      <c r="HB94" s="491"/>
      <c r="HC94" s="491"/>
      <c r="HD94" s="491"/>
      <c r="HE94" s="491"/>
      <c r="HF94" s="491"/>
      <c r="HG94" s="491"/>
      <c r="HH94" s="491"/>
      <c r="HI94" s="491"/>
      <c r="HJ94" s="491"/>
      <c r="HK94" s="491"/>
      <c r="HL94" s="491"/>
      <c r="HM94" s="491"/>
      <c r="HN94" s="491"/>
      <c r="HO94" s="491"/>
      <c r="HP94" s="491"/>
      <c r="HQ94" s="491"/>
      <c r="HR94" s="491"/>
      <c r="HS94" s="491"/>
      <c r="HT94" s="491"/>
      <c r="HU94" s="491"/>
    </row>
    <row r="95" spans="1:229" s="463" customFormat="1" x14ac:dyDescent="0.15">
      <c r="A95" s="496">
        <v>91</v>
      </c>
      <c r="B95" s="496">
        <v>91</v>
      </c>
      <c r="C95" s="539" t="s">
        <v>4184</v>
      </c>
      <c r="D95" s="538" t="s">
        <v>5130</v>
      </c>
      <c r="E95" s="515" t="s">
        <v>705</v>
      </c>
      <c r="F95" s="600" t="s">
        <v>2745</v>
      </c>
      <c r="G95" s="535" t="s">
        <v>4222</v>
      </c>
      <c r="H95" s="516" t="s">
        <v>2246</v>
      </c>
      <c r="I95" s="502" t="str">
        <f t="shared" si="3"/>
        <v>III/b</v>
      </c>
      <c r="J95" s="525" t="s">
        <v>3977</v>
      </c>
      <c r="K95" s="502" t="s">
        <v>707</v>
      </c>
      <c r="L95" s="503">
        <f t="shared" si="4"/>
        <v>36</v>
      </c>
      <c r="M95" s="516" t="s">
        <v>680</v>
      </c>
      <c r="N95" s="525" t="s">
        <v>3977</v>
      </c>
      <c r="O95" s="501" t="s">
        <v>2225</v>
      </c>
      <c r="P95" s="553" t="s">
        <v>4153</v>
      </c>
      <c r="Q95" s="600" t="s">
        <v>3722</v>
      </c>
      <c r="R95" s="581" t="s">
        <v>3137</v>
      </c>
      <c r="S95" s="600">
        <v>2018</v>
      </c>
      <c r="T95" s="600" t="s">
        <v>5128</v>
      </c>
      <c r="U95" s="600" t="s">
        <v>5129</v>
      </c>
      <c r="V95" s="625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491"/>
      <c r="AJ95" s="491"/>
      <c r="AK95" s="491"/>
      <c r="AL95" s="491"/>
      <c r="AM95" s="491"/>
      <c r="AN95" s="491"/>
      <c r="AO95" s="491"/>
      <c r="AP95" s="491"/>
      <c r="AQ95" s="491"/>
      <c r="AR95" s="491"/>
      <c r="AS95" s="491"/>
      <c r="AT95" s="491"/>
      <c r="AU95" s="491"/>
      <c r="AV95" s="491"/>
      <c r="AW95" s="491"/>
      <c r="AX95" s="491"/>
      <c r="AY95" s="491"/>
      <c r="AZ95" s="491"/>
      <c r="BA95" s="491"/>
      <c r="BB95" s="491"/>
      <c r="BC95" s="491"/>
      <c r="BD95" s="491"/>
      <c r="BE95" s="491"/>
      <c r="BF95" s="491"/>
      <c r="BG95" s="491"/>
      <c r="BH95" s="491"/>
      <c r="BI95" s="491"/>
      <c r="BJ95" s="491"/>
      <c r="BK95" s="491"/>
      <c r="BL95" s="491"/>
      <c r="BM95" s="491"/>
      <c r="BN95" s="491"/>
      <c r="BO95" s="491"/>
      <c r="BP95" s="491"/>
      <c r="BQ95" s="491"/>
      <c r="BR95" s="491"/>
      <c r="BS95" s="491"/>
      <c r="BT95" s="491"/>
      <c r="BU95" s="491"/>
      <c r="BV95" s="491"/>
      <c r="BW95" s="491"/>
      <c r="BX95" s="491"/>
      <c r="BY95" s="491"/>
      <c r="BZ95" s="491"/>
      <c r="CA95" s="491"/>
      <c r="CB95" s="491"/>
      <c r="CC95" s="491"/>
      <c r="CD95" s="491"/>
      <c r="CE95" s="491"/>
      <c r="CF95" s="491"/>
      <c r="CG95" s="491"/>
      <c r="CH95" s="491"/>
      <c r="CI95" s="491"/>
      <c r="CJ95" s="491"/>
      <c r="CK95" s="491"/>
      <c r="CL95" s="491"/>
      <c r="CM95" s="491"/>
      <c r="CN95" s="491"/>
      <c r="CO95" s="491"/>
      <c r="CP95" s="491"/>
      <c r="CQ95" s="491"/>
      <c r="CR95" s="491"/>
      <c r="CS95" s="491"/>
      <c r="CT95" s="491"/>
      <c r="CU95" s="491"/>
      <c r="CV95" s="491"/>
      <c r="CW95" s="491"/>
      <c r="CX95" s="491"/>
      <c r="CY95" s="491"/>
      <c r="CZ95" s="491"/>
      <c r="DA95" s="491"/>
      <c r="DB95" s="491"/>
      <c r="DC95" s="491"/>
      <c r="DD95" s="491"/>
      <c r="DE95" s="491"/>
      <c r="DF95" s="491"/>
      <c r="DG95" s="491"/>
      <c r="DH95" s="491"/>
      <c r="DI95" s="491"/>
      <c r="DJ95" s="491"/>
      <c r="DK95" s="491"/>
      <c r="DL95" s="491"/>
      <c r="DM95" s="491"/>
      <c r="DN95" s="491"/>
      <c r="DO95" s="491"/>
      <c r="DP95" s="491"/>
      <c r="DQ95" s="491"/>
      <c r="DR95" s="491"/>
      <c r="DS95" s="491"/>
      <c r="DT95" s="491"/>
      <c r="DU95" s="491"/>
      <c r="DV95" s="491"/>
      <c r="DW95" s="491"/>
      <c r="DX95" s="491"/>
      <c r="DY95" s="491"/>
      <c r="DZ95" s="491"/>
      <c r="EA95" s="491"/>
      <c r="EB95" s="491"/>
      <c r="EC95" s="491"/>
      <c r="ED95" s="491"/>
      <c r="EE95" s="491"/>
      <c r="EF95" s="491"/>
      <c r="EG95" s="491"/>
      <c r="EH95" s="491"/>
      <c r="EI95" s="491"/>
      <c r="EJ95" s="491"/>
      <c r="EK95" s="491"/>
      <c r="EL95" s="491"/>
      <c r="EM95" s="491"/>
      <c r="EN95" s="491"/>
      <c r="EO95" s="491"/>
      <c r="EP95" s="491"/>
      <c r="EQ95" s="491"/>
      <c r="ER95" s="491"/>
      <c r="ES95" s="491"/>
      <c r="ET95" s="491"/>
      <c r="EU95" s="491"/>
      <c r="EV95" s="491"/>
      <c r="EW95" s="491"/>
      <c r="EX95" s="491"/>
      <c r="EY95" s="491"/>
      <c r="EZ95" s="491"/>
      <c r="FA95" s="491"/>
      <c r="FB95" s="491"/>
      <c r="FC95" s="491"/>
      <c r="FD95" s="491"/>
      <c r="FE95" s="491"/>
      <c r="FF95" s="491"/>
      <c r="FG95" s="491"/>
      <c r="FH95" s="491"/>
      <c r="FI95" s="491"/>
      <c r="FJ95" s="491"/>
      <c r="FK95" s="491"/>
      <c r="FL95" s="491"/>
      <c r="FM95" s="491"/>
      <c r="FN95" s="491"/>
      <c r="FO95" s="491"/>
      <c r="FP95" s="491"/>
      <c r="FQ95" s="491"/>
      <c r="FR95" s="491"/>
      <c r="FS95" s="491"/>
      <c r="FT95" s="491"/>
      <c r="FU95" s="491"/>
      <c r="FV95" s="491"/>
      <c r="FW95" s="491"/>
      <c r="FX95" s="491"/>
      <c r="FY95" s="491"/>
      <c r="FZ95" s="491"/>
      <c r="GA95" s="491"/>
      <c r="GB95" s="491"/>
      <c r="GC95" s="491"/>
      <c r="GD95" s="491"/>
      <c r="GE95" s="491"/>
      <c r="GF95" s="491"/>
      <c r="GG95" s="491"/>
      <c r="GH95" s="491"/>
      <c r="GI95" s="491"/>
      <c r="GJ95" s="491"/>
      <c r="GK95" s="491"/>
      <c r="GL95" s="491"/>
      <c r="GM95" s="491"/>
      <c r="GN95" s="491"/>
      <c r="GO95" s="491"/>
      <c r="GP95" s="491"/>
      <c r="GQ95" s="491"/>
      <c r="GR95" s="491"/>
      <c r="GS95" s="491"/>
      <c r="GT95" s="491"/>
      <c r="GU95" s="491"/>
      <c r="GV95" s="491"/>
      <c r="GW95" s="491"/>
      <c r="GX95" s="491"/>
      <c r="GY95" s="491"/>
      <c r="GZ95" s="491"/>
      <c r="HA95" s="491"/>
      <c r="HB95" s="491"/>
      <c r="HC95" s="491"/>
      <c r="HD95" s="491"/>
      <c r="HE95" s="491"/>
      <c r="HF95" s="491"/>
      <c r="HG95" s="491"/>
      <c r="HH95" s="491"/>
      <c r="HI95" s="491"/>
      <c r="HJ95" s="491"/>
      <c r="HK95" s="491"/>
      <c r="HL95" s="491"/>
      <c r="HM95" s="491"/>
      <c r="HN95" s="491"/>
      <c r="HO95" s="491"/>
      <c r="HP95" s="491"/>
      <c r="HQ95" s="491"/>
      <c r="HR95" s="491"/>
      <c r="HS95" s="491"/>
      <c r="HT95" s="491"/>
      <c r="HU95" s="491"/>
    </row>
    <row r="96" spans="1:229" s="463" customFormat="1" x14ac:dyDescent="0.15">
      <c r="A96" s="504">
        <v>92</v>
      </c>
      <c r="B96" s="504">
        <v>92</v>
      </c>
      <c r="C96" s="539" t="s">
        <v>4185</v>
      </c>
      <c r="D96" s="1028" t="s">
        <v>5192</v>
      </c>
      <c r="E96" s="515" t="s">
        <v>709</v>
      </c>
      <c r="F96" s="600" t="s">
        <v>2724</v>
      </c>
      <c r="G96" s="535" t="s">
        <v>4209</v>
      </c>
      <c r="H96" s="516" t="s">
        <v>2246</v>
      </c>
      <c r="I96" s="502" t="str">
        <f t="shared" si="3"/>
        <v>III/b</v>
      </c>
      <c r="J96" s="525" t="s">
        <v>3977</v>
      </c>
      <c r="K96" s="502" t="s">
        <v>707</v>
      </c>
      <c r="L96" s="503">
        <f t="shared" si="4"/>
        <v>32</v>
      </c>
      <c r="M96" s="516" t="s">
        <v>680</v>
      </c>
      <c r="N96" s="525" t="s">
        <v>3977</v>
      </c>
      <c r="O96" s="501" t="s">
        <v>2225</v>
      </c>
      <c r="P96" s="553" t="s">
        <v>4154</v>
      </c>
      <c r="Q96" s="600" t="s">
        <v>3722</v>
      </c>
      <c r="R96" s="508" t="s">
        <v>5392</v>
      </c>
      <c r="S96" s="600">
        <v>2018</v>
      </c>
      <c r="T96" s="600" t="s">
        <v>5193</v>
      </c>
      <c r="U96" s="600" t="s">
        <v>2994</v>
      </c>
      <c r="V96" s="625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491"/>
      <c r="AJ96" s="491"/>
      <c r="AK96" s="491"/>
      <c r="AL96" s="491"/>
      <c r="AM96" s="491"/>
      <c r="AN96" s="491"/>
      <c r="AO96" s="491"/>
      <c r="AP96" s="491"/>
      <c r="AQ96" s="491"/>
      <c r="AR96" s="491"/>
      <c r="AS96" s="491"/>
      <c r="AT96" s="491"/>
      <c r="AU96" s="491"/>
      <c r="AV96" s="491"/>
      <c r="AW96" s="491"/>
      <c r="AX96" s="491"/>
      <c r="AY96" s="491"/>
      <c r="AZ96" s="491"/>
      <c r="BA96" s="491"/>
      <c r="BB96" s="491"/>
      <c r="BC96" s="491"/>
      <c r="BD96" s="491"/>
      <c r="BE96" s="491"/>
      <c r="BF96" s="491"/>
      <c r="BG96" s="491"/>
      <c r="BH96" s="491"/>
      <c r="BI96" s="491"/>
      <c r="BJ96" s="491"/>
      <c r="BK96" s="491"/>
      <c r="BL96" s="491"/>
      <c r="BM96" s="491"/>
      <c r="BN96" s="491"/>
      <c r="BO96" s="491"/>
      <c r="BP96" s="491"/>
      <c r="BQ96" s="491"/>
      <c r="BR96" s="491"/>
      <c r="BS96" s="491"/>
      <c r="BT96" s="491"/>
      <c r="BU96" s="491"/>
      <c r="BV96" s="491"/>
      <c r="BW96" s="491"/>
      <c r="BX96" s="491"/>
      <c r="BY96" s="491"/>
      <c r="BZ96" s="491"/>
      <c r="CA96" s="491"/>
      <c r="CB96" s="491"/>
      <c r="CC96" s="491"/>
      <c r="CD96" s="491"/>
      <c r="CE96" s="491"/>
      <c r="CF96" s="491"/>
      <c r="CG96" s="491"/>
      <c r="CH96" s="491"/>
      <c r="CI96" s="491"/>
      <c r="CJ96" s="491"/>
      <c r="CK96" s="491"/>
      <c r="CL96" s="491"/>
      <c r="CM96" s="491"/>
      <c r="CN96" s="491"/>
      <c r="CO96" s="491"/>
      <c r="CP96" s="491"/>
      <c r="CQ96" s="491"/>
      <c r="CR96" s="491"/>
      <c r="CS96" s="491"/>
      <c r="CT96" s="491"/>
      <c r="CU96" s="491"/>
      <c r="CV96" s="491"/>
      <c r="CW96" s="491"/>
      <c r="CX96" s="491"/>
      <c r="CY96" s="491"/>
      <c r="CZ96" s="491"/>
      <c r="DA96" s="491"/>
      <c r="DB96" s="491"/>
      <c r="DC96" s="491"/>
      <c r="DD96" s="491"/>
      <c r="DE96" s="491"/>
      <c r="DF96" s="491"/>
      <c r="DG96" s="491"/>
      <c r="DH96" s="491"/>
      <c r="DI96" s="491"/>
      <c r="DJ96" s="491"/>
      <c r="DK96" s="491"/>
      <c r="DL96" s="491"/>
      <c r="DM96" s="491"/>
      <c r="DN96" s="491"/>
      <c r="DO96" s="491"/>
      <c r="DP96" s="491"/>
      <c r="DQ96" s="491"/>
      <c r="DR96" s="491"/>
      <c r="DS96" s="491"/>
      <c r="DT96" s="491"/>
      <c r="DU96" s="491"/>
      <c r="DV96" s="491"/>
      <c r="DW96" s="491"/>
      <c r="DX96" s="491"/>
      <c r="DY96" s="491"/>
      <c r="DZ96" s="491"/>
      <c r="EA96" s="491"/>
      <c r="EB96" s="491"/>
      <c r="EC96" s="491"/>
      <c r="ED96" s="491"/>
      <c r="EE96" s="491"/>
      <c r="EF96" s="491"/>
      <c r="EG96" s="491"/>
      <c r="EH96" s="491"/>
      <c r="EI96" s="491"/>
      <c r="EJ96" s="491"/>
      <c r="EK96" s="491"/>
      <c r="EL96" s="491"/>
      <c r="EM96" s="491"/>
      <c r="EN96" s="491"/>
      <c r="EO96" s="491"/>
      <c r="EP96" s="491"/>
      <c r="EQ96" s="491"/>
      <c r="ER96" s="491"/>
      <c r="ES96" s="491"/>
      <c r="ET96" s="491"/>
      <c r="EU96" s="491"/>
      <c r="EV96" s="491"/>
      <c r="EW96" s="491"/>
      <c r="EX96" s="491"/>
      <c r="EY96" s="491"/>
      <c r="EZ96" s="491"/>
      <c r="FA96" s="491"/>
      <c r="FB96" s="491"/>
      <c r="FC96" s="491"/>
      <c r="FD96" s="491"/>
      <c r="FE96" s="491"/>
      <c r="FF96" s="491"/>
      <c r="FG96" s="491"/>
      <c r="FH96" s="491"/>
      <c r="FI96" s="491"/>
      <c r="FJ96" s="491"/>
      <c r="FK96" s="491"/>
      <c r="FL96" s="491"/>
      <c r="FM96" s="491"/>
      <c r="FN96" s="491"/>
      <c r="FO96" s="491"/>
      <c r="FP96" s="491"/>
      <c r="FQ96" s="491"/>
      <c r="FR96" s="491"/>
      <c r="FS96" s="491"/>
      <c r="FT96" s="491"/>
      <c r="FU96" s="491"/>
      <c r="FV96" s="491"/>
      <c r="FW96" s="491"/>
      <c r="FX96" s="491"/>
      <c r="FY96" s="491"/>
      <c r="FZ96" s="491"/>
      <c r="GA96" s="491"/>
      <c r="GB96" s="491"/>
      <c r="GC96" s="491"/>
      <c r="GD96" s="491"/>
      <c r="GE96" s="491"/>
      <c r="GF96" s="491"/>
      <c r="GG96" s="491"/>
      <c r="GH96" s="491"/>
      <c r="GI96" s="491"/>
      <c r="GJ96" s="491"/>
      <c r="GK96" s="491"/>
      <c r="GL96" s="491"/>
      <c r="GM96" s="491"/>
      <c r="GN96" s="491"/>
      <c r="GO96" s="491"/>
      <c r="GP96" s="491"/>
      <c r="GQ96" s="491"/>
      <c r="GR96" s="491"/>
      <c r="GS96" s="491"/>
      <c r="GT96" s="491"/>
      <c r="GU96" s="491"/>
      <c r="GV96" s="491"/>
      <c r="GW96" s="491"/>
      <c r="GX96" s="491"/>
      <c r="GY96" s="491"/>
      <c r="GZ96" s="491"/>
      <c r="HA96" s="491"/>
      <c r="HB96" s="491"/>
      <c r="HC96" s="491"/>
      <c r="HD96" s="491"/>
      <c r="HE96" s="491"/>
      <c r="HF96" s="491"/>
      <c r="HG96" s="491"/>
      <c r="HH96" s="491"/>
      <c r="HI96" s="491"/>
      <c r="HJ96" s="491"/>
      <c r="HK96" s="491"/>
      <c r="HL96" s="491"/>
      <c r="HM96" s="491"/>
      <c r="HN96" s="491"/>
      <c r="HO96" s="491"/>
      <c r="HP96" s="491"/>
      <c r="HQ96" s="491"/>
      <c r="HR96" s="491"/>
      <c r="HS96" s="491"/>
      <c r="HT96" s="491"/>
      <c r="HU96" s="491"/>
    </row>
    <row r="97" spans="1:229" s="463" customFormat="1" x14ac:dyDescent="0.15">
      <c r="A97" s="496">
        <v>93</v>
      </c>
      <c r="B97" s="496">
        <v>93</v>
      </c>
      <c r="C97" s="539" t="s">
        <v>4186</v>
      </c>
      <c r="D97" s="538" t="s">
        <v>5125</v>
      </c>
      <c r="E97" s="515" t="s">
        <v>705</v>
      </c>
      <c r="F97" s="600" t="s">
        <v>2828</v>
      </c>
      <c r="G97" s="535" t="s">
        <v>4223</v>
      </c>
      <c r="H97" s="516" t="s">
        <v>2246</v>
      </c>
      <c r="I97" s="502" t="str">
        <f t="shared" si="3"/>
        <v>III/b</v>
      </c>
      <c r="J97" s="525" t="s">
        <v>3977</v>
      </c>
      <c r="K97" s="502" t="s">
        <v>707</v>
      </c>
      <c r="L97" s="503">
        <f t="shared" si="4"/>
        <v>33</v>
      </c>
      <c r="M97" s="516" t="s">
        <v>680</v>
      </c>
      <c r="N97" s="525" t="s">
        <v>3977</v>
      </c>
      <c r="O97" s="501" t="s">
        <v>2225</v>
      </c>
      <c r="P97" s="553" t="s">
        <v>4155</v>
      </c>
      <c r="Q97" s="600" t="s">
        <v>3722</v>
      </c>
      <c r="R97" s="581" t="s">
        <v>2303</v>
      </c>
      <c r="S97" s="600">
        <v>2016</v>
      </c>
      <c r="T97" s="600" t="s">
        <v>5124</v>
      </c>
      <c r="U97" s="600" t="s">
        <v>2921</v>
      </c>
      <c r="V97" s="625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491"/>
      <c r="AJ97" s="491"/>
      <c r="AK97" s="491"/>
      <c r="AL97" s="491"/>
      <c r="AM97" s="491"/>
      <c r="AN97" s="491"/>
      <c r="AO97" s="491"/>
      <c r="AP97" s="491"/>
      <c r="AQ97" s="491"/>
      <c r="AR97" s="491"/>
      <c r="AS97" s="491"/>
      <c r="AT97" s="491"/>
      <c r="AU97" s="491"/>
      <c r="AV97" s="491"/>
      <c r="AW97" s="491"/>
      <c r="AX97" s="491"/>
      <c r="AY97" s="491"/>
      <c r="AZ97" s="491"/>
      <c r="BA97" s="491"/>
      <c r="BB97" s="491"/>
      <c r="BC97" s="491"/>
      <c r="BD97" s="491"/>
      <c r="BE97" s="491"/>
      <c r="BF97" s="491"/>
      <c r="BG97" s="491"/>
      <c r="BH97" s="491"/>
      <c r="BI97" s="491"/>
      <c r="BJ97" s="491"/>
      <c r="BK97" s="491"/>
      <c r="BL97" s="491"/>
      <c r="BM97" s="491"/>
      <c r="BN97" s="491"/>
      <c r="BO97" s="491"/>
      <c r="BP97" s="491"/>
      <c r="BQ97" s="491"/>
      <c r="BR97" s="491"/>
      <c r="BS97" s="491"/>
      <c r="BT97" s="491"/>
      <c r="BU97" s="491"/>
      <c r="BV97" s="491"/>
      <c r="BW97" s="491"/>
      <c r="BX97" s="491"/>
      <c r="BY97" s="491"/>
      <c r="BZ97" s="491"/>
      <c r="CA97" s="491"/>
      <c r="CB97" s="491"/>
      <c r="CC97" s="491"/>
      <c r="CD97" s="491"/>
      <c r="CE97" s="491"/>
      <c r="CF97" s="491"/>
      <c r="CG97" s="491"/>
      <c r="CH97" s="491"/>
      <c r="CI97" s="491"/>
      <c r="CJ97" s="491"/>
      <c r="CK97" s="491"/>
      <c r="CL97" s="491"/>
      <c r="CM97" s="491"/>
      <c r="CN97" s="491"/>
      <c r="CO97" s="491"/>
      <c r="CP97" s="491"/>
      <c r="CQ97" s="491"/>
      <c r="CR97" s="491"/>
      <c r="CS97" s="491"/>
      <c r="CT97" s="491"/>
      <c r="CU97" s="491"/>
      <c r="CV97" s="491"/>
      <c r="CW97" s="491"/>
      <c r="CX97" s="491"/>
      <c r="CY97" s="491"/>
      <c r="CZ97" s="491"/>
      <c r="DA97" s="491"/>
      <c r="DB97" s="491"/>
      <c r="DC97" s="491"/>
      <c r="DD97" s="491"/>
      <c r="DE97" s="491"/>
      <c r="DF97" s="491"/>
      <c r="DG97" s="491"/>
      <c r="DH97" s="491"/>
      <c r="DI97" s="491"/>
      <c r="DJ97" s="491"/>
      <c r="DK97" s="491"/>
      <c r="DL97" s="491"/>
      <c r="DM97" s="491"/>
      <c r="DN97" s="491"/>
      <c r="DO97" s="491"/>
      <c r="DP97" s="491"/>
      <c r="DQ97" s="491"/>
      <c r="DR97" s="491"/>
      <c r="DS97" s="491"/>
      <c r="DT97" s="491"/>
      <c r="DU97" s="491"/>
      <c r="DV97" s="491"/>
      <c r="DW97" s="491"/>
      <c r="DX97" s="491"/>
      <c r="DY97" s="491"/>
      <c r="DZ97" s="491"/>
      <c r="EA97" s="491"/>
      <c r="EB97" s="491"/>
      <c r="EC97" s="491"/>
      <c r="ED97" s="491"/>
      <c r="EE97" s="491"/>
      <c r="EF97" s="491"/>
      <c r="EG97" s="491"/>
      <c r="EH97" s="491"/>
      <c r="EI97" s="491"/>
      <c r="EJ97" s="491"/>
      <c r="EK97" s="491"/>
      <c r="EL97" s="491"/>
      <c r="EM97" s="491"/>
      <c r="EN97" s="491"/>
      <c r="EO97" s="491"/>
      <c r="EP97" s="491"/>
      <c r="EQ97" s="491"/>
      <c r="ER97" s="491"/>
      <c r="ES97" s="491"/>
      <c r="ET97" s="491"/>
      <c r="EU97" s="491"/>
      <c r="EV97" s="491"/>
      <c r="EW97" s="491"/>
      <c r="EX97" s="491"/>
      <c r="EY97" s="491"/>
      <c r="EZ97" s="491"/>
      <c r="FA97" s="491"/>
      <c r="FB97" s="491"/>
      <c r="FC97" s="491"/>
      <c r="FD97" s="491"/>
      <c r="FE97" s="491"/>
      <c r="FF97" s="491"/>
      <c r="FG97" s="491"/>
      <c r="FH97" s="491"/>
      <c r="FI97" s="491"/>
      <c r="FJ97" s="491"/>
      <c r="FK97" s="491"/>
      <c r="FL97" s="491"/>
      <c r="FM97" s="491"/>
      <c r="FN97" s="491"/>
      <c r="FO97" s="491"/>
      <c r="FP97" s="491"/>
      <c r="FQ97" s="491"/>
      <c r="FR97" s="491"/>
      <c r="FS97" s="491"/>
      <c r="FT97" s="491"/>
      <c r="FU97" s="491"/>
      <c r="FV97" s="491"/>
      <c r="FW97" s="491"/>
      <c r="FX97" s="491"/>
      <c r="FY97" s="491"/>
      <c r="FZ97" s="491"/>
      <c r="GA97" s="491"/>
      <c r="GB97" s="491"/>
      <c r="GC97" s="491"/>
      <c r="GD97" s="491"/>
      <c r="GE97" s="491"/>
      <c r="GF97" s="491"/>
      <c r="GG97" s="491"/>
      <c r="GH97" s="491"/>
      <c r="GI97" s="491"/>
      <c r="GJ97" s="491"/>
      <c r="GK97" s="491"/>
      <c r="GL97" s="491"/>
      <c r="GM97" s="491"/>
      <c r="GN97" s="491"/>
      <c r="GO97" s="491"/>
      <c r="GP97" s="491"/>
      <c r="GQ97" s="491"/>
      <c r="GR97" s="491"/>
      <c r="GS97" s="491"/>
      <c r="GT97" s="491"/>
      <c r="GU97" s="491"/>
      <c r="GV97" s="491"/>
      <c r="GW97" s="491"/>
      <c r="GX97" s="491"/>
      <c r="GY97" s="491"/>
      <c r="GZ97" s="491"/>
      <c r="HA97" s="491"/>
      <c r="HB97" s="491"/>
      <c r="HC97" s="491"/>
      <c r="HD97" s="491"/>
      <c r="HE97" s="491"/>
      <c r="HF97" s="491"/>
      <c r="HG97" s="491"/>
      <c r="HH97" s="491"/>
      <c r="HI97" s="491"/>
      <c r="HJ97" s="491"/>
      <c r="HK97" s="491"/>
      <c r="HL97" s="491"/>
      <c r="HM97" s="491"/>
      <c r="HN97" s="491"/>
      <c r="HO97" s="491"/>
      <c r="HP97" s="491"/>
      <c r="HQ97" s="491"/>
      <c r="HR97" s="491"/>
      <c r="HS97" s="491"/>
      <c r="HT97" s="491"/>
      <c r="HU97" s="491"/>
    </row>
    <row r="98" spans="1:229" s="463" customFormat="1" x14ac:dyDescent="0.15">
      <c r="A98" s="504">
        <v>94</v>
      </c>
      <c r="B98" s="504">
        <v>94</v>
      </c>
      <c r="C98" s="539" t="s">
        <v>4187</v>
      </c>
      <c r="D98" s="538" t="s">
        <v>5210</v>
      </c>
      <c r="E98" s="515" t="s">
        <v>709</v>
      </c>
      <c r="F98" s="600" t="s">
        <v>2809</v>
      </c>
      <c r="G98" s="535" t="s">
        <v>4224</v>
      </c>
      <c r="H98" s="516" t="s">
        <v>2246</v>
      </c>
      <c r="I98" s="502" t="str">
        <f t="shared" si="3"/>
        <v>III/b</v>
      </c>
      <c r="J98" s="525" t="s">
        <v>3977</v>
      </c>
      <c r="K98" s="502" t="s">
        <v>707</v>
      </c>
      <c r="L98" s="503">
        <f t="shared" si="4"/>
        <v>35</v>
      </c>
      <c r="M98" s="516" t="s">
        <v>680</v>
      </c>
      <c r="N98" s="525" t="s">
        <v>3977</v>
      </c>
      <c r="O98" s="501" t="s">
        <v>2225</v>
      </c>
      <c r="P98" s="553" t="s">
        <v>4156</v>
      </c>
      <c r="Q98" s="600" t="s">
        <v>3722</v>
      </c>
      <c r="R98" s="508" t="s">
        <v>2301</v>
      </c>
      <c r="S98" s="600">
        <v>2013</v>
      </c>
      <c r="T98" s="600" t="s">
        <v>1332</v>
      </c>
      <c r="U98" s="600" t="s">
        <v>2921</v>
      </c>
      <c r="V98" s="625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491"/>
      <c r="AJ98" s="491"/>
      <c r="AK98" s="491"/>
      <c r="AL98" s="491"/>
      <c r="AM98" s="491"/>
      <c r="AN98" s="491"/>
      <c r="AO98" s="491"/>
      <c r="AP98" s="491"/>
      <c r="AQ98" s="491"/>
      <c r="AR98" s="491"/>
      <c r="AS98" s="491"/>
      <c r="AT98" s="491"/>
      <c r="AU98" s="491"/>
      <c r="AV98" s="491"/>
      <c r="AW98" s="491"/>
      <c r="AX98" s="491"/>
      <c r="AY98" s="491"/>
      <c r="AZ98" s="491"/>
      <c r="BA98" s="491"/>
      <c r="BB98" s="491"/>
      <c r="BC98" s="491"/>
      <c r="BD98" s="491"/>
      <c r="BE98" s="491"/>
      <c r="BF98" s="491"/>
      <c r="BG98" s="491"/>
      <c r="BH98" s="491"/>
      <c r="BI98" s="491"/>
      <c r="BJ98" s="491"/>
      <c r="BK98" s="491"/>
      <c r="BL98" s="491"/>
      <c r="BM98" s="491"/>
      <c r="BN98" s="491"/>
      <c r="BO98" s="491"/>
      <c r="BP98" s="491"/>
      <c r="BQ98" s="491"/>
      <c r="BR98" s="491"/>
      <c r="BS98" s="491"/>
      <c r="BT98" s="491"/>
      <c r="BU98" s="491"/>
      <c r="BV98" s="491"/>
      <c r="BW98" s="491"/>
      <c r="BX98" s="491"/>
      <c r="BY98" s="491"/>
      <c r="BZ98" s="491"/>
      <c r="CA98" s="491"/>
      <c r="CB98" s="491"/>
      <c r="CC98" s="491"/>
      <c r="CD98" s="491"/>
      <c r="CE98" s="491"/>
      <c r="CF98" s="491"/>
      <c r="CG98" s="491"/>
      <c r="CH98" s="491"/>
      <c r="CI98" s="491"/>
      <c r="CJ98" s="491"/>
      <c r="CK98" s="491"/>
      <c r="CL98" s="491"/>
      <c r="CM98" s="491"/>
      <c r="CN98" s="491"/>
      <c r="CO98" s="491"/>
      <c r="CP98" s="491"/>
      <c r="CQ98" s="491"/>
      <c r="CR98" s="491"/>
      <c r="CS98" s="491"/>
      <c r="CT98" s="491"/>
      <c r="CU98" s="491"/>
      <c r="CV98" s="491"/>
      <c r="CW98" s="491"/>
      <c r="CX98" s="491"/>
      <c r="CY98" s="491"/>
      <c r="CZ98" s="491"/>
      <c r="DA98" s="491"/>
      <c r="DB98" s="491"/>
      <c r="DC98" s="491"/>
      <c r="DD98" s="491"/>
      <c r="DE98" s="491"/>
      <c r="DF98" s="491"/>
      <c r="DG98" s="491"/>
      <c r="DH98" s="491"/>
      <c r="DI98" s="491"/>
      <c r="DJ98" s="491"/>
      <c r="DK98" s="491"/>
      <c r="DL98" s="491"/>
      <c r="DM98" s="491"/>
      <c r="DN98" s="491"/>
      <c r="DO98" s="491"/>
      <c r="DP98" s="491"/>
      <c r="DQ98" s="491"/>
      <c r="DR98" s="491"/>
      <c r="DS98" s="491"/>
      <c r="DT98" s="491"/>
      <c r="DU98" s="491"/>
      <c r="DV98" s="491"/>
      <c r="DW98" s="491"/>
      <c r="DX98" s="491"/>
      <c r="DY98" s="491"/>
      <c r="DZ98" s="491"/>
      <c r="EA98" s="491"/>
      <c r="EB98" s="491"/>
      <c r="EC98" s="491"/>
      <c r="ED98" s="491"/>
      <c r="EE98" s="491"/>
      <c r="EF98" s="491"/>
      <c r="EG98" s="491"/>
      <c r="EH98" s="491"/>
      <c r="EI98" s="491"/>
      <c r="EJ98" s="491"/>
      <c r="EK98" s="491"/>
      <c r="EL98" s="491"/>
      <c r="EM98" s="491"/>
      <c r="EN98" s="491"/>
      <c r="EO98" s="491"/>
      <c r="EP98" s="491"/>
      <c r="EQ98" s="491"/>
      <c r="ER98" s="491"/>
      <c r="ES98" s="491"/>
      <c r="ET98" s="491"/>
      <c r="EU98" s="491"/>
      <c r="EV98" s="491"/>
      <c r="EW98" s="491"/>
      <c r="EX98" s="491"/>
      <c r="EY98" s="491"/>
      <c r="EZ98" s="491"/>
      <c r="FA98" s="491"/>
      <c r="FB98" s="491"/>
      <c r="FC98" s="491"/>
      <c r="FD98" s="491"/>
      <c r="FE98" s="491"/>
      <c r="FF98" s="491"/>
      <c r="FG98" s="491"/>
      <c r="FH98" s="491"/>
      <c r="FI98" s="491"/>
      <c r="FJ98" s="491"/>
      <c r="FK98" s="491"/>
      <c r="FL98" s="491"/>
      <c r="FM98" s="491"/>
      <c r="FN98" s="491"/>
      <c r="FO98" s="491"/>
      <c r="FP98" s="491"/>
      <c r="FQ98" s="491"/>
      <c r="FR98" s="491"/>
      <c r="FS98" s="491"/>
      <c r="FT98" s="491"/>
      <c r="FU98" s="491"/>
      <c r="FV98" s="491"/>
      <c r="FW98" s="491"/>
      <c r="FX98" s="491"/>
      <c r="FY98" s="491"/>
      <c r="FZ98" s="491"/>
      <c r="GA98" s="491"/>
      <c r="GB98" s="491"/>
      <c r="GC98" s="491"/>
      <c r="GD98" s="491"/>
      <c r="GE98" s="491"/>
      <c r="GF98" s="491"/>
      <c r="GG98" s="491"/>
      <c r="GH98" s="491"/>
      <c r="GI98" s="491"/>
      <c r="GJ98" s="491"/>
      <c r="GK98" s="491"/>
      <c r="GL98" s="491"/>
      <c r="GM98" s="491"/>
      <c r="GN98" s="491"/>
      <c r="GO98" s="491"/>
      <c r="GP98" s="491"/>
      <c r="GQ98" s="491"/>
      <c r="GR98" s="491"/>
      <c r="GS98" s="491"/>
      <c r="GT98" s="491"/>
      <c r="GU98" s="491"/>
      <c r="GV98" s="491"/>
      <c r="GW98" s="491"/>
      <c r="GX98" s="491"/>
      <c r="GY98" s="491"/>
      <c r="GZ98" s="491"/>
      <c r="HA98" s="491"/>
      <c r="HB98" s="491"/>
      <c r="HC98" s="491"/>
      <c r="HD98" s="491"/>
      <c r="HE98" s="491"/>
      <c r="HF98" s="491"/>
      <c r="HG98" s="491"/>
      <c r="HH98" s="491"/>
      <c r="HI98" s="491"/>
      <c r="HJ98" s="491"/>
      <c r="HK98" s="491"/>
      <c r="HL98" s="491"/>
      <c r="HM98" s="491"/>
      <c r="HN98" s="491"/>
      <c r="HO98" s="491"/>
      <c r="HP98" s="491"/>
      <c r="HQ98" s="491"/>
      <c r="HR98" s="491"/>
      <c r="HS98" s="491"/>
      <c r="HT98" s="491"/>
      <c r="HU98" s="491"/>
    </row>
    <row r="99" spans="1:229" s="463" customFormat="1" x14ac:dyDescent="0.15">
      <c r="A99" s="496">
        <v>95</v>
      </c>
      <c r="B99" s="496">
        <v>95</v>
      </c>
      <c r="C99" s="539" t="s">
        <v>4188</v>
      </c>
      <c r="D99" s="538" t="s">
        <v>4129</v>
      </c>
      <c r="E99" s="515" t="s">
        <v>709</v>
      </c>
      <c r="F99" s="600" t="s">
        <v>2741</v>
      </c>
      <c r="G99" s="535" t="s">
        <v>4225</v>
      </c>
      <c r="H99" s="516" t="s">
        <v>2246</v>
      </c>
      <c r="I99" s="502" t="str">
        <f t="shared" si="3"/>
        <v>III/b</v>
      </c>
      <c r="J99" s="525" t="s">
        <v>3977</v>
      </c>
      <c r="K99" s="502" t="s">
        <v>707</v>
      </c>
      <c r="L99" s="503">
        <f t="shared" si="4"/>
        <v>31</v>
      </c>
      <c r="M99" s="516" t="s">
        <v>680</v>
      </c>
      <c r="N99" s="525" t="s">
        <v>3977</v>
      </c>
      <c r="O99" s="501" t="s">
        <v>2225</v>
      </c>
      <c r="P99" s="553" t="s">
        <v>4146</v>
      </c>
      <c r="Q99" s="600" t="s">
        <v>3722</v>
      </c>
      <c r="R99" s="581" t="s">
        <v>2302</v>
      </c>
      <c r="S99" s="600">
        <v>2016</v>
      </c>
      <c r="T99" s="600" t="s">
        <v>5298</v>
      </c>
      <c r="U99" s="600" t="s">
        <v>3001</v>
      </c>
      <c r="V99" s="625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491"/>
      <c r="AJ99" s="491"/>
      <c r="AK99" s="491"/>
      <c r="AL99" s="491"/>
      <c r="AM99" s="491"/>
      <c r="AN99" s="491"/>
      <c r="AO99" s="491"/>
      <c r="AP99" s="491"/>
      <c r="AQ99" s="491"/>
      <c r="AR99" s="491"/>
      <c r="AS99" s="491"/>
      <c r="AT99" s="491"/>
      <c r="AU99" s="491"/>
      <c r="AV99" s="491"/>
      <c r="AW99" s="491"/>
      <c r="AX99" s="491"/>
      <c r="AY99" s="491"/>
      <c r="AZ99" s="491"/>
      <c r="BA99" s="491"/>
      <c r="BB99" s="491"/>
      <c r="BC99" s="491"/>
      <c r="BD99" s="491"/>
      <c r="BE99" s="491"/>
      <c r="BF99" s="491"/>
      <c r="BG99" s="491"/>
      <c r="BH99" s="491"/>
      <c r="BI99" s="491"/>
      <c r="BJ99" s="491"/>
      <c r="BK99" s="491"/>
      <c r="BL99" s="491"/>
      <c r="BM99" s="491"/>
      <c r="BN99" s="491"/>
      <c r="BO99" s="491"/>
      <c r="BP99" s="491"/>
      <c r="BQ99" s="491"/>
      <c r="BR99" s="491"/>
      <c r="BS99" s="491"/>
      <c r="BT99" s="491"/>
      <c r="BU99" s="491"/>
      <c r="BV99" s="491"/>
      <c r="BW99" s="491"/>
      <c r="BX99" s="491"/>
      <c r="BY99" s="491"/>
      <c r="BZ99" s="491"/>
      <c r="CA99" s="491"/>
      <c r="CB99" s="491"/>
      <c r="CC99" s="491"/>
      <c r="CD99" s="491"/>
      <c r="CE99" s="491"/>
      <c r="CF99" s="491"/>
      <c r="CG99" s="491"/>
      <c r="CH99" s="491"/>
      <c r="CI99" s="491"/>
      <c r="CJ99" s="491"/>
      <c r="CK99" s="491"/>
      <c r="CL99" s="491"/>
      <c r="CM99" s="491"/>
      <c r="CN99" s="491"/>
      <c r="CO99" s="491"/>
      <c r="CP99" s="491"/>
      <c r="CQ99" s="491"/>
      <c r="CR99" s="491"/>
      <c r="CS99" s="491"/>
      <c r="CT99" s="491"/>
      <c r="CU99" s="491"/>
      <c r="CV99" s="491"/>
      <c r="CW99" s="491"/>
      <c r="CX99" s="491"/>
      <c r="CY99" s="491"/>
      <c r="CZ99" s="491"/>
      <c r="DA99" s="491"/>
      <c r="DB99" s="491"/>
      <c r="DC99" s="491"/>
      <c r="DD99" s="491"/>
      <c r="DE99" s="491"/>
      <c r="DF99" s="491"/>
      <c r="DG99" s="491"/>
      <c r="DH99" s="491"/>
      <c r="DI99" s="491"/>
      <c r="DJ99" s="491"/>
      <c r="DK99" s="491"/>
      <c r="DL99" s="491"/>
      <c r="DM99" s="491"/>
      <c r="DN99" s="491"/>
      <c r="DO99" s="491"/>
      <c r="DP99" s="491"/>
      <c r="DQ99" s="491"/>
      <c r="DR99" s="491"/>
      <c r="DS99" s="491"/>
      <c r="DT99" s="491"/>
      <c r="DU99" s="491"/>
      <c r="DV99" s="491"/>
      <c r="DW99" s="491"/>
      <c r="DX99" s="491"/>
      <c r="DY99" s="491"/>
      <c r="DZ99" s="491"/>
      <c r="EA99" s="491"/>
      <c r="EB99" s="491"/>
      <c r="EC99" s="491"/>
      <c r="ED99" s="491"/>
      <c r="EE99" s="491"/>
      <c r="EF99" s="491"/>
      <c r="EG99" s="491"/>
      <c r="EH99" s="491"/>
      <c r="EI99" s="491"/>
      <c r="EJ99" s="491"/>
      <c r="EK99" s="491"/>
      <c r="EL99" s="491"/>
      <c r="EM99" s="491"/>
      <c r="EN99" s="491"/>
      <c r="EO99" s="491"/>
      <c r="EP99" s="491"/>
      <c r="EQ99" s="491"/>
      <c r="ER99" s="491"/>
      <c r="ES99" s="491"/>
      <c r="ET99" s="491"/>
      <c r="EU99" s="491"/>
      <c r="EV99" s="491"/>
      <c r="EW99" s="491"/>
      <c r="EX99" s="491"/>
      <c r="EY99" s="491"/>
      <c r="EZ99" s="491"/>
      <c r="FA99" s="491"/>
      <c r="FB99" s="491"/>
      <c r="FC99" s="491"/>
      <c r="FD99" s="491"/>
      <c r="FE99" s="491"/>
      <c r="FF99" s="491"/>
      <c r="FG99" s="491"/>
      <c r="FH99" s="491"/>
      <c r="FI99" s="491"/>
      <c r="FJ99" s="491"/>
      <c r="FK99" s="491"/>
      <c r="FL99" s="491"/>
      <c r="FM99" s="491"/>
      <c r="FN99" s="491"/>
      <c r="FO99" s="491"/>
      <c r="FP99" s="491"/>
      <c r="FQ99" s="491"/>
      <c r="FR99" s="491"/>
      <c r="FS99" s="491"/>
      <c r="FT99" s="491"/>
      <c r="FU99" s="491"/>
      <c r="FV99" s="491"/>
      <c r="FW99" s="491"/>
      <c r="FX99" s="491"/>
      <c r="FY99" s="491"/>
      <c r="FZ99" s="491"/>
      <c r="GA99" s="491"/>
      <c r="GB99" s="491"/>
      <c r="GC99" s="491"/>
      <c r="GD99" s="491"/>
      <c r="GE99" s="491"/>
      <c r="GF99" s="491"/>
      <c r="GG99" s="491"/>
      <c r="GH99" s="491"/>
      <c r="GI99" s="491"/>
      <c r="GJ99" s="491"/>
      <c r="GK99" s="491"/>
      <c r="GL99" s="491"/>
      <c r="GM99" s="491"/>
      <c r="GN99" s="491"/>
      <c r="GO99" s="491"/>
      <c r="GP99" s="491"/>
      <c r="GQ99" s="491"/>
      <c r="GR99" s="491"/>
      <c r="GS99" s="491"/>
      <c r="GT99" s="491"/>
      <c r="GU99" s="491"/>
      <c r="GV99" s="491"/>
      <c r="GW99" s="491"/>
      <c r="GX99" s="491"/>
      <c r="GY99" s="491"/>
      <c r="GZ99" s="491"/>
      <c r="HA99" s="491"/>
      <c r="HB99" s="491"/>
      <c r="HC99" s="491"/>
      <c r="HD99" s="491"/>
      <c r="HE99" s="491"/>
      <c r="HF99" s="491"/>
      <c r="HG99" s="491"/>
      <c r="HH99" s="491"/>
      <c r="HI99" s="491"/>
      <c r="HJ99" s="491"/>
      <c r="HK99" s="491"/>
      <c r="HL99" s="491"/>
      <c r="HM99" s="491"/>
      <c r="HN99" s="491"/>
      <c r="HO99" s="491"/>
      <c r="HP99" s="491"/>
      <c r="HQ99" s="491"/>
      <c r="HR99" s="491"/>
      <c r="HS99" s="491"/>
      <c r="HT99" s="491"/>
      <c r="HU99" s="491"/>
    </row>
    <row r="100" spans="1:229" s="463" customFormat="1" x14ac:dyDescent="0.15">
      <c r="A100" s="504">
        <v>96</v>
      </c>
      <c r="B100" s="504">
        <v>96</v>
      </c>
      <c r="C100" s="539" t="s">
        <v>4189</v>
      </c>
      <c r="D100" s="538" t="s">
        <v>5198</v>
      </c>
      <c r="E100" s="515" t="s">
        <v>709</v>
      </c>
      <c r="F100" s="600" t="s">
        <v>2730</v>
      </c>
      <c r="G100" s="535" t="s">
        <v>4226</v>
      </c>
      <c r="H100" s="516" t="s">
        <v>2246</v>
      </c>
      <c r="I100" s="502" t="str">
        <f t="shared" si="3"/>
        <v>III/b</v>
      </c>
      <c r="J100" s="525" t="s">
        <v>3977</v>
      </c>
      <c r="K100" s="502" t="s">
        <v>707</v>
      </c>
      <c r="L100" s="503">
        <f t="shared" si="4"/>
        <v>27</v>
      </c>
      <c r="M100" s="516" t="s">
        <v>680</v>
      </c>
      <c r="N100" s="525" t="s">
        <v>3977</v>
      </c>
      <c r="O100" s="501" t="s">
        <v>2225</v>
      </c>
      <c r="P100" s="553" t="s">
        <v>4157</v>
      </c>
      <c r="Q100" s="600" t="s">
        <v>3722</v>
      </c>
      <c r="R100" s="508" t="s">
        <v>2301</v>
      </c>
      <c r="S100" s="600">
        <v>2018</v>
      </c>
      <c r="T100" s="600" t="s">
        <v>1332</v>
      </c>
      <c r="U100" s="600" t="s">
        <v>2921</v>
      </c>
      <c r="V100" s="625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491"/>
      <c r="AJ100" s="491"/>
      <c r="AK100" s="491"/>
      <c r="AL100" s="491"/>
      <c r="AM100" s="491"/>
      <c r="AN100" s="491"/>
      <c r="AO100" s="491"/>
      <c r="AP100" s="491"/>
      <c r="AQ100" s="491"/>
      <c r="AR100" s="491"/>
      <c r="AS100" s="491"/>
      <c r="AT100" s="491"/>
      <c r="AU100" s="491"/>
      <c r="AV100" s="491"/>
      <c r="AW100" s="491"/>
      <c r="AX100" s="491"/>
      <c r="AY100" s="491"/>
      <c r="AZ100" s="491"/>
      <c r="BA100" s="491"/>
      <c r="BB100" s="491"/>
      <c r="BC100" s="491"/>
      <c r="BD100" s="491"/>
      <c r="BE100" s="491"/>
      <c r="BF100" s="491"/>
      <c r="BG100" s="491"/>
      <c r="BH100" s="491"/>
      <c r="BI100" s="491"/>
      <c r="BJ100" s="491"/>
      <c r="BK100" s="491"/>
      <c r="BL100" s="491"/>
      <c r="BM100" s="491"/>
      <c r="BN100" s="491"/>
      <c r="BO100" s="491"/>
      <c r="BP100" s="491"/>
      <c r="BQ100" s="491"/>
      <c r="BR100" s="491"/>
      <c r="BS100" s="491"/>
      <c r="BT100" s="491"/>
      <c r="BU100" s="491"/>
      <c r="BV100" s="491"/>
      <c r="BW100" s="491"/>
      <c r="BX100" s="491"/>
      <c r="BY100" s="491"/>
      <c r="BZ100" s="491"/>
      <c r="CA100" s="491"/>
      <c r="CB100" s="491"/>
      <c r="CC100" s="491"/>
      <c r="CD100" s="491"/>
      <c r="CE100" s="491"/>
      <c r="CF100" s="491"/>
      <c r="CG100" s="491"/>
      <c r="CH100" s="491"/>
      <c r="CI100" s="491"/>
      <c r="CJ100" s="491"/>
      <c r="CK100" s="491"/>
      <c r="CL100" s="491"/>
      <c r="CM100" s="491"/>
      <c r="CN100" s="491"/>
      <c r="CO100" s="491"/>
      <c r="CP100" s="491"/>
      <c r="CQ100" s="491"/>
      <c r="CR100" s="491"/>
      <c r="CS100" s="491"/>
      <c r="CT100" s="491"/>
      <c r="CU100" s="491"/>
      <c r="CV100" s="491"/>
      <c r="CW100" s="491"/>
      <c r="CX100" s="491"/>
      <c r="CY100" s="491"/>
      <c r="CZ100" s="491"/>
      <c r="DA100" s="491"/>
      <c r="DB100" s="491"/>
      <c r="DC100" s="491"/>
      <c r="DD100" s="491"/>
      <c r="DE100" s="491"/>
      <c r="DF100" s="491"/>
      <c r="DG100" s="491"/>
      <c r="DH100" s="491"/>
      <c r="DI100" s="491"/>
      <c r="DJ100" s="491"/>
      <c r="DK100" s="491"/>
      <c r="DL100" s="491"/>
      <c r="DM100" s="491"/>
      <c r="DN100" s="491"/>
      <c r="DO100" s="491"/>
      <c r="DP100" s="491"/>
      <c r="DQ100" s="491"/>
      <c r="DR100" s="491"/>
      <c r="DS100" s="491"/>
      <c r="DT100" s="491"/>
      <c r="DU100" s="491"/>
      <c r="DV100" s="491"/>
      <c r="DW100" s="491"/>
      <c r="DX100" s="491"/>
      <c r="DY100" s="491"/>
      <c r="DZ100" s="491"/>
      <c r="EA100" s="491"/>
      <c r="EB100" s="491"/>
      <c r="EC100" s="491"/>
      <c r="ED100" s="491"/>
      <c r="EE100" s="491"/>
      <c r="EF100" s="491"/>
      <c r="EG100" s="491"/>
      <c r="EH100" s="491"/>
      <c r="EI100" s="491"/>
      <c r="EJ100" s="491"/>
      <c r="EK100" s="491"/>
      <c r="EL100" s="491"/>
      <c r="EM100" s="491"/>
      <c r="EN100" s="491"/>
      <c r="EO100" s="491"/>
      <c r="EP100" s="491"/>
      <c r="EQ100" s="491"/>
      <c r="ER100" s="491"/>
      <c r="ES100" s="491"/>
      <c r="ET100" s="491"/>
      <c r="EU100" s="491"/>
      <c r="EV100" s="491"/>
      <c r="EW100" s="491"/>
      <c r="EX100" s="491"/>
      <c r="EY100" s="491"/>
      <c r="EZ100" s="491"/>
      <c r="FA100" s="491"/>
      <c r="FB100" s="491"/>
      <c r="FC100" s="491"/>
      <c r="FD100" s="491"/>
      <c r="FE100" s="491"/>
      <c r="FF100" s="491"/>
      <c r="FG100" s="491"/>
      <c r="FH100" s="491"/>
      <c r="FI100" s="491"/>
      <c r="FJ100" s="491"/>
      <c r="FK100" s="491"/>
      <c r="FL100" s="491"/>
      <c r="FM100" s="491"/>
      <c r="FN100" s="491"/>
      <c r="FO100" s="491"/>
      <c r="FP100" s="491"/>
      <c r="FQ100" s="491"/>
      <c r="FR100" s="491"/>
      <c r="FS100" s="491"/>
      <c r="FT100" s="491"/>
      <c r="FU100" s="491"/>
      <c r="FV100" s="491"/>
      <c r="FW100" s="491"/>
      <c r="FX100" s="491"/>
      <c r="FY100" s="491"/>
      <c r="FZ100" s="491"/>
      <c r="GA100" s="491"/>
      <c r="GB100" s="491"/>
      <c r="GC100" s="491"/>
      <c r="GD100" s="491"/>
      <c r="GE100" s="491"/>
      <c r="GF100" s="491"/>
      <c r="GG100" s="491"/>
      <c r="GH100" s="491"/>
      <c r="GI100" s="491"/>
      <c r="GJ100" s="491"/>
      <c r="GK100" s="491"/>
      <c r="GL100" s="491"/>
      <c r="GM100" s="491"/>
      <c r="GN100" s="491"/>
      <c r="GO100" s="491"/>
      <c r="GP100" s="491"/>
      <c r="GQ100" s="491"/>
      <c r="GR100" s="491"/>
      <c r="GS100" s="491"/>
      <c r="GT100" s="491"/>
      <c r="GU100" s="491"/>
      <c r="GV100" s="491"/>
      <c r="GW100" s="491"/>
      <c r="GX100" s="491"/>
      <c r="GY100" s="491"/>
      <c r="GZ100" s="491"/>
      <c r="HA100" s="491"/>
      <c r="HB100" s="491"/>
      <c r="HC100" s="491"/>
      <c r="HD100" s="491"/>
      <c r="HE100" s="491"/>
      <c r="HF100" s="491"/>
      <c r="HG100" s="491"/>
      <c r="HH100" s="491"/>
      <c r="HI100" s="491"/>
      <c r="HJ100" s="491"/>
      <c r="HK100" s="491"/>
      <c r="HL100" s="491"/>
      <c r="HM100" s="491"/>
      <c r="HN100" s="491"/>
      <c r="HO100" s="491"/>
      <c r="HP100" s="491"/>
      <c r="HQ100" s="491"/>
      <c r="HR100" s="491"/>
      <c r="HS100" s="491"/>
      <c r="HT100" s="491"/>
      <c r="HU100" s="491"/>
    </row>
    <row r="101" spans="1:229" s="463" customFormat="1" x14ac:dyDescent="0.15">
      <c r="A101" s="496">
        <v>97</v>
      </c>
      <c r="B101" s="496">
        <v>97</v>
      </c>
      <c r="C101" s="539" t="s">
        <v>4190</v>
      </c>
      <c r="D101" s="538" t="s">
        <v>4635</v>
      </c>
      <c r="E101" s="515" t="s">
        <v>705</v>
      </c>
      <c r="F101" s="600" t="s">
        <v>2828</v>
      </c>
      <c r="G101" s="535" t="s">
        <v>4227</v>
      </c>
      <c r="H101" s="516" t="s">
        <v>2246</v>
      </c>
      <c r="I101" s="502" t="str">
        <f t="shared" si="3"/>
        <v>III/b</v>
      </c>
      <c r="J101" s="525" t="s">
        <v>3977</v>
      </c>
      <c r="K101" s="502" t="s">
        <v>707</v>
      </c>
      <c r="L101" s="503">
        <f t="shared" si="4"/>
        <v>35</v>
      </c>
      <c r="M101" s="516" t="s">
        <v>680</v>
      </c>
      <c r="N101" s="525" t="s">
        <v>3977</v>
      </c>
      <c r="O101" s="501" t="s">
        <v>2225</v>
      </c>
      <c r="P101" s="553" t="s">
        <v>4158</v>
      </c>
      <c r="Q101" s="600" t="s">
        <v>3722</v>
      </c>
      <c r="R101" s="581" t="s">
        <v>3137</v>
      </c>
      <c r="S101" s="600">
        <v>2018</v>
      </c>
      <c r="T101" s="600" t="s">
        <v>5300</v>
      </c>
      <c r="U101" s="600" t="s">
        <v>5301</v>
      </c>
      <c r="V101" s="625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491"/>
      <c r="AJ101" s="491"/>
      <c r="AK101" s="491"/>
      <c r="AL101" s="491"/>
      <c r="AM101" s="491"/>
      <c r="AN101" s="491"/>
      <c r="AO101" s="491"/>
      <c r="AP101" s="491"/>
      <c r="AQ101" s="491"/>
      <c r="AR101" s="491"/>
      <c r="AS101" s="491"/>
      <c r="AT101" s="491"/>
      <c r="AU101" s="491"/>
      <c r="AV101" s="491"/>
      <c r="AW101" s="491"/>
      <c r="AX101" s="491"/>
      <c r="AY101" s="491"/>
      <c r="AZ101" s="491"/>
      <c r="BA101" s="491"/>
      <c r="BB101" s="491"/>
      <c r="BC101" s="491"/>
      <c r="BD101" s="491"/>
      <c r="BE101" s="491"/>
      <c r="BF101" s="491"/>
      <c r="BG101" s="491"/>
      <c r="BH101" s="491"/>
      <c r="BI101" s="491"/>
      <c r="BJ101" s="491"/>
      <c r="BK101" s="491"/>
      <c r="BL101" s="491"/>
      <c r="BM101" s="491"/>
      <c r="BN101" s="491"/>
      <c r="BO101" s="491"/>
      <c r="BP101" s="491"/>
      <c r="BQ101" s="491"/>
      <c r="BR101" s="491"/>
      <c r="BS101" s="491"/>
      <c r="BT101" s="491"/>
      <c r="BU101" s="491"/>
      <c r="BV101" s="491"/>
      <c r="BW101" s="491"/>
      <c r="BX101" s="491"/>
      <c r="BY101" s="491"/>
      <c r="BZ101" s="491"/>
      <c r="CA101" s="491"/>
      <c r="CB101" s="491"/>
      <c r="CC101" s="491"/>
      <c r="CD101" s="491"/>
      <c r="CE101" s="491"/>
      <c r="CF101" s="491"/>
      <c r="CG101" s="491"/>
      <c r="CH101" s="491"/>
      <c r="CI101" s="491"/>
      <c r="CJ101" s="491"/>
      <c r="CK101" s="491"/>
      <c r="CL101" s="491"/>
      <c r="CM101" s="491"/>
      <c r="CN101" s="491"/>
      <c r="CO101" s="491"/>
      <c r="CP101" s="491"/>
      <c r="CQ101" s="491"/>
      <c r="CR101" s="491"/>
      <c r="CS101" s="491"/>
      <c r="CT101" s="491"/>
      <c r="CU101" s="491"/>
      <c r="CV101" s="491"/>
      <c r="CW101" s="491"/>
      <c r="CX101" s="491"/>
      <c r="CY101" s="491"/>
      <c r="CZ101" s="491"/>
      <c r="DA101" s="491"/>
      <c r="DB101" s="491"/>
      <c r="DC101" s="491"/>
      <c r="DD101" s="491"/>
      <c r="DE101" s="491"/>
      <c r="DF101" s="491"/>
      <c r="DG101" s="491"/>
      <c r="DH101" s="491"/>
      <c r="DI101" s="491"/>
      <c r="DJ101" s="491"/>
      <c r="DK101" s="491"/>
      <c r="DL101" s="491"/>
      <c r="DM101" s="491"/>
      <c r="DN101" s="491"/>
      <c r="DO101" s="491"/>
      <c r="DP101" s="491"/>
      <c r="DQ101" s="491"/>
      <c r="DR101" s="491"/>
      <c r="DS101" s="491"/>
      <c r="DT101" s="491"/>
      <c r="DU101" s="491"/>
      <c r="DV101" s="491"/>
      <c r="DW101" s="491"/>
      <c r="DX101" s="491"/>
      <c r="DY101" s="491"/>
      <c r="DZ101" s="491"/>
      <c r="EA101" s="491"/>
      <c r="EB101" s="491"/>
      <c r="EC101" s="491"/>
      <c r="ED101" s="491"/>
      <c r="EE101" s="491"/>
      <c r="EF101" s="491"/>
      <c r="EG101" s="491"/>
      <c r="EH101" s="491"/>
      <c r="EI101" s="491"/>
      <c r="EJ101" s="491"/>
      <c r="EK101" s="491"/>
      <c r="EL101" s="491"/>
      <c r="EM101" s="491"/>
      <c r="EN101" s="491"/>
      <c r="EO101" s="491"/>
      <c r="EP101" s="491"/>
      <c r="EQ101" s="491"/>
      <c r="ER101" s="491"/>
      <c r="ES101" s="491"/>
      <c r="ET101" s="491"/>
      <c r="EU101" s="491"/>
      <c r="EV101" s="491"/>
      <c r="EW101" s="491"/>
      <c r="EX101" s="491"/>
      <c r="EY101" s="491"/>
      <c r="EZ101" s="491"/>
      <c r="FA101" s="491"/>
      <c r="FB101" s="491"/>
      <c r="FC101" s="491"/>
      <c r="FD101" s="491"/>
      <c r="FE101" s="491"/>
      <c r="FF101" s="491"/>
      <c r="FG101" s="491"/>
      <c r="FH101" s="491"/>
      <c r="FI101" s="491"/>
      <c r="FJ101" s="491"/>
      <c r="FK101" s="491"/>
      <c r="FL101" s="491"/>
      <c r="FM101" s="491"/>
      <c r="FN101" s="491"/>
      <c r="FO101" s="491"/>
      <c r="FP101" s="491"/>
      <c r="FQ101" s="491"/>
      <c r="FR101" s="491"/>
      <c r="FS101" s="491"/>
      <c r="FT101" s="491"/>
      <c r="FU101" s="491"/>
      <c r="FV101" s="491"/>
      <c r="FW101" s="491"/>
      <c r="FX101" s="491"/>
      <c r="FY101" s="491"/>
      <c r="FZ101" s="491"/>
      <c r="GA101" s="491"/>
      <c r="GB101" s="491"/>
      <c r="GC101" s="491"/>
      <c r="GD101" s="491"/>
      <c r="GE101" s="491"/>
      <c r="GF101" s="491"/>
      <c r="GG101" s="491"/>
      <c r="GH101" s="491"/>
      <c r="GI101" s="491"/>
      <c r="GJ101" s="491"/>
      <c r="GK101" s="491"/>
      <c r="GL101" s="491"/>
      <c r="GM101" s="491"/>
      <c r="GN101" s="491"/>
      <c r="GO101" s="491"/>
      <c r="GP101" s="491"/>
      <c r="GQ101" s="491"/>
      <c r="GR101" s="491"/>
      <c r="GS101" s="491"/>
      <c r="GT101" s="491"/>
      <c r="GU101" s="491"/>
      <c r="GV101" s="491"/>
      <c r="GW101" s="491"/>
      <c r="GX101" s="491"/>
      <c r="GY101" s="491"/>
      <c r="GZ101" s="491"/>
      <c r="HA101" s="491"/>
      <c r="HB101" s="491"/>
      <c r="HC101" s="491"/>
      <c r="HD101" s="491"/>
      <c r="HE101" s="491"/>
      <c r="HF101" s="491"/>
      <c r="HG101" s="491"/>
      <c r="HH101" s="491"/>
      <c r="HI101" s="491"/>
      <c r="HJ101" s="491"/>
      <c r="HK101" s="491"/>
      <c r="HL101" s="491"/>
      <c r="HM101" s="491"/>
      <c r="HN101" s="491"/>
      <c r="HO101" s="491"/>
      <c r="HP101" s="491"/>
      <c r="HQ101" s="491"/>
      <c r="HR101" s="491"/>
      <c r="HS101" s="491"/>
      <c r="HT101" s="491"/>
      <c r="HU101" s="491"/>
    </row>
    <row r="102" spans="1:229" s="463" customFormat="1" x14ac:dyDescent="0.15">
      <c r="A102" s="504">
        <v>98</v>
      </c>
      <c r="B102" s="504">
        <v>98</v>
      </c>
      <c r="C102" s="539" t="s">
        <v>4191</v>
      </c>
      <c r="D102" s="538" t="s">
        <v>5223</v>
      </c>
      <c r="E102" s="515" t="s">
        <v>709</v>
      </c>
      <c r="F102" s="600" t="s">
        <v>4636</v>
      </c>
      <c r="G102" s="535" t="s">
        <v>4228</v>
      </c>
      <c r="H102" s="516" t="s">
        <v>2246</v>
      </c>
      <c r="I102" s="502" t="str">
        <f t="shared" si="3"/>
        <v>III/b</v>
      </c>
      <c r="J102" s="525" t="s">
        <v>3977</v>
      </c>
      <c r="K102" s="502" t="s">
        <v>707</v>
      </c>
      <c r="L102" s="503">
        <f t="shared" si="4"/>
        <v>28</v>
      </c>
      <c r="M102" s="516" t="s">
        <v>680</v>
      </c>
      <c r="N102" s="525" t="s">
        <v>3977</v>
      </c>
      <c r="O102" s="501" t="s">
        <v>2225</v>
      </c>
      <c r="P102" s="553" t="s">
        <v>4159</v>
      </c>
      <c r="Q102" s="600" t="s">
        <v>3722</v>
      </c>
      <c r="R102" s="508" t="s">
        <v>2301</v>
      </c>
      <c r="S102" s="600">
        <v>2017</v>
      </c>
      <c r="T102" s="600" t="s">
        <v>1332</v>
      </c>
      <c r="U102" s="600" t="s">
        <v>2991</v>
      </c>
      <c r="V102" s="625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491"/>
      <c r="AJ102" s="491"/>
      <c r="AK102" s="491"/>
      <c r="AL102" s="491"/>
      <c r="AM102" s="491"/>
      <c r="AN102" s="491"/>
      <c r="AO102" s="491"/>
      <c r="AP102" s="491"/>
      <c r="AQ102" s="491"/>
      <c r="AR102" s="491"/>
      <c r="AS102" s="491"/>
      <c r="AT102" s="491"/>
      <c r="AU102" s="491"/>
      <c r="AV102" s="491"/>
      <c r="AW102" s="491"/>
      <c r="AX102" s="491"/>
      <c r="AY102" s="491"/>
      <c r="AZ102" s="491"/>
      <c r="BA102" s="491"/>
      <c r="BB102" s="491"/>
      <c r="BC102" s="491"/>
      <c r="BD102" s="491"/>
      <c r="BE102" s="491"/>
      <c r="BF102" s="491"/>
      <c r="BG102" s="491"/>
      <c r="BH102" s="491"/>
      <c r="BI102" s="491"/>
      <c r="BJ102" s="491"/>
      <c r="BK102" s="491"/>
      <c r="BL102" s="491"/>
      <c r="BM102" s="491"/>
      <c r="BN102" s="491"/>
      <c r="BO102" s="491"/>
      <c r="BP102" s="491"/>
      <c r="BQ102" s="491"/>
      <c r="BR102" s="491"/>
      <c r="BS102" s="491"/>
      <c r="BT102" s="491"/>
      <c r="BU102" s="491"/>
      <c r="BV102" s="491"/>
      <c r="BW102" s="491"/>
      <c r="BX102" s="491"/>
      <c r="BY102" s="491"/>
      <c r="BZ102" s="491"/>
      <c r="CA102" s="491"/>
      <c r="CB102" s="491"/>
      <c r="CC102" s="491"/>
      <c r="CD102" s="491"/>
      <c r="CE102" s="491"/>
      <c r="CF102" s="491"/>
      <c r="CG102" s="491"/>
      <c r="CH102" s="491"/>
      <c r="CI102" s="491"/>
      <c r="CJ102" s="491"/>
      <c r="CK102" s="491"/>
      <c r="CL102" s="491"/>
      <c r="CM102" s="491"/>
      <c r="CN102" s="491"/>
      <c r="CO102" s="491"/>
      <c r="CP102" s="491"/>
      <c r="CQ102" s="491"/>
      <c r="CR102" s="491"/>
      <c r="CS102" s="491"/>
      <c r="CT102" s="491"/>
      <c r="CU102" s="491"/>
      <c r="CV102" s="491"/>
      <c r="CW102" s="491"/>
      <c r="CX102" s="491"/>
      <c r="CY102" s="491"/>
      <c r="CZ102" s="491"/>
      <c r="DA102" s="491"/>
      <c r="DB102" s="491"/>
      <c r="DC102" s="491"/>
      <c r="DD102" s="491"/>
      <c r="DE102" s="491"/>
      <c r="DF102" s="491"/>
      <c r="DG102" s="491"/>
      <c r="DH102" s="491"/>
      <c r="DI102" s="491"/>
      <c r="DJ102" s="491"/>
      <c r="DK102" s="491"/>
      <c r="DL102" s="491"/>
      <c r="DM102" s="491"/>
      <c r="DN102" s="491"/>
      <c r="DO102" s="491"/>
      <c r="DP102" s="491"/>
      <c r="DQ102" s="491"/>
      <c r="DR102" s="491"/>
      <c r="DS102" s="491"/>
      <c r="DT102" s="491"/>
      <c r="DU102" s="491"/>
      <c r="DV102" s="491"/>
      <c r="DW102" s="491"/>
      <c r="DX102" s="491"/>
      <c r="DY102" s="491"/>
      <c r="DZ102" s="491"/>
      <c r="EA102" s="491"/>
      <c r="EB102" s="491"/>
      <c r="EC102" s="491"/>
      <c r="ED102" s="491"/>
      <c r="EE102" s="491"/>
      <c r="EF102" s="491"/>
      <c r="EG102" s="491"/>
      <c r="EH102" s="491"/>
      <c r="EI102" s="491"/>
      <c r="EJ102" s="491"/>
      <c r="EK102" s="491"/>
      <c r="EL102" s="491"/>
      <c r="EM102" s="491"/>
      <c r="EN102" s="491"/>
      <c r="EO102" s="491"/>
      <c r="EP102" s="491"/>
      <c r="EQ102" s="491"/>
      <c r="ER102" s="491"/>
      <c r="ES102" s="491"/>
      <c r="ET102" s="491"/>
      <c r="EU102" s="491"/>
      <c r="EV102" s="491"/>
      <c r="EW102" s="491"/>
      <c r="EX102" s="491"/>
      <c r="EY102" s="491"/>
      <c r="EZ102" s="491"/>
      <c r="FA102" s="491"/>
      <c r="FB102" s="491"/>
      <c r="FC102" s="491"/>
      <c r="FD102" s="491"/>
      <c r="FE102" s="491"/>
      <c r="FF102" s="491"/>
      <c r="FG102" s="491"/>
      <c r="FH102" s="491"/>
      <c r="FI102" s="491"/>
      <c r="FJ102" s="491"/>
      <c r="FK102" s="491"/>
      <c r="FL102" s="491"/>
      <c r="FM102" s="491"/>
      <c r="FN102" s="491"/>
      <c r="FO102" s="491"/>
      <c r="FP102" s="491"/>
      <c r="FQ102" s="491"/>
      <c r="FR102" s="491"/>
      <c r="FS102" s="491"/>
      <c r="FT102" s="491"/>
      <c r="FU102" s="491"/>
      <c r="FV102" s="491"/>
      <c r="FW102" s="491"/>
      <c r="FX102" s="491"/>
      <c r="FY102" s="491"/>
      <c r="FZ102" s="491"/>
      <c r="GA102" s="491"/>
      <c r="GB102" s="491"/>
      <c r="GC102" s="491"/>
      <c r="GD102" s="491"/>
      <c r="GE102" s="491"/>
      <c r="GF102" s="491"/>
      <c r="GG102" s="491"/>
      <c r="GH102" s="491"/>
      <c r="GI102" s="491"/>
      <c r="GJ102" s="491"/>
      <c r="GK102" s="491"/>
      <c r="GL102" s="491"/>
      <c r="GM102" s="491"/>
      <c r="GN102" s="491"/>
      <c r="GO102" s="491"/>
      <c r="GP102" s="491"/>
      <c r="GQ102" s="491"/>
      <c r="GR102" s="491"/>
      <c r="GS102" s="491"/>
      <c r="GT102" s="491"/>
      <c r="GU102" s="491"/>
      <c r="GV102" s="491"/>
      <c r="GW102" s="491"/>
      <c r="GX102" s="491"/>
      <c r="GY102" s="491"/>
      <c r="GZ102" s="491"/>
      <c r="HA102" s="491"/>
      <c r="HB102" s="491"/>
      <c r="HC102" s="491"/>
      <c r="HD102" s="491"/>
      <c r="HE102" s="491"/>
      <c r="HF102" s="491"/>
      <c r="HG102" s="491"/>
      <c r="HH102" s="491"/>
      <c r="HI102" s="491"/>
      <c r="HJ102" s="491"/>
      <c r="HK102" s="491"/>
      <c r="HL102" s="491"/>
      <c r="HM102" s="491"/>
      <c r="HN102" s="491"/>
      <c r="HO102" s="491"/>
      <c r="HP102" s="491"/>
      <c r="HQ102" s="491"/>
      <c r="HR102" s="491"/>
      <c r="HS102" s="491"/>
      <c r="HT102" s="491"/>
      <c r="HU102" s="491"/>
    </row>
    <row r="103" spans="1:229" s="463" customFormat="1" x14ac:dyDescent="0.15">
      <c r="A103" s="496">
        <v>99</v>
      </c>
      <c r="B103" s="496">
        <v>99</v>
      </c>
      <c r="C103" s="539" t="s">
        <v>4192</v>
      </c>
      <c r="D103" s="1028" t="s">
        <v>5191</v>
      </c>
      <c r="E103" s="515" t="s">
        <v>709</v>
      </c>
      <c r="F103" s="600" t="s">
        <v>2729</v>
      </c>
      <c r="G103" s="535" t="s">
        <v>4229</v>
      </c>
      <c r="H103" s="516" t="s">
        <v>2246</v>
      </c>
      <c r="I103" s="502" t="str">
        <f t="shared" si="3"/>
        <v>III/b</v>
      </c>
      <c r="J103" s="525" t="s">
        <v>3977</v>
      </c>
      <c r="K103" s="502" t="s">
        <v>707</v>
      </c>
      <c r="L103" s="503">
        <f t="shared" si="4"/>
        <v>32</v>
      </c>
      <c r="M103" s="516" t="s">
        <v>680</v>
      </c>
      <c r="N103" s="525" t="s">
        <v>3977</v>
      </c>
      <c r="O103" s="501" t="s">
        <v>2225</v>
      </c>
      <c r="P103" s="553" t="s">
        <v>4150</v>
      </c>
      <c r="Q103" s="600" t="s">
        <v>3722</v>
      </c>
      <c r="R103" s="508" t="s">
        <v>5392</v>
      </c>
      <c r="S103" s="600">
        <v>2015</v>
      </c>
      <c r="T103" s="600" t="s">
        <v>5124</v>
      </c>
      <c r="U103" s="600" t="s">
        <v>2921</v>
      </c>
      <c r="V103" s="625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491"/>
      <c r="AJ103" s="491"/>
      <c r="AK103" s="491"/>
      <c r="AL103" s="491"/>
      <c r="AM103" s="491"/>
      <c r="AN103" s="491"/>
      <c r="AO103" s="491"/>
      <c r="AP103" s="491"/>
      <c r="AQ103" s="491"/>
      <c r="AR103" s="491"/>
      <c r="AS103" s="491"/>
      <c r="AT103" s="491"/>
      <c r="AU103" s="491"/>
      <c r="AV103" s="491"/>
      <c r="AW103" s="491"/>
      <c r="AX103" s="491"/>
      <c r="AY103" s="491"/>
      <c r="AZ103" s="491"/>
      <c r="BA103" s="491"/>
      <c r="BB103" s="491"/>
      <c r="BC103" s="491"/>
      <c r="BD103" s="491"/>
      <c r="BE103" s="491"/>
      <c r="BF103" s="491"/>
      <c r="BG103" s="491"/>
      <c r="BH103" s="491"/>
      <c r="BI103" s="491"/>
      <c r="BJ103" s="491"/>
      <c r="BK103" s="491"/>
      <c r="BL103" s="491"/>
      <c r="BM103" s="491"/>
      <c r="BN103" s="491"/>
      <c r="BO103" s="491"/>
      <c r="BP103" s="491"/>
      <c r="BQ103" s="491"/>
      <c r="BR103" s="491"/>
      <c r="BS103" s="491"/>
      <c r="BT103" s="491"/>
      <c r="BU103" s="491"/>
      <c r="BV103" s="491"/>
      <c r="BW103" s="491"/>
      <c r="BX103" s="491"/>
      <c r="BY103" s="491"/>
      <c r="BZ103" s="491"/>
      <c r="CA103" s="491"/>
      <c r="CB103" s="491"/>
      <c r="CC103" s="491"/>
      <c r="CD103" s="491"/>
      <c r="CE103" s="491"/>
      <c r="CF103" s="491"/>
      <c r="CG103" s="491"/>
      <c r="CH103" s="491"/>
      <c r="CI103" s="491"/>
      <c r="CJ103" s="491"/>
      <c r="CK103" s="491"/>
      <c r="CL103" s="491"/>
      <c r="CM103" s="491"/>
      <c r="CN103" s="491"/>
      <c r="CO103" s="491"/>
      <c r="CP103" s="491"/>
      <c r="CQ103" s="491"/>
      <c r="CR103" s="491"/>
      <c r="CS103" s="491"/>
      <c r="CT103" s="491"/>
      <c r="CU103" s="491"/>
      <c r="CV103" s="491"/>
      <c r="CW103" s="491"/>
      <c r="CX103" s="491"/>
      <c r="CY103" s="491"/>
      <c r="CZ103" s="491"/>
      <c r="DA103" s="491"/>
      <c r="DB103" s="491"/>
      <c r="DC103" s="491"/>
      <c r="DD103" s="491"/>
      <c r="DE103" s="491"/>
      <c r="DF103" s="491"/>
      <c r="DG103" s="491"/>
      <c r="DH103" s="491"/>
      <c r="DI103" s="491"/>
      <c r="DJ103" s="491"/>
      <c r="DK103" s="491"/>
      <c r="DL103" s="491"/>
      <c r="DM103" s="491"/>
      <c r="DN103" s="491"/>
      <c r="DO103" s="491"/>
      <c r="DP103" s="491"/>
      <c r="DQ103" s="491"/>
      <c r="DR103" s="491"/>
      <c r="DS103" s="491"/>
      <c r="DT103" s="491"/>
      <c r="DU103" s="491"/>
      <c r="DV103" s="491"/>
      <c r="DW103" s="491"/>
      <c r="DX103" s="491"/>
      <c r="DY103" s="491"/>
      <c r="DZ103" s="491"/>
      <c r="EA103" s="491"/>
      <c r="EB103" s="491"/>
      <c r="EC103" s="491"/>
      <c r="ED103" s="491"/>
      <c r="EE103" s="491"/>
      <c r="EF103" s="491"/>
      <c r="EG103" s="491"/>
      <c r="EH103" s="491"/>
      <c r="EI103" s="491"/>
      <c r="EJ103" s="491"/>
      <c r="EK103" s="491"/>
      <c r="EL103" s="491"/>
      <c r="EM103" s="491"/>
      <c r="EN103" s="491"/>
      <c r="EO103" s="491"/>
      <c r="EP103" s="491"/>
      <c r="EQ103" s="491"/>
      <c r="ER103" s="491"/>
      <c r="ES103" s="491"/>
      <c r="ET103" s="491"/>
      <c r="EU103" s="491"/>
      <c r="EV103" s="491"/>
      <c r="EW103" s="491"/>
      <c r="EX103" s="491"/>
      <c r="EY103" s="491"/>
      <c r="EZ103" s="491"/>
      <c r="FA103" s="491"/>
      <c r="FB103" s="491"/>
      <c r="FC103" s="491"/>
      <c r="FD103" s="491"/>
      <c r="FE103" s="491"/>
      <c r="FF103" s="491"/>
      <c r="FG103" s="491"/>
      <c r="FH103" s="491"/>
      <c r="FI103" s="491"/>
      <c r="FJ103" s="491"/>
      <c r="FK103" s="491"/>
      <c r="FL103" s="491"/>
      <c r="FM103" s="491"/>
      <c r="FN103" s="491"/>
      <c r="FO103" s="491"/>
      <c r="FP103" s="491"/>
      <c r="FQ103" s="491"/>
      <c r="FR103" s="491"/>
      <c r="FS103" s="491"/>
      <c r="FT103" s="491"/>
      <c r="FU103" s="491"/>
      <c r="FV103" s="491"/>
      <c r="FW103" s="491"/>
      <c r="FX103" s="491"/>
      <c r="FY103" s="491"/>
      <c r="FZ103" s="491"/>
      <c r="GA103" s="491"/>
      <c r="GB103" s="491"/>
      <c r="GC103" s="491"/>
      <c r="GD103" s="491"/>
      <c r="GE103" s="491"/>
      <c r="GF103" s="491"/>
      <c r="GG103" s="491"/>
      <c r="GH103" s="491"/>
      <c r="GI103" s="491"/>
      <c r="GJ103" s="491"/>
      <c r="GK103" s="491"/>
      <c r="GL103" s="491"/>
      <c r="GM103" s="491"/>
      <c r="GN103" s="491"/>
      <c r="GO103" s="491"/>
      <c r="GP103" s="491"/>
      <c r="GQ103" s="491"/>
      <c r="GR103" s="491"/>
      <c r="GS103" s="491"/>
      <c r="GT103" s="491"/>
      <c r="GU103" s="491"/>
      <c r="GV103" s="491"/>
      <c r="GW103" s="491"/>
      <c r="GX103" s="491"/>
      <c r="GY103" s="491"/>
      <c r="GZ103" s="491"/>
      <c r="HA103" s="491"/>
      <c r="HB103" s="491"/>
      <c r="HC103" s="491"/>
      <c r="HD103" s="491"/>
      <c r="HE103" s="491"/>
      <c r="HF103" s="491"/>
      <c r="HG103" s="491"/>
      <c r="HH103" s="491"/>
      <c r="HI103" s="491"/>
      <c r="HJ103" s="491"/>
      <c r="HK103" s="491"/>
      <c r="HL103" s="491"/>
      <c r="HM103" s="491"/>
      <c r="HN103" s="491"/>
      <c r="HO103" s="491"/>
      <c r="HP103" s="491"/>
      <c r="HQ103" s="491"/>
      <c r="HR103" s="491"/>
      <c r="HS103" s="491"/>
      <c r="HT103" s="491"/>
      <c r="HU103" s="491"/>
    </row>
    <row r="104" spans="1:229" s="463" customFormat="1" x14ac:dyDescent="0.15">
      <c r="A104" s="504">
        <v>100</v>
      </c>
      <c r="B104" s="504">
        <v>100</v>
      </c>
      <c r="C104" s="539" t="s">
        <v>4193</v>
      </c>
      <c r="D104" s="538" t="s">
        <v>5174</v>
      </c>
      <c r="E104" s="515" t="s">
        <v>705</v>
      </c>
      <c r="F104" s="600" t="s">
        <v>2733</v>
      </c>
      <c r="G104" s="535" t="s">
        <v>4230</v>
      </c>
      <c r="H104" s="516" t="s">
        <v>2246</v>
      </c>
      <c r="I104" s="502" t="str">
        <f t="shared" si="3"/>
        <v>III/b</v>
      </c>
      <c r="J104" s="525" t="s">
        <v>3977</v>
      </c>
      <c r="K104" s="502" t="s">
        <v>707</v>
      </c>
      <c r="L104" s="503">
        <f t="shared" si="4"/>
        <v>32</v>
      </c>
      <c r="M104" s="516" t="s">
        <v>680</v>
      </c>
      <c r="N104" s="525" t="s">
        <v>3977</v>
      </c>
      <c r="O104" s="501" t="s">
        <v>2225</v>
      </c>
      <c r="P104" s="553" t="s">
        <v>4143</v>
      </c>
      <c r="Q104" s="600" t="s">
        <v>3722</v>
      </c>
      <c r="R104" s="508" t="s">
        <v>2303</v>
      </c>
      <c r="S104" s="600">
        <v>2014</v>
      </c>
      <c r="T104" s="600" t="s">
        <v>5124</v>
      </c>
      <c r="U104" s="600" t="s">
        <v>2921</v>
      </c>
      <c r="V104" s="625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491"/>
      <c r="AJ104" s="491"/>
      <c r="AK104" s="491"/>
      <c r="AL104" s="491"/>
      <c r="AM104" s="491"/>
      <c r="AN104" s="491"/>
      <c r="AO104" s="491"/>
      <c r="AP104" s="491"/>
      <c r="AQ104" s="491"/>
      <c r="AR104" s="491"/>
      <c r="AS104" s="491"/>
      <c r="AT104" s="491"/>
      <c r="AU104" s="491"/>
      <c r="AV104" s="491"/>
      <c r="AW104" s="491"/>
      <c r="AX104" s="491"/>
      <c r="AY104" s="491"/>
      <c r="AZ104" s="491"/>
      <c r="BA104" s="491"/>
      <c r="BB104" s="491"/>
      <c r="BC104" s="491"/>
      <c r="BD104" s="491"/>
      <c r="BE104" s="491"/>
      <c r="BF104" s="491"/>
      <c r="BG104" s="491"/>
      <c r="BH104" s="491"/>
      <c r="BI104" s="491"/>
      <c r="BJ104" s="491"/>
      <c r="BK104" s="491"/>
      <c r="BL104" s="491"/>
      <c r="BM104" s="491"/>
      <c r="BN104" s="491"/>
      <c r="BO104" s="491"/>
      <c r="BP104" s="491"/>
      <c r="BQ104" s="491"/>
      <c r="BR104" s="491"/>
      <c r="BS104" s="491"/>
      <c r="BT104" s="491"/>
      <c r="BU104" s="491"/>
      <c r="BV104" s="491"/>
      <c r="BW104" s="491"/>
      <c r="BX104" s="491"/>
      <c r="BY104" s="491"/>
      <c r="BZ104" s="491"/>
      <c r="CA104" s="491"/>
      <c r="CB104" s="491"/>
      <c r="CC104" s="491"/>
      <c r="CD104" s="491"/>
      <c r="CE104" s="491"/>
      <c r="CF104" s="491"/>
      <c r="CG104" s="491"/>
      <c r="CH104" s="491"/>
      <c r="CI104" s="491"/>
      <c r="CJ104" s="491"/>
      <c r="CK104" s="491"/>
      <c r="CL104" s="491"/>
      <c r="CM104" s="491"/>
      <c r="CN104" s="491"/>
      <c r="CO104" s="491"/>
      <c r="CP104" s="491"/>
      <c r="CQ104" s="491"/>
      <c r="CR104" s="491"/>
      <c r="CS104" s="491"/>
      <c r="CT104" s="491"/>
      <c r="CU104" s="491"/>
      <c r="CV104" s="491"/>
      <c r="CW104" s="491"/>
      <c r="CX104" s="491"/>
      <c r="CY104" s="491"/>
      <c r="CZ104" s="491"/>
      <c r="DA104" s="491"/>
      <c r="DB104" s="491"/>
      <c r="DC104" s="491"/>
      <c r="DD104" s="491"/>
      <c r="DE104" s="491"/>
      <c r="DF104" s="491"/>
      <c r="DG104" s="491"/>
      <c r="DH104" s="491"/>
      <c r="DI104" s="491"/>
      <c r="DJ104" s="491"/>
      <c r="DK104" s="491"/>
      <c r="DL104" s="491"/>
      <c r="DM104" s="491"/>
      <c r="DN104" s="491"/>
      <c r="DO104" s="491"/>
      <c r="DP104" s="491"/>
      <c r="DQ104" s="491"/>
      <c r="DR104" s="491"/>
      <c r="DS104" s="491"/>
      <c r="DT104" s="491"/>
      <c r="DU104" s="491"/>
      <c r="DV104" s="491"/>
      <c r="DW104" s="491"/>
      <c r="DX104" s="491"/>
      <c r="DY104" s="491"/>
      <c r="DZ104" s="491"/>
      <c r="EA104" s="491"/>
      <c r="EB104" s="491"/>
      <c r="EC104" s="491"/>
      <c r="ED104" s="491"/>
      <c r="EE104" s="491"/>
      <c r="EF104" s="491"/>
      <c r="EG104" s="491"/>
      <c r="EH104" s="491"/>
      <c r="EI104" s="491"/>
      <c r="EJ104" s="491"/>
      <c r="EK104" s="491"/>
      <c r="EL104" s="491"/>
      <c r="EM104" s="491"/>
      <c r="EN104" s="491"/>
      <c r="EO104" s="491"/>
      <c r="EP104" s="491"/>
      <c r="EQ104" s="491"/>
      <c r="ER104" s="491"/>
      <c r="ES104" s="491"/>
      <c r="ET104" s="491"/>
      <c r="EU104" s="491"/>
      <c r="EV104" s="491"/>
      <c r="EW104" s="491"/>
      <c r="EX104" s="491"/>
      <c r="EY104" s="491"/>
      <c r="EZ104" s="491"/>
      <c r="FA104" s="491"/>
      <c r="FB104" s="491"/>
      <c r="FC104" s="491"/>
      <c r="FD104" s="491"/>
      <c r="FE104" s="491"/>
      <c r="FF104" s="491"/>
      <c r="FG104" s="491"/>
      <c r="FH104" s="491"/>
      <c r="FI104" s="491"/>
      <c r="FJ104" s="491"/>
      <c r="FK104" s="491"/>
      <c r="FL104" s="491"/>
      <c r="FM104" s="491"/>
      <c r="FN104" s="491"/>
      <c r="FO104" s="491"/>
      <c r="FP104" s="491"/>
      <c r="FQ104" s="491"/>
      <c r="FR104" s="491"/>
      <c r="FS104" s="491"/>
      <c r="FT104" s="491"/>
      <c r="FU104" s="491"/>
      <c r="FV104" s="491"/>
      <c r="FW104" s="491"/>
      <c r="FX104" s="491"/>
      <c r="FY104" s="491"/>
      <c r="FZ104" s="491"/>
      <c r="GA104" s="491"/>
      <c r="GB104" s="491"/>
      <c r="GC104" s="491"/>
      <c r="GD104" s="491"/>
      <c r="GE104" s="491"/>
      <c r="GF104" s="491"/>
      <c r="GG104" s="491"/>
      <c r="GH104" s="491"/>
      <c r="GI104" s="491"/>
      <c r="GJ104" s="491"/>
      <c r="GK104" s="491"/>
      <c r="GL104" s="491"/>
      <c r="GM104" s="491"/>
      <c r="GN104" s="491"/>
      <c r="GO104" s="491"/>
      <c r="GP104" s="491"/>
      <c r="GQ104" s="491"/>
      <c r="GR104" s="491"/>
      <c r="GS104" s="491"/>
      <c r="GT104" s="491"/>
      <c r="GU104" s="491"/>
      <c r="GV104" s="491"/>
      <c r="GW104" s="491"/>
      <c r="GX104" s="491"/>
      <c r="GY104" s="491"/>
      <c r="GZ104" s="491"/>
      <c r="HA104" s="491"/>
      <c r="HB104" s="491"/>
      <c r="HC104" s="491"/>
      <c r="HD104" s="491"/>
      <c r="HE104" s="491"/>
      <c r="HF104" s="491"/>
      <c r="HG104" s="491"/>
      <c r="HH104" s="491"/>
      <c r="HI104" s="491"/>
      <c r="HJ104" s="491"/>
      <c r="HK104" s="491"/>
      <c r="HL104" s="491"/>
      <c r="HM104" s="491"/>
      <c r="HN104" s="491"/>
      <c r="HO104" s="491"/>
      <c r="HP104" s="491"/>
      <c r="HQ104" s="491"/>
      <c r="HR104" s="491"/>
      <c r="HS104" s="491"/>
      <c r="HT104" s="491"/>
      <c r="HU104" s="491"/>
    </row>
    <row r="105" spans="1:229" s="463" customFormat="1" x14ac:dyDescent="0.15">
      <c r="A105" s="496">
        <v>101</v>
      </c>
      <c r="B105" s="496">
        <v>101</v>
      </c>
      <c r="C105" s="539" t="s">
        <v>4194</v>
      </c>
      <c r="D105" s="538" t="s">
        <v>5200</v>
      </c>
      <c r="E105" s="515" t="s">
        <v>709</v>
      </c>
      <c r="F105" s="600" t="s">
        <v>4866</v>
      </c>
      <c r="G105" s="535" t="s">
        <v>4231</v>
      </c>
      <c r="H105" s="516" t="s">
        <v>2246</v>
      </c>
      <c r="I105" s="502" t="str">
        <f t="shared" si="3"/>
        <v>III/b</v>
      </c>
      <c r="J105" s="525" t="s">
        <v>3977</v>
      </c>
      <c r="K105" s="502" t="s">
        <v>707</v>
      </c>
      <c r="L105" s="503">
        <f t="shared" si="4"/>
        <v>31</v>
      </c>
      <c r="M105" s="516" t="s">
        <v>680</v>
      </c>
      <c r="N105" s="525" t="s">
        <v>3977</v>
      </c>
      <c r="O105" s="501" t="s">
        <v>2225</v>
      </c>
      <c r="P105" s="553" t="s">
        <v>4145</v>
      </c>
      <c r="Q105" s="600" t="s">
        <v>3722</v>
      </c>
      <c r="R105" s="508" t="s">
        <v>2303</v>
      </c>
      <c r="S105" s="600">
        <v>2017</v>
      </c>
      <c r="T105" s="600" t="s">
        <v>3582</v>
      </c>
      <c r="U105" s="600" t="s">
        <v>5199</v>
      </c>
      <c r="V105" s="625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491"/>
      <c r="AJ105" s="491"/>
      <c r="AK105" s="491"/>
      <c r="AL105" s="491"/>
      <c r="AM105" s="491"/>
      <c r="AN105" s="491"/>
      <c r="AO105" s="491"/>
      <c r="AP105" s="491"/>
      <c r="AQ105" s="491"/>
      <c r="AR105" s="491"/>
      <c r="AS105" s="491"/>
      <c r="AT105" s="491"/>
      <c r="AU105" s="491"/>
      <c r="AV105" s="491"/>
      <c r="AW105" s="491"/>
      <c r="AX105" s="491"/>
      <c r="AY105" s="491"/>
      <c r="AZ105" s="491"/>
      <c r="BA105" s="491"/>
      <c r="BB105" s="491"/>
      <c r="BC105" s="491"/>
      <c r="BD105" s="491"/>
      <c r="BE105" s="491"/>
      <c r="BF105" s="491"/>
      <c r="BG105" s="491"/>
      <c r="BH105" s="491"/>
      <c r="BI105" s="491"/>
      <c r="BJ105" s="491"/>
      <c r="BK105" s="491"/>
      <c r="BL105" s="491"/>
      <c r="BM105" s="491"/>
      <c r="BN105" s="491"/>
      <c r="BO105" s="491"/>
      <c r="BP105" s="491"/>
      <c r="BQ105" s="491"/>
      <c r="BR105" s="491"/>
      <c r="BS105" s="491"/>
      <c r="BT105" s="491"/>
      <c r="BU105" s="491"/>
      <c r="BV105" s="491"/>
      <c r="BW105" s="491"/>
      <c r="BX105" s="491"/>
      <c r="BY105" s="491"/>
      <c r="BZ105" s="491"/>
      <c r="CA105" s="491"/>
      <c r="CB105" s="491"/>
      <c r="CC105" s="491"/>
      <c r="CD105" s="491"/>
      <c r="CE105" s="491"/>
      <c r="CF105" s="491"/>
      <c r="CG105" s="491"/>
      <c r="CH105" s="491"/>
      <c r="CI105" s="491"/>
      <c r="CJ105" s="491"/>
      <c r="CK105" s="491"/>
      <c r="CL105" s="491"/>
      <c r="CM105" s="491"/>
      <c r="CN105" s="491"/>
      <c r="CO105" s="491"/>
      <c r="CP105" s="491"/>
      <c r="CQ105" s="491"/>
      <c r="CR105" s="491"/>
      <c r="CS105" s="491"/>
      <c r="CT105" s="491"/>
      <c r="CU105" s="491"/>
      <c r="CV105" s="491"/>
      <c r="CW105" s="491"/>
      <c r="CX105" s="491"/>
      <c r="CY105" s="491"/>
      <c r="CZ105" s="491"/>
      <c r="DA105" s="491"/>
      <c r="DB105" s="491"/>
      <c r="DC105" s="491"/>
      <c r="DD105" s="491"/>
      <c r="DE105" s="491"/>
      <c r="DF105" s="491"/>
      <c r="DG105" s="491"/>
      <c r="DH105" s="491"/>
      <c r="DI105" s="491"/>
      <c r="DJ105" s="491"/>
      <c r="DK105" s="491"/>
      <c r="DL105" s="491"/>
      <c r="DM105" s="491"/>
      <c r="DN105" s="491"/>
      <c r="DO105" s="491"/>
      <c r="DP105" s="491"/>
      <c r="DQ105" s="491"/>
      <c r="DR105" s="491"/>
      <c r="DS105" s="491"/>
      <c r="DT105" s="491"/>
      <c r="DU105" s="491"/>
      <c r="DV105" s="491"/>
      <c r="DW105" s="491"/>
      <c r="DX105" s="491"/>
      <c r="DY105" s="491"/>
      <c r="DZ105" s="491"/>
      <c r="EA105" s="491"/>
      <c r="EB105" s="491"/>
      <c r="EC105" s="491"/>
      <c r="ED105" s="491"/>
      <c r="EE105" s="491"/>
      <c r="EF105" s="491"/>
      <c r="EG105" s="491"/>
      <c r="EH105" s="491"/>
      <c r="EI105" s="491"/>
      <c r="EJ105" s="491"/>
      <c r="EK105" s="491"/>
      <c r="EL105" s="491"/>
      <c r="EM105" s="491"/>
      <c r="EN105" s="491"/>
      <c r="EO105" s="491"/>
      <c r="EP105" s="491"/>
      <c r="EQ105" s="491"/>
      <c r="ER105" s="491"/>
      <c r="ES105" s="491"/>
      <c r="ET105" s="491"/>
      <c r="EU105" s="491"/>
      <c r="EV105" s="491"/>
      <c r="EW105" s="491"/>
      <c r="EX105" s="491"/>
      <c r="EY105" s="491"/>
      <c r="EZ105" s="491"/>
      <c r="FA105" s="491"/>
      <c r="FB105" s="491"/>
      <c r="FC105" s="491"/>
      <c r="FD105" s="491"/>
      <c r="FE105" s="491"/>
      <c r="FF105" s="491"/>
      <c r="FG105" s="491"/>
      <c r="FH105" s="491"/>
      <c r="FI105" s="491"/>
      <c r="FJ105" s="491"/>
      <c r="FK105" s="491"/>
      <c r="FL105" s="491"/>
      <c r="FM105" s="491"/>
      <c r="FN105" s="491"/>
      <c r="FO105" s="491"/>
      <c r="FP105" s="491"/>
      <c r="FQ105" s="491"/>
      <c r="FR105" s="491"/>
      <c r="FS105" s="491"/>
      <c r="FT105" s="491"/>
      <c r="FU105" s="491"/>
      <c r="FV105" s="491"/>
      <c r="FW105" s="491"/>
      <c r="FX105" s="491"/>
      <c r="FY105" s="491"/>
      <c r="FZ105" s="491"/>
      <c r="GA105" s="491"/>
      <c r="GB105" s="491"/>
      <c r="GC105" s="491"/>
      <c r="GD105" s="491"/>
      <c r="GE105" s="491"/>
      <c r="GF105" s="491"/>
      <c r="GG105" s="491"/>
      <c r="GH105" s="491"/>
      <c r="GI105" s="491"/>
      <c r="GJ105" s="491"/>
      <c r="GK105" s="491"/>
      <c r="GL105" s="491"/>
      <c r="GM105" s="491"/>
      <c r="GN105" s="491"/>
      <c r="GO105" s="491"/>
      <c r="GP105" s="491"/>
      <c r="GQ105" s="491"/>
      <c r="GR105" s="491"/>
      <c r="GS105" s="491"/>
      <c r="GT105" s="491"/>
      <c r="GU105" s="491"/>
      <c r="GV105" s="491"/>
      <c r="GW105" s="491"/>
      <c r="GX105" s="491"/>
      <c r="GY105" s="491"/>
      <c r="GZ105" s="491"/>
      <c r="HA105" s="491"/>
      <c r="HB105" s="491"/>
      <c r="HC105" s="491"/>
      <c r="HD105" s="491"/>
      <c r="HE105" s="491"/>
      <c r="HF105" s="491"/>
      <c r="HG105" s="491"/>
      <c r="HH105" s="491"/>
      <c r="HI105" s="491"/>
      <c r="HJ105" s="491"/>
      <c r="HK105" s="491"/>
      <c r="HL105" s="491"/>
      <c r="HM105" s="491"/>
      <c r="HN105" s="491"/>
      <c r="HO105" s="491"/>
      <c r="HP105" s="491"/>
      <c r="HQ105" s="491"/>
      <c r="HR105" s="491"/>
      <c r="HS105" s="491"/>
      <c r="HT105" s="491"/>
      <c r="HU105" s="491"/>
    </row>
    <row r="106" spans="1:229" s="463" customFormat="1" x14ac:dyDescent="0.15">
      <c r="A106" s="504">
        <v>102</v>
      </c>
      <c r="B106" s="504">
        <v>102</v>
      </c>
      <c r="C106" s="539" t="s">
        <v>4195</v>
      </c>
      <c r="D106" s="538" t="s">
        <v>5189</v>
      </c>
      <c r="E106" s="515" t="s">
        <v>709</v>
      </c>
      <c r="F106" s="600" t="s">
        <v>4867</v>
      </c>
      <c r="G106" s="535" t="s">
        <v>4232</v>
      </c>
      <c r="H106" s="516" t="s">
        <v>2246</v>
      </c>
      <c r="I106" s="502" t="str">
        <f t="shared" si="3"/>
        <v>III/b</v>
      </c>
      <c r="J106" s="525" t="s">
        <v>3977</v>
      </c>
      <c r="K106" s="502" t="s">
        <v>707</v>
      </c>
      <c r="L106" s="503">
        <f t="shared" si="4"/>
        <v>27</v>
      </c>
      <c r="M106" s="516" t="s">
        <v>680</v>
      </c>
      <c r="N106" s="525" t="s">
        <v>3977</v>
      </c>
      <c r="O106" s="501" t="s">
        <v>2225</v>
      </c>
      <c r="P106" s="553" t="s">
        <v>4142</v>
      </c>
      <c r="Q106" s="600" t="s">
        <v>3722</v>
      </c>
      <c r="R106" s="508" t="s">
        <v>2303</v>
      </c>
      <c r="S106" s="600">
        <v>2018</v>
      </c>
      <c r="T106" s="600" t="s">
        <v>5124</v>
      </c>
      <c r="U106" s="600" t="s">
        <v>5188</v>
      </c>
      <c r="V106" s="625"/>
      <c r="W106" s="491"/>
      <c r="X106" s="491"/>
      <c r="Y106" s="491"/>
      <c r="Z106" s="491"/>
      <c r="AA106" s="491"/>
      <c r="AB106" s="491"/>
      <c r="AC106" s="491"/>
      <c r="AD106" s="491"/>
      <c r="AE106" s="491"/>
      <c r="AF106" s="491"/>
      <c r="AG106" s="491"/>
      <c r="AH106" s="491"/>
      <c r="AI106" s="491"/>
      <c r="AJ106" s="491"/>
      <c r="AK106" s="491"/>
      <c r="AL106" s="491"/>
      <c r="AM106" s="491"/>
      <c r="AN106" s="491"/>
      <c r="AO106" s="491"/>
      <c r="AP106" s="491"/>
      <c r="AQ106" s="491"/>
      <c r="AR106" s="491"/>
      <c r="AS106" s="491"/>
      <c r="AT106" s="491"/>
      <c r="AU106" s="491"/>
      <c r="AV106" s="491"/>
      <c r="AW106" s="491"/>
      <c r="AX106" s="491"/>
      <c r="AY106" s="491"/>
      <c r="AZ106" s="491"/>
      <c r="BA106" s="491"/>
      <c r="BB106" s="491"/>
      <c r="BC106" s="491"/>
      <c r="BD106" s="491"/>
      <c r="BE106" s="491"/>
      <c r="BF106" s="491"/>
      <c r="BG106" s="491"/>
      <c r="BH106" s="491"/>
      <c r="BI106" s="491"/>
      <c r="BJ106" s="491"/>
      <c r="BK106" s="491"/>
      <c r="BL106" s="491"/>
      <c r="BM106" s="491"/>
      <c r="BN106" s="491"/>
      <c r="BO106" s="491"/>
      <c r="BP106" s="491"/>
      <c r="BQ106" s="491"/>
      <c r="BR106" s="491"/>
      <c r="BS106" s="491"/>
      <c r="BT106" s="491"/>
      <c r="BU106" s="491"/>
      <c r="BV106" s="491"/>
      <c r="BW106" s="491"/>
      <c r="BX106" s="491"/>
      <c r="BY106" s="491"/>
      <c r="BZ106" s="491"/>
      <c r="CA106" s="491"/>
      <c r="CB106" s="491"/>
      <c r="CC106" s="491"/>
      <c r="CD106" s="491"/>
      <c r="CE106" s="491"/>
      <c r="CF106" s="491"/>
      <c r="CG106" s="491"/>
      <c r="CH106" s="491"/>
      <c r="CI106" s="491"/>
      <c r="CJ106" s="491"/>
      <c r="CK106" s="491"/>
      <c r="CL106" s="491"/>
      <c r="CM106" s="491"/>
      <c r="CN106" s="491"/>
      <c r="CO106" s="491"/>
      <c r="CP106" s="491"/>
      <c r="CQ106" s="491"/>
      <c r="CR106" s="491"/>
      <c r="CS106" s="491"/>
      <c r="CT106" s="491"/>
      <c r="CU106" s="491"/>
      <c r="CV106" s="491"/>
      <c r="CW106" s="491"/>
      <c r="CX106" s="491"/>
      <c r="CY106" s="491"/>
      <c r="CZ106" s="491"/>
      <c r="DA106" s="491"/>
      <c r="DB106" s="491"/>
      <c r="DC106" s="491"/>
      <c r="DD106" s="491"/>
      <c r="DE106" s="491"/>
      <c r="DF106" s="491"/>
      <c r="DG106" s="491"/>
      <c r="DH106" s="491"/>
      <c r="DI106" s="491"/>
      <c r="DJ106" s="491"/>
      <c r="DK106" s="491"/>
      <c r="DL106" s="491"/>
      <c r="DM106" s="491"/>
      <c r="DN106" s="491"/>
      <c r="DO106" s="491"/>
      <c r="DP106" s="491"/>
      <c r="DQ106" s="491"/>
      <c r="DR106" s="491"/>
      <c r="DS106" s="491"/>
      <c r="DT106" s="491"/>
      <c r="DU106" s="491"/>
      <c r="DV106" s="491"/>
      <c r="DW106" s="491"/>
      <c r="DX106" s="491"/>
      <c r="DY106" s="491"/>
      <c r="DZ106" s="491"/>
      <c r="EA106" s="491"/>
      <c r="EB106" s="491"/>
      <c r="EC106" s="491"/>
      <c r="ED106" s="491"/>
      <c r="EE106" s="491"/>
      <c r="EF106" s="491"/>
      <c r="EG106" s="491"/>
      <c r="EH106" s="491"/>
      <c r="EI106" s="491"/>
      <c r="EJ106" s="491"/>
      <c r="EK106" s="491"/>
      <c r="EL106" s="491"/>
      <c r="EM106" s="491"/>
      <c r="EN106" s="491"/>
      <c r="EO106" s="491"/>
      <c r="EP106" s="491"/>
      <c r="EQ106" s="491"/>
      <c r="ER106" s="491"/>
      <c r="ES106" s="491"/>
      <c r="ET106" s="491"/>
      <c r="EU106" s="491"/>
      <c r="EV106" s="491"/>
      <c r="EW106" s="491"/>
      <c r="EX106" s="491"/>
      <c r="EY106" s="491"/>
      <c r="EZ106" s="491"/>
      <c r="FA106" s="491"/>
      <c r="FB106" s="491"/>
      <c r="FC106" s="491"/>
      <c r="FD106" s="491"/>
      <c r="FE106" s="491"/>
      <c r="FF106" s="491"/>
      <c r="FG106" s="491"/>
      <c r="FH106" s="491"/>
      <c r="FI106" s="491"/>
      <c r="FJ106" s="491"/>
      <c r="FK106" s="491"/>
      <c r="FL106" s="491"/>
      <c r="FM106" s="491"/>
      <c r="FN106" s="491"/>
      <c r="FO106" s="491"/>
      <c r="FP106" s="491"/>
      <c r="FQ106" s="491"/>
      <c r="FR106" s="491"/>
      <c r="FS106" s="491"/>
      <c r="FT106" s="491"/>
      <c r="FU106" s="491"/>
      <c r="FV106" s="491"/>
      <c r="FW106" s="491"/>
      <c r="FX106" s="491"/>
      <c r="FY106" s="491"/>
      <c r="FZ106" s="491"/>
      <c r="GA106" s="491"/>
      <c r="GB106" s="491"/>
      <c r="GC106" s="491"/>
      <c r="GD106" s="491"/>
      <c r="GE106" s="491"/>
      <c r="GF106" s="491"/>
      <c r="GG106" s="491"/>
      <c r="GH106" s="491"/>
      <c r="GI106" s="491"/>
      <c r="GJ106" s="491"/>
      <c r="GK106" s="491"/>
      <c r="GL106" s="491"/>
      <c r="GM106" s="491"/>
      <c r="GN106" s="491"/>
      <c r="GO106" s="491"/>
      <c r="GP106" s="491"/>
      <c r="GQ106" s="491"/>
      <c r="GR106" s="491"/>
      <c r="GS106" s="491"/>
      <c r="GT106" s="491"/>
      <c r="GU106" s="491"/>
      <c r="GV106" s="491"/>
      <c r="GW106" s="491"/>
      <c r="GX106" s="491"/>
      <c r="GY106" s="491"/>
      <c r="GZ106" s="491"/>
      <c r="HA106" s="491"/>
      <c r="HB106" s="491"/>
      <c r="HC106" s="491"/>
      <c r="HD106" s="491"/>
      <c r="HE106" s="491"/>
      <c r="HF106" s="491"/>
      <c r="HG106" s="491"/>
      <c r="HH106" s="491"/>
      <c r="HI106" s="491"/>
      <c r="HJ106" s="491"/>
      <c r="HK106" s="491"/>
      <c r="HL106" s="491"/>
      <c r="HM106" s="491"/>
      <c r="HN106" s="491"/>
      <c r="HO106" s="491"/>
      <c r="HP106" s="491"/>
      <c r="HQ106" s="491"/>
      <c r="HR106" s="491"/>
      <c r="HS106" s="491"/>
      <c r="HT106" s="491"/>
      <c r="HU106" s="491"/>
    </row>
    <row r="107" spans="1:229" s="463" customFormat="1" x14ac:dyDescent="0.15">
      <c r="A107" s="496">
        <v>103</v>
      </c>
      <c r="B107" s="496">
        <v>103</v>
      </c>
      <c r="C107" s="539" t="s">
        <v>4196</v>
      </c>
      <c r="D107" s="538" t="s">
        <v>5196</v>
      </c>
      <c r="E107" s="515" t="s">
        <v>709</v>
      </c>
      <c r="F107" s="600" t="s">
        <v>2728</v>
      </c>
      <c r="G107" s="535" t="s">
        <v>4233</v>
      </c>
      <c r="H107" s="516" t="s">
        <v>2246</v>
      </c>
      <c r="I107" s="502" t="str">
        <f t="shared" si="3"/>
        <v>III/b</v>
      </c>
      <c r="J107" s="525" t="s">
        <v>3977</v>
      </c>
      <c r="K107" s="502" t="s">
        <v>707</v>
      </c>
      <c r="L107" s="503">
        <f t="shared" si="4"/>
        <v>27</v>
      </c>
      <c r="M107" s="516" t="s">
        <v>680</v>
      </c>
      <c r="N107" s="525" t="s">
        <v>3977</v>
      </c>
      <c r="O107" s="501" t="s">
        <v>2225</v>
      </c>
      <c r="P107" s="553" t="s">
        <v>4148</v>
      </c>
      <c r="Q107" s="600" t="s">
        <v>3722</v>
      </c>
      <c r="R107" s="508" t="s">
        <v>2301</v>
      </c>
      <c r="S107" s="600">
        <v>2018</v>
      </c>
      <c r="T107" s="600" t="s">
        <v>1332</v>
      </c>
      <c r="U107" s="600" t="s">
        <v>2994</v>
      </c>
      <c r="V107" s="625"/>
      <c r="W107" s="491"/>
      <c r="X107" s="491"/>
      <c r="Y107" s="491"/>
      <c r="Z107" s="491"/>
      <c r="AA107" s="491"/>
      <c r="AB107" s="491"/>
      <c r="AC107" s="491"/>
      <c r="AD107" s="491"/>
      <c r="AE107" s="491"/>
      <c r="AF107" s="491"/>
      <c r="AG107" s="491"/>
      <c r="AH107" s="491"/>
      <c r="AI107" s="491"/>
      <c r="AJ107" s="491"/>
      <c r="AK107" s="491"/>
      <c r="AL107" s="491"/>
      <c r="AM107" s="491"/>
      <c r="AN107" s="491"/>
      <c r="AO107" s="491"/>
      <c r="AP107" s="491"/>
      <c r="AQ107" s="491"/>
      <c r="AR107" s="491"/>
      <c r="AS107" s="491"/>
      <c r="AT107" s="491"/>
      <c r="AU107" s="491"/>
      <c r="AV107" s="491"/>
      <c r="AW107" s="491"/>
      <c r="AX107" s="491"/>
      <c r="AY107" s="491"/>
      <c r="AZ107" s="491"/>
      <c r="BA107" s="491"/>
      <c r="BB107" s="491"/>
      <c r="BC107" s="491"/>
      <c r="BD107" s="491"/>
      <c r="BE107" s="491"/>
      <c r="BF107" s="491"/>
      <c r="BG107" s="491"/>
      <c r="BH107" s="491"/>
      <c r="BI107" s="491"/>
      <c r="BJ107" s="491"/>
      <c r="BK107" s="491"/>
      <c r="BL107" s="491"/>
      <c r="BM107" s="491"/>
      <c r="BN107" s="491"/>
      <c r="BO107" s="491"/>
      <c r="BP107" s="491"/>
      <c r="BQ107" s="491"/>
      <c r="BR107" s="491"/>
      <c r="BS107" s="491"/>
      <c r="BT107" s="491"/>
      <c r="BU107" s="491"/>
      <c r="BV107" s="491"/>
      <c r="BW107" s="491"/>
      <c r="BX107" s="491"/>
      <c r="BY107" s="491"/>
      <c r="BZ107" s="491"/>
      <c r="CA107" s="491"/>
      <c r="CB107" s="491"/>
      <c r="CC107" s="491"/>
      <c r="CD107" s="491"/>
      <c r="CE107" s="491"/>
      <c r="CF107" s="491"/>
      <c r="CG107" s="491"/>
      <c r="CH107" s="491"/>
      <c r="CI107" s="491"/>
      <c r="CJ107" s="491"/>
      <c r="CK107" s="491"/>
      <c r="CL107" s="491"/>
      <c r="CM107" s="491"/>
      <c r="CN107" s="491"/>
      <c r="CO107" s="491"/>
      <c r="CP107" s="491"/>
      <c r="CQ107" s="491"/>
      <c r="CR107" s="491"/>
      <c r="CS107" s="491"/>
      <c r="CT107" s="491"/>
      <c r="CU107" s="491"/>
      <c r="CV107" s="491"/>
      <c r="CW107" s="491"/>
      <c r="CX107" s="491"/>
      <c r="CY107" s="491"/>
      <c r="CZ107" s="491"/>
      <c r="DA107" s="491"/>
      <c r="DB107" s="491"/>
      <c r="DC107" s="491"/>
      <c r="DD107" s="491"/>
      <c r="DE107" s="491"/>
      <c r="DF107" s="491"/>
      <c r="DG107" s="491"/>
      <c r="DH107" s="491"/>
      <c r="DI107" s="491"/>
      <c r="DJ107" s="491"/>
      <c r="DK107" s="491"/>
      <c r="DL107" s="491"/>
      <c r="DM107" s="491"/>
      <c r="DN107" s="491"/>
      <c r="DO107" s="491"/>
      <c r="DP107" s="491"/>
      <c r="DQ107" s="491"/>
      <c r="DR107" s="491"/>
      <c r="DS107" s="491"/>
      <c r="DT107" s="491"/>
      <c r="DU107" s="491"/>
      <c r="DV107" s="491"/>
      <c r="DW107" s="491"/>
      <c r="DX107" s="491"/>
      <c r="DY107" s="491"/>
      <c r="DZ107" s="491"/>
      <c r="EA107" s="491"/>
      <c r="EB107" s="491"/>
      <c r="EC107" s="491"/>
      <c r="ED107" s="491"/>
      <c r="EE107" s="491"/>
      <c r="EF107" s="491"/>
      <c r="EG107" s="491"/>
      <c r="EH107" s="491"/>
      <c r="EI107" s="491"/>
      <c r="EJ107" s="491"/>
      <c r="EK107" s="491"/>
      <c r="EL107" s="491"/>
      <c r="EM107" s="491"/>
      <c r="EN107" s="491"/>
      <c r="EO107" s="491"/>
      <c r="EP107" s="491"/>
      <c r="EQ107" s="491"/>
      <c r="ER107" s="491"/>
      <c r="ES107" s="491"/>
      <c r="ET107" s="491"/>
      <c r="EU107" s="491"/>
      <c r="EV107" s="491"/>
      <c r="EW107" s="491"/>
      <c r="EX107" s="491"/>
      <c r="EY107" s="491"/>
      <c r="EZ107" s="491"/>
      <c r="FA107" s="491"/>
      <c r="FB107" s="491"/>
      <c r="FC107" s="491"/>
      <c r="FD107" s="491"/>
      <c r="FE107" s="491"/>
      <c r="FF107" s="491"/>
      <c r="FG107" s="491"/>
      <c r="FH107" s="491"/>
      <c r="FI107" s="491"/>
      <c r="FJ107" s="491"/>
      <c r="FK107" s="491"/>
      <c r="FL107" s="491"/>
      <c r="FM107" s="491"/>
      <c r="FN107" s="491"/>
      <c r="FO107" s="491"/>
      <c r="FP107" s="491"/>
      <c r="FQ107" s="491"/>
      <c r="FR107" s="491"/>
      <c r="FS107" s="491"/>
      <c r="FT107" s="491"/>
      <c r="FU107" s="491"/>
      <c r="FV107" s="491"/>
      <c r="FW107" s="491"/>
      <c r="FX107" s="491"/>
      <c r="FY107" s="491"/>
      <c r="FZ107" s="491"/>
      <c r="GA107" s="491"/>
      <c r="GB107" s="491"/>
      <c r="GC107" s="491"/>
      <c r="GD107" s="491"/>
      <c r="GE107" s="491"/>
      <c r="GF107" s="491"/>
      <c r="GG107" s="491"/>
      <c r="GH107" s="491"/>
      <c r="GI107" s="491"/>
      <c r="GJ107" s="491"/>
      <c r="GK107" s="491"/>
      <c r="GL107" s="491"/>
      <c r="GM107" s="491"/>
      <c r="GN107" s="491"/>
      <c r="GO107" s="491"/>
      <c r="GP107" s="491"/>
      <c r="GQ107" s="491"/>
      <c r="GR107" s="491"/>
      <c r="GS107" s="491"/>
      <c r="GT107" s="491"/>
      <c r="GU107" s="491"/>
      <c r="GV107" s="491"/>
      <c r="GW107" s="491"/>
      <c r="GX107" s="491"/>
      <c r="GY107" s="491"/>
      <c r="GZ107" s="491"/>
      <c r="HA107" s="491"/>
      <c r="HB107" s="491"/>
      <c r="HC107" s="491"/>
      <c r="HD107" s="491"/>
      <c r="HE107" s="491"/>
      <c r="HF107" s="491"/>
      <c r="HG107" s="491"/>
      <c r="HH107" s="491"/>
      <c r="HI107" s="491"/>
      <c r="HJ107" s="491"/>
      <c r="HK107" s="491"/>
      <c r="HL107" s="491"/>
      <c r="HM107" s="491"/>
      <c r="HN107" s="491"/>
      <c r="HO107" s="491"/>
      <c r="HP107" s="491"/>
      <c r="HQ107" s="491"/>
      <c r="HR107" s="491"/>
      <c r="HS107" s="491"/>
      <c r="HT107" s="491"/>
      <c r="HU107" s="491"/>
    </row>
    <row r="108" spans="1:229" s="463" customFormat="1" x14ac:dyDescent="0.15">
      <c r="A108" s="504">
        <v>104</v>
      </c>
      <c r="B108" s="504">
        <v>104</v>
      </c>
      <c r="C108" s="539" t="s">
        <v>4197</v>
      </c>
      <c r="D108" s="1028" t="s">
        <v>5187</v>
      </c>
      <c r="E108" s="515" t="s">
        <v>709</v>
      </c>
      <c r="F108" s="600" t="s">
        <v>2767</v>
      </c>
      <c r="G108" s="535" t="s">
        <v>4234</v>
      </c>
      <c r="H108" s="516" t="s">
        <v>2246</v>
      </c>
      <c r="I108" s="502" t="str">
        <f t="shared" si="3"/>
        <v>III/b</v>
      </c>
      <c r="J108" s="525" t="s">
        <v>3977</v>
      </c>
      <c r="K108" s="502" t="s">
        <v>707</v>
      </c>
      <c r="L108" s="503">
        <f t="shared" si="4"/>
        <v>31</v>
      </c>
      <c r="M108" s="516" t="s">
        <v>680</v>
      </c>
      <c r="N108" s="525" t="s">
        <v>3977</v>
      </c>
      <c r="O108" s="501" t="s">
        <v>2225</v>
      </c>
      <c r="P108" s="553" t="s">
        <v>4152</v>
      </c>
      <c r="Q108" s="600" t="s">
        <v>3722</v>
      </c>
      <c r="R108" s="508" t="s">
        <v>5392</v>
      </c>
      <c r="S108" s="600">
        <v>2016</v>
      </c>
      <c r="T108" s="600" t="s">
        <v>5124</v>
      </c>
      <c r="U108" s="600" t="s">
        <v>2921</v>
      </c>
      <c r="V108" s="625"/>
      <c r="W108" s="491"/>
      <c r="X108" s="491"/>
      <c r="Y108" s="491"/>
      <c r="Z108" s="491"/>
      <c r="AA108" s="491"/>
      <c r="AB108" s="491"/>
      <c r="AC108" s="491"/>
      <c r="AD108" s="491"/>
      <c r="AE108" s="491"/>
      <c r="AF108" s="491"/>
      <c r="AG108" s="491"/>
      <c r="AH108" s="491"/>
      <c r="AI108" s="491"/>
      <c r="AJ108" s="491"/>
      <c r="AK108" s="491"/>
      <c r="AL108" s="491"/>
      <c r="AM108" s="491"/>
      <c r="AN108" s="491"/>
      <c r="AO108" s="491"/>
      <c r="AP108" s="491"/>
      <c r="AQ108" s="491"/>
      <c r="AR108" s="491"/>
      <c r="AS108" s="491"/>
      <c r="AT108" s="491"/>
      <c r="AU108" s="491"/>
      <c r="AV108" s="491"/>
      <c r="AW108" s="491"/>
      <c r="AX108" s="491"/>
      <c r="AY108" s="491"/>
      <c r="AZ108" s="491"/>
      <c r="BA108" s="491"/>
      <c r="BB108" s="491"/>
      <c r="BC108" s="491"/>
      <c r="BD108" s="491"/>
      <c r="BE108" s="491"/>
      <c r="BF108" s="491"/>
      <c r="BG108" s="491"/>
      <c r="BH108" s="491"/>
      <c r="BI108" s="491"/>
      <c r="BJ108" s="491"/>
      <c r="BK108" s="491"/>
      <c r="BL108" s="491"/>
      <c r="BM108" s="491"/>
      <c r="BN108" s="491"/>
      <c r="BO108" s="491"/>
      <c r="BP108" s="491"/>
      <c r="BQ108" s="491"/>
      <c r="BR108" s="491"/>
      <c r="BS108" s="491"/>
      <c r="BT108" s="491"/>
      <c r="BU108" s="491"/>
      <c r="BV108" s="491"/>
      <c r="BW108" s="491"/>
      <c r="BX108" s="491"/>
      <c r="BY108" s="491"/>
      <c r="BZ108" s="491"/>
      <c r="CA108" s="491"/>
      <c r="CB108" s="491"/>
      <c r="CC108" s="491"/>
      <c r="CD108" s="491"/>
      <c r="CE108" s="491"/>
      <c r="CF108" s="491"/>
      <c r="CG108" s="491"/>
      <c r="CH108" s="491"/>
      <c r="CI108" s="491"/>
      <c r="CJ108" s="491"/>
      <c r="CK108" s="491"/>
      <c r="CL108" s="491"/>
      <c r="CM108" s="491"/>
      <c r="CN108" s="491"/>
      <c r="CO108" s="491"/>
      <c r="CP108" s="491"/>
      <c r="CQ108" s="491"/>
      <c r="CR108" s="491"/>
      <c r="CS108" s="491"/>
      <c r="CT108" s="491"/>
      <c r="CU108" s="491"/>
      <c r="CV108" s="491"/>
      <c r="CW108" s="491"/>
      <c r="CX108" s="491"/>
      <c r="CY108" s="491"/>
      <c r="CZ108" s="491"/>
      <c r="DA108" s="491"/>
      <c r="DB108" s="491"/>
      <c r="DC108" s="491"/>
      <c r="DD108" s="491"/>
      <c r="DE108" s="491"/>
      <c r="DF108" s="491"/>
      <c r="DG108" s="491"/>
      <c r="DH108" s="491"/>
      <c r="DI108" s="491"/>
      <c r="DJ108" s="491"/>
      <c r="DK108" s="491"/>
      <c r="DL108" s="491"/>
      <c r="DM108" s="491"/>
      <c r="DN108" s="491"/>
      <c r="DO108" s="491"/>
      <c r="DP108" s="491"/>
      <c r="DQ108" s="491"/>
      <c r="DR108" s="491"/>
      <c r="DS108" s="491"/>
      <c r="DT108" s="491"/>
      <c r="DU108" s="491"/>
      <c r="DV108" s="491"/>
      <c r="DW108" s="491"/>
      <c r="DX108" s="491"/>
      <c r="DY108" s="491"/>
      <c r="DZ108" s="491"/>
      <c r="EA108" s="491"/>
      <c r="EB108" s="491"/>
      <c r="EC108" s="491"/>
      <c r="ED108" s="491"/>
      <c r="EE108" s="491"/>
      <c r="EF108" s="491"/>
      <c r="EG108" s="491"/>
      <c r="EH108" s="491"/>
      <c r="EI108" s="491"/>
      <c r="EJ108" s="491"/>
      <c r="EK108" s="491"/>
      <c r="EL108" s="491"/>
      <c r="EM108" s="491"/>
      <c r="EN108" s="491"/>
      <c r="EO108" s="491"/>
      <c r="EP108" s="491"/>
      <c r="EQ108" s="491"/>
      <c r="ER108" s="491"/>
      <c r="ES108" s="491"/>
      <c r="ET108" s="491"/>
      <c r="EU108" s="491"/>
      <c r="EV108" s="491"/>
      <c r="EW108" s="491"/>
      <c r="EX108" s="491"/>
      <c r="EY108" s="491"/>
      <c r="EZ108" s="491"/>
      <c r="FA108" s="491"/>
      <c r="FB108" s="491"/>
      <c r="FC108" s="491"/>
      <c r="FD108" s="491"/>
      <c r="FE108" s="491"/>
      <c r="FF108" s="491"/>
      <c r="FG108" s="491"/>
      <c r="FH108" s="491"/>
      <c r="FI108" s="491"/>
      <c r="FJ108" s="491"/>
      <c r="FK108" s="491"/>
      <c r="FL108" s="491"/>
      <c r="FM108" s="491"/>
      <c r="FN108" s="491"/>
      <c r="FO108" s="491"/>
      <c r="FP108" s="491"/>
      <c r="FQ108" s="491"/>
      <c r="FR108" s="491"/>
      <c r="FS108" s="491"/>
      <c r="FT108" s="491"/>
      <c r="FU108" s="491"/>
      <c r="FV108" s="491"/>
      <c r="FW108" s="491"/>
      <c r="FX108" s="491"/>
      <c r="FY108" s="491"/>
      <c r="FZ108" s="491"/>
      <c r="GA108" s="491"/>
      <c r="GB108" s="491"/>
      <c r="GC108" s="491"/>
      <c r="GD108" s="491"/>
      <c r="GE108" s="491"/>
      <c r="GF108" s="491"/>
      <c r="GG108" s="491"/>
      <c r="GH108" s="491"/>
      <c r="GI108" s="491"/>
      <c r="GJ108" s="491"/>
      <c r="GK108" s="491"/>
      <c r="GL108" s="491"/>
      <c r="GM108" s="491"/>
      <c r="GN108" s="491"/>
      <c r="GO108" s="491"/>
      <c r="GP108" s="491"/>
      <c r="GQ108" s="491"/>
      <c r="GR108" s="491"/>
      <c r="GS108" s="491"/>
      <c r="GT108" s="491"/>
      <c r="GU108" s="491"/>
      <c r="GV108" s="491"/>
      <c r="GW108" s="491"/>
      <c r="GX108" s="491"/>
      <c r="GY108" s="491"/>
      <c r="GZ108" s="491"/>
      <c r="HA108" s="491"/>
      <c r="HB108" s="491"/>
      <c r="HC108" s="491"/>
      <c r="HD108" s="491"/>
      <c r="HE108" s="491"/>
      <c r="HF108" s="491"/>
      <c r="HG108" s="491"/>
      <c r="HH108" s="491"/>
      <c r="HI108" s="491"/>
      <c r="HJ108" s="491"/>
      <c r="HK108" s="491"/>
      <c r="HL108" s="491"/>
      <c r="HM108" s="491"/>
      <c r="HN108" s="491"/>
      <c r="HO108" s="491"/>
      <c r="HP108" s="491"/>
      <c r="HQ108" s="491"/>
      <c r="HR108" s="491"/>
      <c r="HS108" s="491"/>
      <c r="HT108" s="491"/>
      <c r="HU108" s="491"/>
    </row>
    <row r="109" spans="1:229" x14ac:dyDescent="0.15">
      <c r="A109" s="496">
        <v>105</v>
      </c>
      <c r="B109" s="496">
        <v>105</v>
      </c>
      <c r="C109" s="540" t="s">
        <v>4678</v>
      </c>
      <c r="D109" s="498" t="s">
        <v>4672</v>
      </c>
      <c r="E109" s="498" t="s">
        <v>709</v>
      </c>
      <c r="F109" s="498" t="s">
        <v>2724</v>
      </c>
      <c r="G109" s="541" t="s">
        <v>4679</v>
      </c>
      <c r="H109" s="516" t="s">
        <v>2246</v>
      </c>
      <c r="I109" s="502" t="str">
        <f t="shared" ref="I109:I113" si="5">IF(H109="Pembina Utama","IV/e",IF(H109="Pembina Utama Madya","IV/d",IF(H109="Pembina Utama Muda","IV/c",IF(H109="Pembina Tk.I","IV/b",IF(H109="Pembina","IV/a",IF(H109="Penata Tk.I","III/d",IF(H109="Penata","III/c",IF(H109="Penata Muda Tk.I","III/b",IF(H109="Penata Muda","III/a",IF(H109="Pengatur Tk.I","II/d",IF(H109="Pengatur","II/c",IF(H109="Pengatur Muda Tk.I","II/b",IF(H109="Pengatur Muda","II/a",IF(H109="Juru Tk.I","I/d",IF(H109="Juru","I/c",IF(H109="Juru Muda Tk.I","I/b","I/a"))))))))))))))))</f>
        <v>III/b</v>
      </c>
      <c r="J109" s="525" t="s">
        <v>3977</v>
      </c>
      <c r="K109" s="502" t="s">
        <v>707</v>
      </c>
      <c r="L109" s="503">
        <f t="shared" si="4"/>
        <v>29</v>
      </c>
      <c r="M109" s="516" t="s">
        <v>680</v>
      </c>
      <c r="N109" s="525" t="s">
        <v>3977</v>
      </c>
      <c r="O109" s="501" t="s">
        <v>2225</v>
      </c>
      <c r="P109" s="523" t="s">
        <v>3564</v>
      </c>
      <c r="Q109" s="600" t="s">
        <v>3722</v>
      </c>
      <c r="R109" s="498" t="s">
        <v>2299</v>
      </c>
      <c r="S109" s="498">
        <v>2018</v>
      </c>
      <c r="T109" s="498" t="s">
        <v>3564</v>
      </c>
      <c r="U109" s="498" t="s">
        <v>2921</v>
      </c>
      <c r="V109" s="624"/>
    </row>
    <row r="110" spans="1:229" x14ac:dyDescent="0.15">
      <c r="A110" s="504">
        <v>106</v>
      </c>
      <c r="B110" s="504">
        <v>106</v>
      </c>
      <c r="C110" s="540" t="s">
        <v>4680</v>
      </c>
      <c r="D110" s="498" t="s">
        <v>4673</v>
      </c>
      <c r="E110" s="498" t="s">
        <v>705</v>
      </c>
      <c r="F110" s="498" t="s">
        <v>4681</v>
      </c>
      <c r="G110" s="541" t="s">
        <v>4573</v>
      </c>
      <c r="H110" s="516" t="s">
        <v>2246</v>
      </c>
      <c r="I110" s="502" t="str">
        <f t="shared" si="5"/>
        <v>III/b</v>
      </c>
      <c r="J110" s="525" t="s">
        <v>3977</v>
      </c>
      <c r="K110" s="502" t="s">
        <v>707</v>
      </c>
      <c r="L110" s="503">
        <f t="shared" si="4"/>
        <v>33</v>
      </c>
      <c r="M110" s="516" t="s">
        <v>680</v>
      </c>
      <c r="N110" s="525" t="s">
        <v>3977</v>
      </c>
      <c r="O110" s="501" t="s">
        <v>2225</v>
      </c>
      <c r="P110" s="523" t="s">
        <v>4682</v>
      </c>
      <c r="Q110" s="600" t="s">
        <v>3722</v>
      </c>
      <c r="R110" s="508" t="s">
        <v>2301</v>
      </c>
      <c r="S110" s="498">
        <v>2018</v>
      </c>
      <c r="T110" s="498" t="s">
        <v>1332</v>
      </c>
      <c r="U110" s="498" t="s">
        <v>2921</v>
      </c>
      <c r="V110" s="624"/>
    </row>
    <row r="111" spans="1:229" x14ac:dyDescent="0.15">
      <c r="A111" s="496">
        <v>107</v>
      </c>
      <c r="B111" s="496">
        <v>107</v>
      </c>
      <c r="C111" s="540" t="s">
        <v>4683</v>
      </c>
      <c r="D111" s="498" t="s">
        <v>4674</v>
      </c>
      <c r="E111" s="498" t="s">
        <v>709</v>
      </c>
      <c r="F111" s="498" t="s">
        <v>2724</v>
      </c>
      <c r="G111" s="541" t="s">
        <v>4684</v>
      </c>
      <c r="H111" s="516" t="s">
        <v>2246</v>
      </c>
      <c r="I111" s="502" t="str">
        <f t="shared" si="5"/>
        <v>III/b</v>
      </c>
      <c r="J111" s="525" t="s">
        <v>3977</v>
      </c>
      <c r="K111" s="502" t="s">
        <v>707</v>
      </c>
      <c r="L111" s="503">
        <f t="shared" si="4"/>
        <v>27</v>
      </c>
      <c r="M111" s="516" t="s">
        <v>680</v>
      </c>
      <c r="N111" s="525" t="s">
        <v>3977</v>
      </c>
      <c r="O111" s="501" t="s">
        <v>2225</v>
      </c>
      <c r="P111" s="523" t="s">
        <v>3573</v>
      </c>
      <c r="Q111" s="600" t="s">
        <v>3722</v>
      </c>
      <c r="R111" s="508" t="s">
        <v>2301</v>
      </c>
      <c r="S111" s="498">
        <v>2017</v>
      </c>
      <c r="T111" s="498" t="s">
        <v>1332</v>
      </c>
      <c r="U111" s="498" t="s">
        <v>2991</v>
      </c>
      <c r="V111" s="624"/>
    </row>
    <row r="112" spans="1:229" x14ac:dyDescent="0.15">
      <c r="A112" s="504">
        <v>108</v>
      </c>
      <c r="B112" s="504">
        <v>108</v>
      </c>
      <c r="C112" s="540" t="s">
        <v>4685</v>
      </c>
      <c r="D112" s="498" t="s">
        <v>4675</v>
      </c>
      <c r="E112" s="498" t="s">
        <v>709</v>
      </c>
      <c r="F112" s="498" t="s">
        <v>2724</v>
      </c>
      <c r="G112" s="541" t="s">
        <v>4686</v>
      </c>
      <c r="H112" s="516" t="s">
        <v>2246</v>
      </c>
      <c r="I112" s="502" t="str">
        <f t="shared" si="5"/>
        <v>III/b</v>
      </c>
      <c r="J112" s="525" t="s">
        <v>3977</v>
      </c>
      <c r="K112" s="502" t="s">
        <v>707</v>
      </c>
      <c r="L112" s="503">
        <f t="shared" si="4"/>
        <v>30</v>
      </c>
      <c r="M112" s="516" t="s">
        <v>680</v>
      </c>
      <c r="N112" s="525" t="s">
        <v>3977</v>
      </c>
      <c r="O112" s="501" t="s">
        <v>2225</v>
      </c>
      <c r="P112" s="523" t="s">
        <v>3564</v>
      </c>
      <c r="Q112" s="600" t="s">
        <v>3722</v>
      </c>
      <c r="R112" s="498" t="s">
        <v>2299</v>
      </c>
      <c r="S112" s="498">
        <v>2018</v>
      </c>
      <c r="T112" s="498" t="s">
        <v>3564</v>
      </c>
      <c r="U112" s="498" t="s">
        <v>2989</v>
      </c>
      <c r="V112" s="624"/>
    </row>
    <row r="113" spans="1:22" ht="20.25" customHeight="1" x14ac:dyDescent="0.15">
      <c r="A113" s="496">
        <v>109</v>
      </c>
      <c r="B113" s="496">
        <v>109</v>
      </c>
      <c r="C113" s="643" t="s">
        <v>4687</v>
      </c>
      <c r="D113" s="620" t="s">
        <v>4676</v>
      </c>
      <c r="E113" s="620" t="s">
        <v>709</v>
      </c>
      <c r="F113" s="620" t="s">
        <v>2747</v>
      </c>
      <c r="G113" s="621" t="s">
        <v>4688</v>
      </c>
      <c r="H113" s="516" t="s">
        <v>2246</v>
      </c>
      <c r="I113" s="502" t="str">
        <f t="shared" si="5"/>
        <v>III/b</v>
      </c>
      <c r="J113" s="525" t="s">
        <v>3977</v>
      </c>
      <c r="K113" s="502" t="s">
        <v>707</v>
      </c>
      <c r="L113" s="503">
        <f t="shared" si="4"/>
        <v>28</v>
      </c>
      <c r="M113" s="516" t="s">
        <v>680</v>
      </c>
      <c r="N113" s="525" t="s">
        <v>3977</v>
      </c>
      <c r="O113" s="501" t="s">
        <v>2225</v>
      </c>
      <c r="P113" s="622" t="s">
        <v>3564</v>
      </c>
      <c r="Q113" s="600" t="s">
        <v>3722</v>
      </c>
      <c r="R113" s="620" t="s">
        <v>2299</v>
      </c>
      <c r="S113" s="620">
        <v>2018</v>
      </c>
      <c r="T113" s="620" t="s">
        <v>3564</v>
      </c>
      <c r="U113" s="620" t="s">
        <v>2989</v>
      </c>
      <c r="V113" s="627"/>
    </row>
    <row r="114" spans="1:22" x14ac:dyDescent="0.15">
      <c r="A114" s="504">
        <v>110</v>
      </c>
      <c r="B114" s="611">
        <v>1</v>
      </c>
      <c r="C114" s="612" t="s">
        <v>1688</v>
      </c>
      <c r="D114" s="613" t="s">
        <v>2618</v>
      </c>
      <c r="E114" s="614" t="s">
        <v>705</v>
      </c>
      <c r="F114" s="615" t="s">
        <v>2747</v>
      </c>
      <c r="G114" s="616" t="s">
        <v>236</v>
      </c>
      <c r="H114" s="611" t="s">
        <v>2243</v>
      </c>
      <c r="I114" s="617" t="str">
        <f t="shared" ref="I114:I179" si="6">IF(H114="Pembina Utama","IV/e",IF(H114="Pembina Utama Madya","IV/d",IF(H114="Pembina Utama Muda","IV/c",IF(H114="Pembina Tk.I","IV/b",IF(H114="Pembina","IV/a",IF(H114="Penata Tk.I","III/d",IF(H114="Penata","III/c",IF(H114="Penata Muda Tk.I","III/b",IF(H114="Penata Muda","III/a",IF(H114="Pengatur Tk.I","II/d",IF(H114="Pengatur","II/c",IF(H114="Pengatur Muda Tk.I","II/b",IF(H114="Pengatur Muda","II/a",IF(H114="Juru Tk.I","I/d",IF(H114="Juru","I/c",IF(H114="Juru Muda Tk.I","I/b","I/a"))))))))))))))))</f>
        <v>IV/a</v>
      </c>
      <c r="J114" s="618" t="s">
        <v>110</v>
      </c>
      <c r="K114" s="611" t="s">
        <v>720</v>
      </c>
      <c r="L114" s="503">
        <f t="shared" si="4"/>
        <v>63</v>
      </c>
      <c r="M114" s="611" t="s">
        <v>230</v>
      </c>
      <c r="N114" s="618" t="s">
        <v>2646</v>
      </c>
      <c r="O114" s="611">
        <v>2009</v>
      </c>
      <c r="P114" s="614" t="s">
        <v>636</v>
      </c>
      <c r="Q114" s="613" t="s">
        <v>2228</v>
      </c>
      <c r="R114" s="613" t="s">
        <v>2322</v>
      </c>
      <c r="S114" s="615">
        <v>2015</v>
      </c>
      <c r="T114" s="615" t="s">
        <v>1263</v>
      </c>
      <c r="U114" s="615" t="s">
        <v>2917</v>
      </c>
      <c r="V114" s="628" t="s">
        <v>3809</v>
      </c>
    </row>
    <row r="115" spans="1:22" x14ac:dyDescent="0.15">
      <c r="A115" s="496">
        <v>111</v>
      </c>
      <c r="B115" s="504">
        <v>2</v>
      </c>
      <c r="C115" s="537" t="s">
        <v>1689</v>
      </c>
      <c r="D115" s="508" t="s">
        <v>24</v>
      </c>
      <c r="E115" s="506" t="s">
        <v>705</v>
      </c>
      <c r="F115" s="598" t="s">
        <v>2748</v>
      </c>
      <c r="G115" s="543" t="s">
        <v>236</v>
      </c>
      <c r="H115" s="504" t="s">
        <v>2243</v>
      </c>
      <c r="I115" s="502" t="str">
        <f t="shared" si="6"/>
        <v>IV/a</v>
      </c>
      <c r="J115" s="505" t="s">
        <v>745</v>
      </c>
      <c r="K115" s="504" t="s">
        <v>707</v>
      </c>
      <c r="L115" s="503">
        <f t="shared" si="4"/>
        <v>63</v>
      </c>
      <c r="M115" s="504" t="s">
        <v>230</v>
      </c>
      <c r="N115" s="505" t="s">
        <v>2689</v>
      </c>
      <c r="O115" s="504">
        <v>2011</v>
      </c>
      <c r="P115" s="506" t="s">
        <v>882</v>
      </c>
      <c r="Q115" s="508" t="s">
        <v>2228</v>
      </c>
      <c r="R115" s="508" t="s">
        <v>2325</v>
      </c>
      <c r="S115" s="598">
        <v>2006</v>
      </c>
      <c r="T115" s="598" t="s">
        <v>1263</v>
      </c>
      <c r="U115" s="598" t="s">
        <v>2917</v>
      </c>
      <c r="V115" s="626">
        <v>2031125706</v>
      </c>
    </row>
    <row r="116" spans="1:22" x14ac:dyDescent="0.15">
      <c r="A116" s="504">
        <v>112</v>
      </c>
      <c r="B116" s="611">
        <v>3</v>
      </c>
      <c r="C116" s="520" t="s">
        <v>1466</v>
      </c>
      <c r="D116" s="508" t="s">
        <v>2358</v>
      </c>
      <c r="E116" s="506" t="s">
        <v>705</v>
      </c>
      <c r="F116" s="598" t="s">
        <v>2738</v>
      </c>
      <c r="G116" s="544" t="s">
        <v>767</v>
      </c>
      <c r="H116" s="504" t="s">
        <v>2203</v>
      </c>
      <c r="I116" s="502" t="str">
        <f t="shared" si="6"/>
        <v>IV/c</v>
      </c>
      <c r="J116" s="505" t="s">
        <v>3060</v>
      </c>
      <c r="K116" s="504" t="s">
        <v>720</v>
      </c>
      <c r="L116" s="503">
        <f t="shared" si="4"/>
        <v>61</v>
      </c>
      <c r="M116" s="504" t="s">
        <v>192</v>
      </c>
      <c r="N116" s="505" t="s">
        <v>2707</v>
      </c>
      <c r="O116" s="504">
        <v>2010</v>
      </c>
      <c r="P116" s="506" t="s">
        <v>868</v>
      </c>
      <c r="Q116" s="508" t="s">
        <v>2228</v>
      </c>
      <c r="R116" s="508" t="s">
        <v>2323</v>
      </c>
      <c r="S116" s="598">
        <v>2015</v>
      </c>
      <c r="T116" s="598" t="s">
        <v>3587</v>
      </c>
      <c r="U116" s="598" t="s">
        <v>2921</v>
      </c>
      <c r="V116" s="626">
        <v>2012076002</v>
      </c>
    </row>
    <row r="117" spans="1:22" x14ac:dyDescent="0.15">
      <c r="A117" s="496">
        <v>113</v>
      </c>
      <c r="B117" s="504">
        <v>4</v>
      </c>
      <c r="C117" s="520" t="s">
        <v>2281</v>
      </c>
      <c r="D117" s="508" t="s">
        <v>5290</v>
      </c>
      <c r="E117" s="506" t="s">
        <v>709</v>
      </c>
      <c r="F117" s="598" t="s">
        <v>2749</v>
      </c>
      <c r="G117" s="518" t="s">
        <v>489</v>
      </c>
      <c r="H117" s="504" t="s">
        <v>2242</v>
      </c>
      <c r="I117" s="502" t="str">
        <f t="shared" si="6"/>
        <v>IV/b</v>
      </c>
      <c r="J117" s="505" t="s">
        <v>4050</v>
      </c>
      <c r="K117" s="504" t="s">
        <v>720</v>
      </c>
      <c r="L117" s="503">
        <f t="shared" si="4"/>
        <v>48</v>
      </c>
      <c r="M117" s="504" t="s">
        <v>224</v>
      </c>
      <c r="N117" s="505" t="s">
        <v>4957</v>
      </c>
      <c r="O117" s="504">
        <v>2010</v>
      </c>
      <c r="P117" s="506" t="s">
        <v>74</v>
      </c>
      <c r="Q117" s="508" t="s">
        <v>2228</v>
      </c>
      <c r="R117" s="508" t="s">
        <v>2326</v>
      </c>
      <c r="S117" s="598">
        <v>2015</v>
      </c>
      <c r="T117" s="598" t="s">
        <v>3588</v>
      </c>
      <c r="U117" s="598" t="s">
        <v>2995</v>
      </c>
      <c r="V117" s="626" t="s">
        <v>3810</v>
      </c>
    </row>
    <row r="118" spans="1:22" x14ac:dyDescent="0.15">
      <c r="A118" s="504">
        <v>114</v>
      </c>
      <c r="B118" s="611">
        <v>5</v>
      </c>
      <c r="C118" s="520" t="s">
        <v>1434</v>
      </c>
      <c r="D118" s="508" t="s">
        <v>831</v>
      </c>
      <c r="E118" s="545" t="s">
        <v>705</v>
      </c>
      <c r="F118" s="598" t="s">
        <v>2742</v>
      </c>
      <c r="G118" s="518" t="s">
        <v>830</v>
      </c>
      <c r="H118" s="504" t="s">
        <v>2243</v>
      </c>
      <c r="I118" s="502" t="str">
        <f t="shared" si="6"/>
        <v>IV/a</v>
      </c>
      <c r="J118" s="505" t="s">
        <v>1454</v>
      </c>
      <c r="K118" s="546" t="s">
        <v>720</v>
      </c>
      <c r="L118" s="503">
        <f t="shared" si="4"/>
        <v>57</v>
      </c>
      <c r="M118" s="504" t="s">
        <v>192</v>
      </c>
      <c r="N118" s="505" t="s">
        <v>1167</v>
      </c>
      <c r="O118" s="504">
        <v>2011</v>
      </c>
      <c r="P118" s="506" t="s">
        <v>2331</v>
      </c>
      <c r="Q118" s="508" t="s">
        <v>2228</v>
      </c>
      <c r="R118" s="508" t="s">
        <v>2323</v>
      </c>
      <c r="S118" s="598">
        <v>2006</v>
      </c>
      <c r="T118" s="598" t="s">
        <v>3589</v>
      </c>
      <c r="U118" s="598" t="s">
        <v>2921</v>
      </c>
      <c r="V118" s="626">
        <v>2024036301</v>
      </c>
    </row>
    <row r="119" spans="1:22" x14ac:dyDescent="0.15">
      <c r="A119" s="496">
        <v>115</v>
      </c>
      <c r="B119" s="504">
        <v>6</v>
      </c>
      <c r="C119" s="542" t="s">
        <v>1690</v>
      </c>
      <c r="D119" s="508" t="s">
        <v>2067</v>
      </c>
      <c r="E119" s="506" t="s">
        <v>709</v>
      </c>
      <c r="F119" s="598" t="s">
        <v>2724</v>
      </c>
      <c r="G119" s="544" t="s">
        <v>571</v>
      </c>
      <c r="H119" s="504" t="s">
        <v>2243</v>
      </c>
      <c r="I119" s="502" t="str">
        <f t="shared" si="6"/>
        <v>IV/a</v>
      </c>
      <c r="J119" s="505" t="s">
        <v>2332</v>
      </c>
      <c r="K119" s="504" t="s">
        <v>720</v>
      </c>
      <c r="L119" s="503">
        <f t="shared" si="4"/>
        <v>52</v>
      </c>
      <c r="M119" s="504" t="s">
        <v>192</v>
      </c>
      <c r="N119" s="505" t="s">
        <v>2637</v>
      </c>
      <c r="O119" s="504">
        <v>2010</v>
      </c>
      <c r="P119" s="506" t="s">
        <v>210</v>
      </c>
      <c r="Q119" s="508" t="s">
        <v>2228</v>
      </c>
      <c r="R119" s="508" t="s">
        <v>2328</v>
      </c>
      <c r="S119" s="598">
        <v>2014</v>
      </c>
      <c r="T119" s="598" t="s">
        <v>210</v>
      </c>
      <c r="U119" s="598" t="s">
        <v>2996</v>
      </c>
      <c r="V119" s="626">
        <v>2022076801</v>
      </c>
    </row>
    <row r="120" spans="1:22" ht="12.75" customHeight="1" x14ac:dyDescent="0.15">
      <c r="A120" s="504">
        <v>116</v>
      </c>
      <c r="B120" s="611">
        <v>7</v>
      </c>
      <c r="C120" s="520" t="s">
        <v>1422</v>
      </c>
      <c r="D120" s="508" t="s">
        <v>3139</v>
      </c>
      <c r="E120" s="506" t="s">
        <v>709</v>
      </c>
      <c r="F120" s="598" t="s">
        <v>2724</v>
      </c>
      <c r="G120" s="544" t="s">
        <v>766</v>
      </c>
      <c r="H120" s="504" t="s">
        <v>2243</v>
      </c>
      <c r="I120" s="502" t="str">
        <f t="shared" si="6"/>
        <v>IV/a</v>
      </c>
      <c r="J120" s="505" t="s">
        <v>3060</v>
      </c>
      <c r="K120" s="504" t="s">
        <v>707</v>
      </c>
      <c r="L120" s="503">
        <f t="shared" si="4"/>
        <v>52</v>
      </c>
      <c r="M120" s="504" t="s">
        <v>192</v>
      </c>
      <c r="N120" s="505" t="s">
        <v>3072</v>
      </c>
      <c r="O120" s="504">
        <v>2010</v>
      </c>
      <c r="P120" s="506" t="s">
        <v>869</v>
      </c>
      <c r="Q120" s="508" t="s">
        <v>2228</v>
      </c>
      <c r="R120" s="508" t="s">
        <v>2328</v>
      </c>
      <c r="S120" s="598">
        <v>2002</v>
      </c>
      <c r="T120" s="598" t="s">
        <v>3333</v>
      </c>
      <c r="U120" s="598" t="s">
        <v>2921</v>
      </c>
      <c r="V120" s="626">
        <v>16026805</v>
      </c>
    </row>
    <row r="121" spans="1:22" x14ac:dyDescent="0.15">
      <c r="A121" s="496">
        <v>117</v>
      </c>
      <c r="B121" s="504">
        <v>8</v>
      </c>
      <c r="C121" s="520" t="s">
        <v>1691</v>
      </c>
      <c r="D121" s="508" t="s">
        <v>200</v>
      </c>
      <c r="E121" s="506" t="s">
        <v>705</v>
      </c>
      <c r="F121" s="598" t="s">
        <v>2731</v>
      </c>
      <c r="G121" s="518" t="s">
        <v>700</v>
      </c>
      <c r="H121" s="504" t="s">
        <v>2252</v>
      </c>
      <c r="I121" s="502" t="str">
        <f t="shared" si="6"/>
        <v>III/d</v>
      </c>
      <c r="J121" s="505" t="s">
        <v>1081</v>
      </c>
      <c r="K121" s="504" t="s">
        <v>707</v>
      </c>
      <c r="L121" s="503">
        <f t="shared" si="4"/>
        <v>44</v>
      </c>
      <c r="M121" s="504" t="s">
        <v>230</v>
      </c>
      <c r="N121" s="505" t="s">
        <v>1081</v>
      </c>
      <c r="O121" s="504">
        <v>2010</v>
      </c>
      <c r="P121" s="506" t="s">
        <v>201</v>
      </c>
      <c r="Q121" s="508" t="s">
        <v>2228</v>
      </c>
      <c r="R121" s="508" t="s">
        <v>2322</v>
      </c>
      <c r="S121" s="598">
        <v>2004</v>
      </c>
      <c r="T121" s="598" t="s">
        <v>3590</v>
      </c>
      <c r="U121" s="598" t="s">
        <v>2991</v>
      </c>
      <c r="V121" s="626">
        <v>2012127603</v>
      </c>
    </row>
    <row r="122" spans="1:22" x14ac:dyDescent="0.15">
      <c r="A122" s="504">
        <v>118</v>
      </c>
      <c r="B122" s="611">
        <v>9</v>
      </c>
      <c r="C122" s="520" t="s">
        <v>1692</v>
      </c>
      <c r="D122" s="508" t="s">
        <v>576</v>
      </c>
      <c r="E122" s="506" t="s">
        <v>709</v>
      </c>
      <c r="F122" s="598" t="s">
        <v>2724</v>
      </c>
      <c r="G122" s="518" t="s">
        <v>356</v>
      </c>
      <c r="H122" s="504" t="s">
        <v>2243</v>
      </c>
      <c r="I122" s="502" t="str">
        <f t="shared" si="6"/>
        <v>IV/a</v>
      </c>
      <c r="J122" s="505" t="s">
        <v>3220</v>
      </c>
      <c r="K122" s="504" t="s">
        <v>707</v>
      </c>
      <c r="L122" s="503">
        <f t="shared" si="4"/>
        <v>47</v>
      </c>
      <c r="M122" s="504" t="s">
        <v>192</v>
      </c>
      <c r="N122" s="505" t="s">
        <v>3104</v>
      </c>
      <c r="O122" s="504">
        <v>2010</v>
      </c>
      <c r="P122" s="506" t="s">
        <v>76</v>
      </c>
      <c r="Q122" s="508" t="s">
        <v>2228</v>
      </c>
      <c r="R122" s="508" t="s">
        <v>2323</v>
      </c>
      <c r="S122" s="598">
        <v>2002</v>
      </c>
      <c r="T122" s="598" t="s">
        <v>3591</v>
      </c>
      <c r="U122" s="598" t="s">
        <v>2921</v>
      </c>
      <c r="V122" s="626" t="s">
        <v>3811</v>
      </c>
    </row>
    <row r="123" spans="1:22" x14ac:dyDescent="0.15">
      <c r="A123" s="496">
        <v>119</v>
      </c>
      <c r="B123" s="504">
        <v>10</v>
      </c>
      <c r="C123" s="542" t="s">
        <v>1693</v>
      </c>
      <c r="D123" s="508" t="s">
        <v>211</v>
      </c>
      <c r="E123" s="506" t="s">
        <v>709</v>
      </c>
      <c r="F123" s="598" t="s">
        <v>2750</v>
      </c>
      <c r="G123" s="544" t="s">
        <v>718</v>
      </c>
      <c r="H123" s="504" t="s">
        <v>2252</v>
      </c>
      <c r="I123" s="502" t="str">
        <f t="shared" si="6"/>
        <v>III/d</v>
      </c>
      <c r="J123" s="505" t="s">
        <v>1081</v>
      </c>
      <c r="K123" s="504" t="s">
        <v>707</v>
      </c>
      <c r="L123" s="503">
        <f t="shared" si="4"/>
        <v>42</v>
      </c>
      <c r="M123" s="504" t="s">
        <v>230</v>
      </c>
      <c r="N123" s="505" t="s">
        <v>438</v>
      </c>
      <c r="O123" s="504">
        <v>2010</v>
      </c>
      <c r="P123" s="506" t="s">
        <v>603</v>
      </c>
      <c r="Q123" s="508" t="s">
        <v>2228</v>
      </c>
      <c r="R123" s="508" t="s">
        <v>2322</v>
      </c>
      <c r="S123" s="598">
        <v>2004</v>
      </c>
      <c r="T123" s="598" t="s">
        <v>3590</v>
      </c>
      <c r="U123" s="598" t="s">
        <v>2991</v>
      </c>
      <c r="V123" s="626" t="s">
        <v>3812</v>
      </c>
    </row>
    <row r="124" spans="1:22" x14ac:dyDescent="0.15">
      <c r="A124" s="504">
        <v>120</v>
      </c>
      <c r="B124" s="611">
        <v>11</v>
      </c>
      <c r="C124" s="520" t="s">
        <v>1694</v>
      </c>
      <c r="D124" s="508" t="s">
        <v>5418</v>
      </c>
      <c r="E124" s="506" t="s">
        <v>709</v>
      </c>
      <c r="F124" s="598" t="s">
        <v>2751</v>
      </c>
      <c r="G124" s="547" t="s">
        <v>584</v>
      </c>
      <c r="H124" s="504" t="s">
        <v>2252</v>
      </c>
      <c r="I124" s="502" t="str">
        <f t="shared" si="6"/>
        <v>III/d</v>
      </c>
      <c r="J124" s="505" t="s">
        <v>1224</v>
      </c>
      <c r="K124" s="504" t="s">
        <v>720</v>
      </c>
      <c r="L124" s="503">
        <f t="shared" si="4"/>
        <v>48</v>
      </c>
      <c r="M124" s="504" t="s">
        <v>230</v>
      </c>
      <c r="N124" s="505" t="s">
        <v>1081</v>
      </c>
      <c r="O124" s="504">
        <v>2011</v>
      </c>
      <c r="P124" s="506" t="s">
        <v>997</v>
      </c>
      <c r="Q124" s="508" t="s">
        <v>2228</v>
      </c>
      <c r="R124" s="508" t="s">
        <v>2323</v>
      </c>
      <c r="S124" s="598">
        <v>2019</v>
      </c>
      <c r="T124" s="506" t="s">
        <v>5417</v>
      </c>
      <c r="U124" s="598" t="s">
        <v>2921</v>
      </c>
      <c r="V124" s="626">
        <v>2027077201</v>
      </c>
    </row>
    <row r="125" spans="1:22" ht="13.5" customHeight="1" x14ac:dyDescent="0.15">
      <c r="A125" s="496">
        <v>121</v>
      </c>
      <c r="B125" s="504">
        <v>12</v>
      </c>
      <c r="C125" s="542" t="s">
        <v>1695</v>
      </c>
      <c r="D125" s="508" t="s">
        <v>354</v>
      </c>
      <c r="E125" s="506" t="s">
        <v>705</v>
      </c>
      <c r="F125" s="598" t="s">
        <v>2747</v>
      </c>
      <c r="G125" s="518" t="s">
        <v>344</v>
      </c>
      <c r="H125" s="504" t="s">
        <v>2243</v>
      </c>
      <c r="I125" s="502" t="str">
        <f t="shared" si="6"/>
        <v>IV/a</v>
      </c>
      <c r="J125" s="505" t="s">
        <v>2112</v>
      </c>
      <c r="K125" s="504" t="s">
        <v>707</v>
      </c>
      <c r="L125" s="503">
        <f t="shared" si="4"/>
        <v>42</v>
      </c>
      <c r="M125" s="504" t="s">
        <v>192</v>
      </c>
      <c r="N125" s="505" t="s">
        <v>2677</v>
      </c>
      <c r="O125" s="504">
        <v>2010</v>
      </c>
      <c r="P125" s="506" t="s">
        <v>593</v>
      </c>
      <c r="Q125" s="508" t="s">
        <v>2228</v>
      </c>
      <c r="R125" s="508" t="s">
        <v>2324</v>
      </c>
      <c r="S125" s="598">
        <v>2006</v>
      </c>
      <c r="T125" s="598" t="s">
        <v>593</v>
      </c>
      <c r="U125" s="598" t="s">
        <v>2964</v>
      </c>
      <c r="V125" s="626" t="s">
        <v>3813</v>
      </c>
    </row>
    <row r="126" spans="1:22" x14ac:dyDescent="0.15">
      <c r="A126" s="504">
        <v>122</v>
      </c>
      <c r="B126" s="611">
        <v>13</v>
      </c>
      <c r="C126" s="542" t="s">
        <v>1696</v>
      </c>
      <c r="D126" s="508" t="s">
        <v>435</v>
      </c>
      <c r="E126" s="506" t="s">
        <v>705</v>
      </c>
      <c r="F126" s="598" t="s">
        <v>2752</v>
      </c>
      <c r="G126" s="518" t="s">
        <v>346</v>
      </c>
      <c r="H126" s="504" t="s">
        <v>2252</v>
      </c>
      <c r="I126" s="502" t="str">
        <f t="shared" si="6"/>
        <v>III/d</v>
      </c>
      <c r="J126" s="505" t="s">
        <v>1224</v>
      </c>
      <c r="K126" s="504" t="s">
        <v>707</v>
      </c>
      <c r="L126" s="503">
        <f t="shared" si="4"/>
        <v>45</v>
      </c>
      <c r="M126" s="504" t="s">
        <v>230</v>
      </c>
      <c r="N126" s="505" t="s">
        <v>873</v>
      </c>
      <c r="O126" s="504">
        <v>2010</v>
      </c>
      <c r="P126" s="506" t="s">
        <v>75</v>
      </c>
      <c r="Q126" s="508" t="s">
        <v>2228</v>
      </c>
      <c r="R126" s="508" t="s">
        <v>2325</v>
      </c>
      <c r="S126" s="598">
        <v>2006</v>
      </c>
      <c r="T126" s="598" t="s">
        <v>3592</v>
      </c>
      <c r="U126" s="598" t="s">
        <v>2921</v>
      </c>
      <c r="V126" s="626" t="s">
        <v>3814</v>
      </c>
    </row>
    <row r="127" spans="1:22" x14ac:dyDescent="0.15">
      <c r="A127" s="496">
        <v>123</v>
      </c>
      <c r="B127" s="504">
        <v>14</v>
      </c>
      <c r="C127" s="520" t="s">
        <v>1438</v>
      </c>
      <c r="D127" s="508" t="s">
        <v>4860</v>
      </c>
      <c r="E127" s="506" t="s">
        <v>705</v>
      </c>
      <c r="F127" s="598" t="s">
        <v>2724</v>
      </c>
      <c r="G127" s="518" t="s">
        <v>714</v>
      </c>
      <c r="H127" s="504" t="s">
        <v>2252</v>
      </c>
      <c r="I127" s="502" t="str">
        <f t="shared" si="6"/>
        <v>III/d</v>
      </c>
      <c r="J127" s="505" t="s">
        <v>1224</v>
      </c>
      <c r="K127" s="504" t="s">
        <v>720</v>
      </c>
      <c r="L127" s="503">
        <f t="shared" si="4"/>
        <v>46</v>
      </c>
      <c r="M127" s="504" t="s">
        <v>230</v>
      </c>
      <c r="N127" s="505" t="s">
        <v>873</v>
      </c>
      <c r="O127" s="504">
        <v>2010</v>
      </c>
      <c r="P127" s="506" t="s">
        <v>744</v>
      </c>
      <c r="Q127" s="508" t="s">
        <v>2228</v>
      </c>
      <c r="R127" s="508" t="s">
        <v>2322</v>
      </c>
      <c r="S127" s="598">
        <v>2019</v>
      </c>
      <c r="T127" s="598" t="s">
        <v>3593</v>
      </c>
      <c r="U127" s="598" t="s">
        <v>2986</v>
      </c>
      <c r="V127" s="626" t="s">
        <v>3815</v>
      </c>
    </row>
    <row r="128" spans="1:22" x14ac:dyDescent="0.15">
      <c r="A128" s="504">
        <v>124</v>
      </c>
      <c r="B128" s="611">
        <v>15</v>
      </c>
      <c r="C128" s="542" t="s">
        <v>1697</v>
      </c>
      <c r="D128" s="508" t="s">
        <v>595</v>
      </c>
      <c r="E128" s="506" t="s">
        <v>709</v>
      </c>
      <c r="F128" s="598" t="s">
        <v>2724</v>
      </c>
      <c r="G128" s="518" t="s">
        <v>715</v>
      </c>
      <c r="H128" s="504" t="s">
        <v>2252</v>
      </c>
      <c r="I128" s="502" t="str">
        <f t="shared" si="6"/>
        <v>III/d</v>
      </c>
      <c r="J128" s="505" t="s">
        <v>1224</v>
      </c>
      <c r="K128" s="504" t="s">
        <v>707</v>
      </c>
      <c r="L128" s="503">
        <f t="shared" si="4"/>
        <v>44</v>
      </c>
      <c r="M128" s="504" t="s">
        <v>230</v>
      </c>
      <c r="N128" s="505" t="s">
        <v>873</v>
      </c>
      <c r="O128" s="504">
        <v>2010</v>
      </c>
      <c r="P128" s="506" t="s">
        <v>1190</v>
      </c>
      <c r="Q128" s="508" t="s">
        <v>2228</v>
      </c>
      <c r="R128" s="508" t="s">
        <v>2326</v>
      </c>
      <c r="S128" s="598">
        <v>2004</v>
      </c>
      <c r="T128" s="598" t="s">
        <v>3594</v>
      </c>
      <c r="U128" s="598" t="s">
        <v>2921</v>
      </c>
      <c r="V128" s="626">
        <v>2006107601</v>
      </c>
    </row>
    <row r="129" spans="1:22" x14ac:dyDescent="0.15">
      <c r="A129" s="496">
        <v>125</v>
      </c>
      <c r="B129" s="504">
        <v>16</v>
      </c>
      <c r="C129" s="542" t="s">
        <v>1706</v>
      </c>
      <c r="D129" s="508" t="s">
        <v>596</v>
      </c>
      <c r="E129" s="506" t="s">
        <v>705</v>
      </c>
      <c r="F129" s="598" t="s">
        <v>2732</v>
      </c>
      <c r="G129" s="518" t="s">
        <v>716</v>
      </c>
      <c r="H129" s="504" t="s">
        <v>2252</v>
      </c>
      <c r="I129" s="502" t="str">
        <f t="shared" si="6"/>
        <v>III/d</v>
      </c>
      <c r="J129" s="505" t="s">
        <v>1224</v>
      </c>
      <c r="K129" s="504" t="s">
        <v>707</v>
      </c>
      <c r="L129" s="503">
        <f t="shared" si="4"/>
        <v>46</v>
      </c>
      <c r="M129" s="504" t="s">
        <v>230</v>
      </c>
      <c r="N129" s="505" t="s">
        <v>873</v>
      </c>
      <c r="O129" s="504">
        <v>2010</v>
      </c>
      <c r="P129" s="506" t="s">
        <v>742</v>
      </c>
      <c r="Q129" s="508" t="s">
        <v>2228</v>
      </c>
      <c r="R129" s="508" t="s">
        <v>2326</v>
      </c>
      <c r="S129" s="598">
        <v>2006</v>
      </c>
      <c r="T129" s="598" t="s">
        <v>3595</v>
      </c>
      <c r="U129" s="598" t="s">
        <v>2921</v>
      </c>
      <c r="V129" s="626">
        <v>2024127401</v>
      </c>
    </row>
    <row r="130" spans="1:22" x14ac:dyDescent="0.15">
      <c r="A130" s="504">
        <v>126</v>
      </c>
      <c r="B130" s="611">
        <v>17</v>
      </c>
      <c r="C130" s="520" t="s">
        <v>3563</v>
      </c>
      <c r="D130" s="508" t="s">
        <v>3341</v>
      </c>
      <c r="E130" s="506" t="s">
        <v>709</v>
      </c>
      <c r="F130" s="598" t="s">
        <v>2753</v>
      </c>
      <c r="G130" s="518" t="s">
        <v>573</v>
      </c>
      <c r="H130" s="504" t="s">
        <v>2252</v>
      </c>
      <c r="I130" s="502" t="str">
        <f t="shared" si="6"/>
        <v>III/d</v>
      </c>
      <c r="J130" s="505" t="s">
        <v>1254</v>
      </c>
      <c r="K130" s="504" t="s">
        <v>720</v>
      </c>
      <c r="L130" s="503">
        <f t="shared" si="4"/>
        <v>48</v>
      </c>
      <c r="M130" s="504" t="s">
        <v>230</v>
      </c>
      <c r="N130" s="505" t="s">
        <v>873</v>
      </c>
      <c r="O130" s="504">
        <v>2010</v>
      </c>
      <c r="P130" s="506" t="s">
        <v>602</v>
      </c>
      <c r="Q130" s="508" t="s">
        <v>2228</v>
      </c>
      <c r="R130" s="508" t="s">
        <v>2300</v>
      </c>
      <c r="S130" s="598">
        <v>2017</v>
      </c>
      <c r="T130" s="598" t="s">
        <v>3596</v>
      </c>
      <c r="U130" s="598" t="s">
        <v>2921</v>
      </c>
      <c r="V130" s="626" t="s">
        <v>3816</v>
      </c>
    </row>
    <row r="131" spans="1:22" x14ac:dyDescent="0.15">
      <c r="A131" s="496">
        <v>127</v>
      </c>
      <c r="B131" s="504">
        <v>18</v>
      </c>
      <c r="C131" s="789" t="s">
        <v>1707</v>
      </c>
      <c r="D131" s="581" t="s">
        <v>594</v>
      </c>
      <c r="E131" s="515" t="s">
        <v>705</v>
      </c>
      <c r="F131" s="600" t="s">
        <v>2755</v>
      </c>
      <c r="G131" s="790" t="s">
        <v>717</v>
      </c>
      <c r="H131" s="516" t="s">
        <v>2252</v>
      </c>
      <c r="I131" s="502" t="str">
        <f t="shared" si="6"/>
        <v>III/d</v>
      </c>
      <c r="J131" s="517" t="s">
        <v>1333</v>
      </c>
      <c r="K131" s="516" t="s">
        <v>707</v>
      </c>
      <c r="L131" s="503">
        <f t="shared" si="4"/>
        <v>42</v>
      </c>
      <c r="M131" s="516" t="s">
        <v>230</v>
      </c>
      <c r="N131" s="517" t="s">
        <v>834</v>
      </c>
      <c r="O131" s="516">
        <v>2010</v>
      </c>
      <c r="P131" s="515" t="s">
        <v>74</v>
      </c>
      <c r="Q131" s="581" t="s">
        <v>2228</v>
      </c>
      <c r="R131" s="581" t="s">
        <v>2326</v>
      </c>
      <c r="S131" s="600">
        <v>2005</v>
      </c>
      <c r="T131" s="600" t="s">
        <v>3594</v>
      </c>
      <c r="U131" s="600" t="s">
        <v>2989</v>
      </c>
      <c r="V131" s="791">
        <v>2008027801</v>
      </c>
    </row>
    <row r="132" spans="1:22" x14ac:dyDescent="0.15">
      <c r="A132" s="504">
        <v>128</v>
      </c>
      <c r="B132" s="611">
        <v>19</v>
      </c>
      <c r="C132" s="542" t="s">
        <v>1708</v>
      </c>
      <c r="D132" s="508" t="s">
        <v>3699</v>
      </c>
      <c r="E132" s="506" t="s">
        <v>709</v>
      </c>
      <c r="F132" s="598" t="s">
        <v>2736</v>
      </c>
      <c r="G132" s="518" t="s">
        <v>343</v>
      </c>
      <c r="H132" s="504" t="s">
        <v>2243</v>
      </c>
      <c r="I132" s="502" t="str">
        <f t="shared" si="6"/>
        <v>IV/a</v>
      </c>
      <c r="J132" s="505" t="s">
        <v>3690</v>
      </c>
      <c r="K132" s="504" t="s">
        <v>720</v>
      </c>
      <c r="L132" s="503">
        <f t="shared" si="4"/>
        <v>42</v>
      </c>
      <c r="M132" s="504" t="s">
        <v>192</v>
      </c>
      <c r="N132" s="505" t="s">
        <v>3329</v>
      </c>
      <c r="O132" s="504">
        <v>2010</v>
      </c>
      <c r="P132" s="506" t="s">
        <v>996</v>
      </c>
      <c r="Q132" s="508" t="s">
        <v>2228</v>
      </c>
      <c r="R132" s="508" t="s">
        <v>2328</v>
      </c>
      <c r="S132" s="598">
        <v>2005</v>
      </c>
      <c r="T132" s="598" t="s">
        <v>869</v>
      </c>
      <c r="U132" s="598" t="s">
        <v>2921</v>
      </c>
      <c r="V132" s="626" t="s">
        <v>3817</v>
      </c>
    </row>
    <row r="133" spans="1:22" x14ac:dyDescent="0.15">
      <c r="A133" s="496">
        <v>129</v>
      </c>
      <c r="B133" s="504">
        <v>20</v>
      </c>
      <c r="C133" s="542" t="s">
        <v>1721</v>
      </c>
      <c r="D133" s="508" t="s">
        <v>3343</v>
      </c>
      <c r="E133" s="506" t="s">
        <v>705</v>
      </c>
      <c r="F133" s="598" t="s">
        <v>2756</v>
      </c>
      <c r="G133" s="518" t="s">
        <v>345</v>
      </c>
      <c r="H133" s="504" t="s">
        <v>2243</v>
      </c>
      <c r="I133" s="502" t="str">
        <f t="shared" si="6"/>
        <v>IV/a</v>
      </c>
      <c r="J133" s="505" t="s">
        <v>4957</v>
      </c>
      <c r="K133" s="504" t="s">
        <v>720</v>
      </c>
      <c r="L133" s="503">
        <f t="shared" si="4"/>
        <v>44</v>
      </c>
      <c r="M133" s="504" t="s">
        <v>192</v>
      </c>
      <c r="N133" s="505" t="s">
        <v>4865</v>
      </c>
      <c r="O133" s="504">
        <v>2010</v>
      </c>
      <c r="P133" s="506" t="s">
        <v>666</v>
      </c>
      <c r="Q133" s="508" t="s">
        <v>2228</v>
      </c>
      <c r="R133" s="508" t="s">
        <v>2326</v>
      </c>
      <c r="S133" s="598">
        <v>2017</v>
      </c>
      <c r="T133" s="598" t="s">
        <v>3588</v>
      </c>
      <c r="U133" s="598" t="s">
        <v>3344</v>
      </c>
      <c r="V133" s="626">
        <v>2010067602</v>
      </c>
    </row>
    <row r="134" spans="1:22" x14ac:dyDescent="0.15">
      <c r="A134" s="504">
        <v>130</v>
      </c>
      <c r="B134" s="611">
        <v>21</v>
      </c>
      <c r="C134" s="542" t="s">
        <v>1722</v>
      </c>
      <c r="D134" s="508" t="s">
        <v>761</v>
      </c>
      <c r="E134" s="506" t="s">
        <v>709</v>
      </c>
      <c r="F134" s="598" t="s">
        <v>2757</v>
      </c>
      <c r="G134" s="544" t="s">
        <v>763</v>
      </c>
      <c r="H134" s="504" t="s">
        <v>2252</v>
      </c>
      <c r="I134" s="502" t="str">
        <f t="shared" si="6"/>
        <v>III/d</v>
      </c>
      <c r="J134" s="505" t="s">
        <v>1333</v>
      </c>
      <c r="K134" s="504" t="s">
        <v>707</v>
      </c>
      <c r="L134" s="503">
        <f t="shared" si="4"/>
        <v>44</v>
      </c>
      <c r="M134" s="504" t="s">
        <v>230</v>
      </c>
      <c r="N134" s="505" t="s">
        <v>2661</v>
      </c>
      <c r="O134" s="504">
        <v>2011</v>
      </c>
      <c r="P134" s="506" t="s">
        <v>663</v>
      </c>
      <c r="Q134" s="508" t="s">
        <v>2228</v>
      </c>
      <c r="R134" s="508" t="s">
        <v>2326</v>
      </c>
      <c r="S134" s="598">
        <v>2007</v>
      </c>
      <c r="T134" s="506" t="s">
        <v>3594</v>
      </c>
      <c r="U134" s="598" t="s">
        <v>2921</v>
      </c>
      <c r="V134" s="626">
        <v>2003106301</v>
      </c>
    </row>
    <row r="135" spans="1:22" x14ac:dyDescent="0.15">
      <c r="A135" s="496">
        <v>131</v>
      </c>
      <c r="B135" s="504">
        <v>22</v>
      </c>
      <c r="C135" s="542" t="s">
        <v>1723</v>
      </c>
      <c r="D135" s="508" t="s">
        <v>762</v>
      </c>
      <c r="E135" s="506" t="s">
        <v>709</v>
      </c>
      <c r="F135" s="598" t="s">
        <v>2733</v>
      </c>
      <c r="G135" s="518" t="s">
        <v>764</v>
      </c>
      <c r="H135" s="504" t="s">
        <v>2252</v>
      </c>
      <c r="I135" s="502" t="str">
        <f t="shared" si="6"/>
        <v>III/d</v>
      </c>
      <c r="J135" s="505" t="s">
        <v>1333</v>
      </c>
      <c r="K135" s="504" t="s">
        <v>707</v>
      </c>
      <c r="L135" s="503">
        <f t="shared" si="4"/>
        <v>48</v>
      </c>
      <c r="M135" s="504" t="s">
        <v>230</v>
      </c>
      <c r="N135" s="505" t="s">
        <v>1081</v>
      </c>
      <c r="O135" s="504">
        <v>2011</v>
      </c>
      <c r="P135" s="506" t="s">
        <v>3310</v>
      </c>
      <c r="Q135" s="508" t="s">
        <v>2228</v>
      </c>
      <c r="R135" s="508" t="s">
        <v>2325</v>
      </c>
      <c r="S135" s="598">
        <v>2003</v>
      </c>
      <c r="T135" s="598"/>
      <c r="U135" s="598" t="s">
        <v>2921</v>
      </c>
      <c r="V135" s="626">
        <v>9920100153</v>
      </c>
    </row>
    <row r="136" spans="1:22" x14ac:dyDescent="0.15">
      <c r="A136" s="504">
        <v>132</v>
      </c>
      <c r="B136" s="611">
        <v>23</v>
      </c>
      <c r="C136" s="542" t="s">
        <v>1724</v>
      </c>
      <c r="D136" s="508" t="s">
        <v>735</v>
      </c>
      <c r="E136" s="506" t="s">
        <v>709</v>
      </c>
      <c r="F136" s="598" t="s">
        <v>2724</v>
      </c>
      <c r="G136" s="544" t="s">
        <v>765</v>
      </c>
      <c r="H136" s="504" t="s">
        <v>2252</v>
      </c>
      <c r="I136" s="502" t="str">
        <f t="shared" si="6"/>
        <v>III/d</v>
      </c>
      <c r="J136" s="505" t="s">
        <v>1333</v>
      </c>
      <c r="K136" s="504" t="s">
        <v>707</v>
      </c>
      <c r="L136" s="503">
        <f t="shared" ref="L136:L200" si="7">2020 - (RIGHT(G136,4))</f>
        <v>40</v>
      </c>
      <c r="M136" s="504" t="s">
        <v>230</v>
      </c>
      <c r="N136" s="505" t="s">
        <v>1081</v>
      </c>
      <c r="O136" s="504">
        <v>2011</v>
      </c>
      <c r="P136" s="506" t="s">
        <v>742</v>
      </c>
      <c r="Q136" s="508" t="s">
        <v>2228</v>
      </c>
      <c r="R136" s="508" t="s">
        <v>2327</v>
      </c>
      <c r="S136" s="598">
        <v>2008</v>
      </c>
      <c r="T136" s="506" t="s">
        <v>3597</v>
      </c>
      <c r="U136" s="598" t="s">
        <v>2964</v>
      </c>
      <c r="V136" s="626" t="s">
        <v>3818</v>
      </c>
    </row>
    <row r="137" spans="1:22" x14ac:dyDescent="0.15">
      <c r="A137" s="496">
        <v>133</v>
      </c>
      <c r="B137" s="504">
        <v>24</v>
      </c>
      <c r="C137" s="542" t="s">
        <v>1725</v>
      </c>
      <c r="D137" s="508" t="s">
        <v>5389</v>
      </c>
      <c r="E137" s="506" t="s">
        <v>709</v>
      </c>
      <c r="F137" s="598" t="s">
        <v>2724</v>
      </c>
      <c r="G137" s="518" t="s">
        <v>577</v>
      </c>
      <c r="H137" s="504" t="s">
        <v>2252</v>
      </c>
      <c r="I137" s="502" t="str">
        <f t="shared" si="6"/>
        <v>III/d</v>
      </c>
      <c r="J137" s="505" t="s">
        <v>1484</v>
      </c>
      <c r="K137" s="504" t="s">
        <v>720</v>
      </c>
      <c r="L137" s="503">
        <f t="shared" si="7"/>
        <v>44</v>
      </c>
      <c r="M137" s="504" t="s">
        <v>230</v>
      </c>
      <c r="N137" s="505" t="s">
        <v>1086</v>
      </c>
      <c r="O137" s="504">
        <v>2011</v>
      </c>
      <c r="P137" s="506" t="s">
        <v>77</v>
      </c>
      <c r="Q137" s="508" t="s">
        <v>2228</v>
      </c>
      <c r="R137" s="508" t="s">
        <v>2323</v>
      </c>
      <c r="S137" s="598">
        <v>2012</v>
      </c>
      <c r="T137" s="506"/>
      <c r="U137" s="598" t="s">
        <v>2997</v>
      </c>
      <c r="V137" s="626">
        <v>2014127601</v>
      </c>
    </row>
    <row r="138" spans="1:22" x14ac:dyDescent="0.15">
      <c r="A138" s="504">
        <v>134</v>
      </c>
      <c r="B138" s="611">
        <v>25</v>
      </c>
      <c r="C138" s="542" t="s">
        <v>2043</v>
      </c>
      <c r="D138" s="512" t="s">
        <v>941</v>
      </c>
      <c r="E138" s="506" t="s">
        <v>709</v>
      </c>
      <c r="F138" s="598" t="s">
        <v>2758</v>
      </c>
      <c r="G138" s="543" t="s">
        <v>942</v>
      </c>
      <c r="H138" s="504" t="s">
        <v>2252</v>
      </c>
      <c r="I138" s="502" t="str">
        <f t="shared" si="6"/>
        <v>III/d</v>
      </c>
      <c r="J138" s="505" t="s">
        <v>1454</v>
      </c>
      <c r="K138" s="504" t="s">
        <v>707</v>
      </c>
      <c r="L138" s="503">
        <f t="shared" si="7"/>
        <v>39</v>
      </c>
      <c r="M138" s="504" t="s">
        <v>230</v>
      </c>
      <c r="N138" s="505" t="s">
        <v>1224</v>
      </c>
      <c r="O138" s="504">
        <v>2012</v>
      </c>
      <c r="P138" s="506" t="s">
        <v>1129</v>
      </c>
      <c r="Q138" s="508" t="s">
        <v>2228</v>
      </c>
      <c r="R138" s="508" t="s">
        <v>2325</v>
      </c>
      <c r="S138" s="598">
        <v>2006</v>
      </c>
      <c r="T138" s="506" t="s">
        <v>3594</v>
      </c>
      <c r="U138" s="598"/>
      <c r="V138" s="626">
        <v>2014018002</v>
      </c>
    </row>
    <row r="139" spans="1:22" x14ac:dyDescent="0.15">
      <c r="A139" s="496">
        <v>135</v>
      </c>
      <c r="B139" s="504">
        <v>26</v>
      </c>
      <c r="C139" s="520" t="s">
        <v>1720</v>
      </c>
      <c r="D139" s="512" t="s">
        <v>3211</v>
      </c>
      <c r="E139" s="506" t="s">
        <v>705</v>
      </c>
      <c r="F139" s="598" t="s">
        <v>2733</v>
      </c>
      <c r="G139" s="548" t="s">
        <v>931</v>
      </c>
      <c r="H139" s="504" t="s">
        <v>2243</v>
      </c>
      <c r="I139" s="502" t="str">
        <f t="shared" si="6"/>
        <v>IV/a</v>
      </c>
      <c r="J139" s="505" t="s">
        <v>4050</v>
      </c>
      <c r="K139" s="504" t="s">
        <v>720</v>
      </c>
      <c r="L139" s="503">
        <f t="shared" si="7"/>
        <v>40</v>
      </c>
      <c r="M139" s="504" t="s">
        <v>192</v>
      </c>
      <c r="N139" s="505" t="s">
        <v>5088</v>
      </c>
      <c r="O139" s="504">
        <v>2012</v>
      </c>
      <c r="P139" s="506" t="s">
        <v>3307</v>
      </c>
      <c r="Q139" s="508" t="s">
        <v>2228</v>
      </c>
      <c r="R139" s="508" t="s">
        <v>2300</v>
      </c>
      <c r="S139" s="598">
        <v>2008</v>
      </c>
      <c r="T139" s="506" t="s">
        <v>664</v>
      </c>
      <c r="U139" s="598" t="s">
        <v>2921</v>
      </c>
      <c r="V139" s="626">
        <v>2016128002</v>
      </c>
    </row>
    <row r="140" spans="1:22" x14ac:dyDescent="0.15">
      <c r="A140" s="504">
        <v>136</v>
      </c>
      <c r="B140" s="611">
        <v>27</v>
      </c>
      <c r="C140" s="520" t="s">
        <v>1719</v>
      </c>
      <c r="D140" s="512" t="s">
        <v>943</v>
      </c>
      <c r="E140" s="506" t="s">
        <v>709</v>
      </c>
      <c r="F140" s="598" t="s">
        <v>2759</v>
      </c>
      <c r="G140" s="544" t="s">
        <v>944</v>
      </c>
      <c r="H140" s="504" t="s">
        <v>2252</v>
      </c>
      <c r="I140" s="502" t="str">
        <f t="shared" si="6"/>
        <v>III/d</v>
      </c>
      <c r="J140" s="505" t="s">
        <v>1454</v>
      </c>
      <c r="K140" s="504" t="s">
        <v>707</v>
      </c>
      <c r="L140" s="503">
        <f t="shared" si="7"/>
        <v>42</v>
      </c>
      <c r="M140" s="504" t="s">
        <v>230</v>
      </c>
      <c r="N140" s="505" t="s">
        <v>1224</v>
      </c>
      <c r="O140" s="504">
        <v>2012</v>
      </c>
      <c r="P140" s="506" t="s">
        <v>1118</v>
      </c>
      <c r="Q140" s="508" t="s">
        <v>2228</v>
      </c>
      <c r="R140" s="508" t="s">
        <v>2325</v>
      </c>
      <c r="S140" s="598">
        <v>2006</v>
      </c>
      <c r="T140" s="506" t="s">
        <v>3598</v>
      </c>
      <c r="U140" s="598" t="s">
        <v>2921</v>
      </c>
      <c r="V140" s="626">
        <v>2024057803</v>
      </c>
    </row>
    <row r="141" spans="1:22" x14ac:dyDescent="0.15">
      <c r="A141" s="496">
        <v>137</v>
      </c>
      <c r="B141" s="504">
        <v>28</v>
      </c>
      <c r="C141" s="520" t="s">
        <v>1717</v>
      </c>
      <c r="D141" s="512" t="s">
        <v>946</v>
      </c>
      <c r="E141" s="506" t="s">
        <v>709</v>
      </c>
      <c r="F141" s="598" t="s">
        <v>2760</v>
      </c>
      <c r="G141" s="544" t="s">
        <v>948</v>
      </c>
      <c r="H141" s="504" t="s">
        <v>2252</v>
      </c>
      <c r="I141" s="502" t="str">
        <f t="shared" si="6"/>
        <v>III/d</v>
      </c>
      <c r="J141" s="505" t="s">
        <v>1454</v>
      </c>
      <c r="K141" s="504" t="s">
        <v>707</v>
      </c>
      <c r="L141" s="503">
        <f t="shared" si="7"/>
        <v>39</v>
      </c>
      <c r="M141" s="504" t="s">
        <v>230</v>
      </c>
      <c r="N141" s="505" t="s">
        <v>1224</v>
      </c>
      <c r="O141" s="504">
        <v>2012</v>
      </c>
      <c r="P141" s="506" t="s">
        <v>3311</v>
      </c>
      <c r="Q141" s="508" t="s">
        <v>2228</v>
      </c>
      <c r="R141" s="508" t="s">
        <v>2325</v>
      </c>
      <c r="S141" s="598">
        <v>2006</v>
      </c>
      <c r="T141" s="506" t="s">
        <v>3599</v>
      </c>
      <c r="U141" s="598" t="s">
        <v>2921</v>
      </c>
      <c r="V141" s="626">
        <v>2028068101</v>
      </c>
    </row>
    <row r="142" spans="1:22" x14ac:dyDescent="0.15">
      <c r="A142" s="504">
        <v>138</v>
      </c>
      <c r="B142" s="611">
        <v>29</v>
      </c>
      <c r="C142" s="520" t="s">
        <v>1715</v>
      </c>
      <c r="D142" s="512" t="s">
        <v>951</v>
      </c>
      <c r="E142" s="506" t="s">
        <v>705</v>
      </c>
      <c r="F142" s="598" t="s">
        <v>2751</v>
      </c>
      <c r="G142" s="544" t="s">
        <v>952</v>
      </c>
      <c r="H142" s="504" t="s">
        <v>2252</v>
      </c>
      <c r="I142" s="502" t="str">
        <f t="shared" si="6"/>
        <v>III/d</v>
      </c>
      <c r="J142" s="505" t="s">
        <v>1454</v>
      </c>
      <c r="K142" s="504" t="s">
        <v>707</v>
      </c>
      <c r="L142" s="503">
        <f t="shared" si="7"/>
        <v>45</v>
      </c>
      <c r="M142" s="504" t="s">
        <v>230</v>
      </c>
      <c r="N142" s="505" t="s">
        <v>1224</v>
      </c>
      <c r="O142" s="504">
        <v>2012</v>
      </c>
      <c r="P142" s="506" t="s">
        <v>3312</v>
      </c>
      <c r="Q142" s="508" t="s">
        <v>2228</v>
      </c>
      <c r="R142" s="508" t="s">
        <v>2323</v>
      </c>
      <c r="S142" s="598">
        <v>2009</v>
      </c>
      <c r="T142" s="506" t="s">
        <v>3591</v>
      </c>
      <c r="U142" s="598" t="s">
        <v>2921</v>
      </c>
      <c r="V142" s="626">
        <v>909097503</v>
      </c>
    </row>
    <row r="143" spans="1:22" x14ac:dyDescent="0.15">
      <c r="A143" s="496">
        <v>139</v>
      </c>
      <c r="B143" s="504">
        <v>30</v>
      </c>
      <c r="C143" s="520" t="s">
        <v>1714</v>
      </c>
      <c r="D143" s="512" t="s">
        <v>953</v>
      </c>
      <c r="E143" s="506" t="s">
        <v>709</v>
      </c>
      <c r="F143" s="598" t="s">
        <v>2761</v>
      </c>
      <c r="G143" s="518" t="s">
        <v>954</v>
      </c>
      <c r="H143" s="504" t="s">
        <v>2252</v>
      </c>
      <c r="I143" s="502" t="str">
        <f t="shared" si="6"/>
        <v>III/d</v>
      </c>
      <c r="J143" s="505" t="s">
        <v>1454</v>
      </c>
      <c r="K143" s="504" t="s">
        <v>707</v>
      </c>
      <c r="L143" s="503">
        <f t="shared" si="7"/>
        <v>44</v>
      </c>
      <c r="M143" s="504" t="s">
        <v>230</v>
      </c>
      <c r="N143" s="505" t="s">
        <v>1224</v>
      </c>
      <c r="O143" s="504">
        <v>2012</v>
      </c>
      <c r="P143" s="506" t="s">
        <v>1119</v>
      </c>
      <c r="Q143" s="508" t="s">
        <v>2228</v>
      </c>
      <c r="R143" s="508" t="s">
        <v>2323</v>
      </c>
      <c r="S143" s="598">
        <v>2006</v>
      </c>
      <c r="T143" s="506" t="s">
        <v>3587</v>
      </c>
      <c r="U143" s="598" t="s">
        <v>2921</v>
      </c>
      <c r="V143" s="626">
        <v>2021087601</v>
      </c>
    </row>
    <row r="144" spans="1:22" x14ac:dyDescent="0.15">
      <c r="A144" s="504">
        <v>140</v>
      </c>
      <c r="B144" s="611">
        <v>31</v>
      </c>
      <c r="C144" s="520" t="s">
        <v>1713</v>
      </c>
      <c r="D144" s="512" t="s">
        <v>955</v>
      </c>
      <c r="E144" s="506" t="s">
        <v>709</v>
      </c>
      <c r="F144" s="598" t="s">
        <v>2729</v>
      </c>
      <c r="G144" s="518" t="s">
        <v>956</v>
      </c>
      <c r="H144" s="504" t="s">
        <v>2252</v>
      </c>
      <c r="I144" s="502" t="str">
        <f t="shared" si="6"/>
        <v>III/d</v>
      </c>
      <c r="J144" s="505" t="s">
        <v>1454</v>
      </c>
      <c r="K144" s="504" t="s">
        <v>707</v>
      </c>
      <c r="L144" s="503">
        <f t="shared" si="7"/>
        <v>36</v>
      </c>
      <c r="M144" s="504" t="s">
        <v>230</v>
      </c>
      <c r="N144" s="505" t="s">
        <v>1224</v>
      </c>
      <c r="O144" s="504">
        <v>2012</v>
      </c>
      <c r="P144" s="506" t="s">
        <v>1121</v>
      </c>
      <c r="Q144" s="508" t="s">
        <v>2228</v>
      </c>
      <c r="R144" s="508" t="s">
        <v>2324</v>
      </c>
      <c r="S144" s="598">
        <v>2008</v>
      </c>
      <c r="T144" s="506" t="s">
        <v>3600</v>
      </c>
      <c r="U144" s="598" t="s">
        <v>2998</v>
      </c>
      <c r="V144" s="626">
        <v>2014038401</v>
      </c>
    </row>
    <row r="145" spans="1:22" x14ac:dyDescent="0.15">
      <c r="A145" s="496">
        <v>141</v>
      </c>
      <c r="B145" s="504">
        <v>32</v>
      </c>
      <c r="C145" s="520" t="s">
        <v>1710</v>
      </c>
      <c r="D145" s="512" t="s">
        <v>3440</v>
      </c>
      <c r="E145" s="506" t="s">
        <v>705</v>
      </c>
      <c r="F145" s="598" t="s">
        <v>2762</v>
      </c>
      <c r="G145" s="518" t="s">
        <v>961</v>
      </c>
      <c r="H145" s="504" t="s">
        <v>2252</v>
      </c>
      <c r="I145" s="502" t="str">
        <f t="shared" si="6"/>
        <v>III/d</v>
      </c>
      <c r="J145" s="505" t="s">
        <v>1454</v>
      </c>
      <c r="K145" s="504" t="s">
        <v>720</v>
      </c>
      <c r="L145" s="503">
        <f t="shared" si="7"/>
        <v>44</v>
      </c>
      <c r="M145" s="504" t="s">
        <v>230</v>
      </c>
      <c r="N145" s="505" t="s">
        <v>1224</v>
      </c>
      <c r="O145" s="504">
        <v>2012</v>
      </c>
      <c r="P145" s="506" t="s">
        <v>1126</v>
      </c>
      <c r="Q145" s="508" t="s">
        <v>2228</v>
      </c>
      <c r="R145" s="508" t="s">
        <v>2328</v>
      </c>
      <c r="S145" s="598">
        <v>2002</v>
      </c>
      <c r="T145" s="506" t="s">
        <v>3596</v>
      </c>
      <c r="U145" s="598" t="s">
        <v>2921</v>
      </c>
      <c r="V145" s="626">
        <v>2017047601</v>
      </c>
    </row>
    <row r="146" spans="1:22" x14ac:dyDescent="0.15">
      <c r="A146" s="504">
        <v>142</v>
      </c>
      <c r="B146" s="611">
        <v>33</v>
      </c>
      <c r="C146" s="520" t="s">
        <v>1709</v>
      </c>
      <c r="D146" s="512" t="s">
        <v>962</v>
      </c>
      <c r="E146" s="506" t="s">
        <v>705</v>
      </c>
      <c r="F146" s="598" t="s">
        <v>2732</v>
      </c>
      <c r="G146" s="518" t="s">
        <v>963</v>
      </c>
      <c r="H146" s="504" t="s">
        <v>2252</v>
      </c>
      <c r="I146" s="502" t="str">
        <f t="shared" si="6"/>
        <v>III/d</v>
      </c>
      <c r="J146" s="505" t="s">
        <v>1454</v>
      </c>
      <c r="K146" s="504" t="s">
        <v>707</v>
      </c>
      <c r="L146" s="503">
        <f t="shared" si="7"/>
        <v>37</v>
      </c>
      <c r="M146" s="504" t="s">
        <v>230</v>
      </c>
      <c r="N146" s="505" t="s">
        <v>1224</v>
      </c>
      <c r="O146" s="504">
        <v>2012</v>
      </c>
      <c r="P146" s="506" t="s">
        <v>1120</v>
      </c>
      <c r="Q146" s="508" t="s">
        <v>2228</v>
      </c>
      <c r="R146" s="508" t="s">
        <v>2327</v>
      </c>
      <c r="S146" s="598">
        <v>2009</v>
      </c>
      <c r="T146" s="506" t="s">
        <v>3601</v>
      </c>
      <c r="U146" s="598" t="s">
        <v>1248</v>
      </c>
      <c r="V146" s="626">
        <v>2004098301</v>
      </c>
    </row>
    <row r="147" spans="1:22" x14ac:dyDescent="0.15">
      <c r="A147" s="496">
        <v>143</v>
      </c>
      <c r="B147" s="504">
        <v>34</v>
      </c>
      <c r="C147" s="520" t="s">
        <v>1705</v>
      </c>
      <c r="D147" s="512" t="s">
        <v>964</v>
      </c>
      <c r="E147" s="506" t="s">
        <v>709</v>
      </c>
      <c r="F147" s="598" t="s">
        <v>2763</v>
      </c>
      <c r="G147" s="544" t="s">
        <v>969</v>
      </c>
      <c r="H147" s="504" t="s">
        <v>2252</v>
      </c>
      <c r="I147" s="502" t="str">
        <f t="shared" si="6"/>
        <v>III/d</v>
      </c>
      <c r="J147" s="505" t="s">
        <v>1454</v>
      </c>
      <c r="K147" s="504" t="s">
        <v>707</v>
      </c>
      <c r="L147" s="503">
        <f t="shared" si="7"/>
        <v>37</v>
      </c>
      <c r="M147" s="504" t="s">
        <v>230</v>
      </c>
      <c r="N147" s="505" t="s">
        <v>1224</v>
      </c>
      <c r="O147" s="504">
        <v>2012</v>
      </c>
      <c r="P147" s="506" t="s">
        <v>1124</v>
      </c>
      <c r="Q147" s="508" t="s">
        <v>2228</v>
      </c>
      <c r="R147" s="508" t="s">
        <v>2327</v>
      </c>
      <c r="S147" s="598">
        <v>2009</v>
      </c>
      <c r="T147" s="506" t="s">
        <v>3602</v>
      </c>
      <c r="U147" s="598" t="s">
        <v>2989</v>
      </c>
      <c r="V147" s="626" t="s">
        <v>3819</v>
      </c>
    </row>
    <row r="148" spans="1:22" x14ac:dyDescent="0.15">
      <c r="A148" s="504">
        <v>144</v>
      </c>
      <c r="B148" s="611">
        <v>35</v>
      </c>
      <c r="C148" s="542" t="s">
        <v>1703</v>
      </c>
      <c r="D148" s="512" t="s">
        <v>3418</v>
      </c>
      <c r="E148" s="506" t="s">
        <v>709</v>
      </c>
      <c r="F148" s="598" t="s">
        <v>2764</v>
      </c>
      <c r="G148" s="518" t="s">
        <v>967</v>
      </c>
      <c r="H148" s="504" t="s">
        <v>2252</v>
      </c>
      <c r="I148" s="502" t="str">
        <f t="shared" si="6"/>
        <v>III/d</v>
      </c>
      <c r="J148" s="505" t="s">
        <v>1224</v>
      </c>
      <c r="K148" s="504" t="s">
        <v>720</v>
      </c>
      <c r="L148" s="503">
        <f t="shared" si="7"/>
        <v>39</v>
      </c>
      <c r="M148" s="504" t="s">
        <v>230</v>
      </c>
      <c r="N148" s="505" t="s">
        <v>1224</v>
      </c>
      <c r="O148" s="504">
        <v>2012</v>
      </c>
      <c r="P148" s="506" t="s">
        <v>1128</v>
      </c>
      <c r="Q148" s="508" t="s">
        <v>2228</v>
      </c>
      <c r="R148" s="508" t="s">
        <v>2300</v>
      </c>
      <c r="S148" s="598">
        <v>2017</v>
      </c>
      <c r="T148" s="506" t="s">
        <v>600</v>
      </c>
      <c r="U148" s="598" t="s">
        <v>2921</v>
      </c>
      <c r="V148" s="625"/>
    </row>
    <row r="149" spans="1:22" x14ac:dyDescent="0.15">
      <c r="A149" s="496">
        <v>145</v>
      </c>
      <c r="B149" s="504">
        <v>36</v>
      </c>
      <c r="C149" s="520" t="s">
        <v>1701</v>
      </c>
      <c r="D149" s="512" t="s">
        <v>970</v>
      </c>
      <c r="E149" s="506" t="s">
        <v>705</v>
      </c>
      <c r="F149" s="598" t="s">
        <v>2768</v>
      </c>
      <c r="G149" s="544" t="s">
        <v>971</v>
      </c>
      <c r="H149" s="504" t="s">
        <v>2252</v>
      </c>
      <c r="I149" s="502" t="str">
        <f t="shared" si="6"/>
        <v>III/d</v>
      </c>
      <c r="J149" s="505" t="s">
        <v>1454</v>
      </c>
      <c r="K149" s="504" t="s">
        <v>707</v>
      </c>
      <c r="L149" s="503">
        <f t="shared" si="7"/>
        <v>39</v>
      </c>
      <c r="M149" s="504" t="s">
        <v>230</v>
      </c>
      <c r="N149" s="505" t="s">
        <v>1224</v>
      </c>
      <c r="O149" s="504">
        <v>2012</v>
      </c>
      <c r="P149" s="506" t="s">
        <v>1125</v>
      </c>
      <c r="Q149" s="508" t="s">
        <v>2228</v>
      </c>
      <c r="R149" s="508" t="s">
        <v>2322</v>
      </c>
      <c r="S149" s="598">
        <v>2009</v>
      </c>
      <c r="T149" s="506" t="s">
        <v>3496</v>
      </c>
      <c r="U149" s="598"/>
      <c r="V149" s="626">
        <v>2024108101</v>
      </c>
    </row>
    <row r="150" spans="1:22" customFormat="1" ht="15" customHeight="1" x14ac:dyDescent="0.15">
      <c r="A150" s="504">
        <v>146</v>
      </c>
      <c r="B150" s="611">
        <v>37</v>
      </c>
      <c r="C150" s="497" t="s">
        <v>5383</v>
      </c>
      <c r="D150" s="602" t="s">
        <v>5384</v>
      </c>
      <c r="E150" s="675" t="s">
        <v>709</v>
      </c>
      <c r="F150" s="676" t="s">
        <v>2820</v>
      </c>
      <c r="G150" s="578" t="s">
        <v>5385</v>
      </c>
      <c r="H150" s="502" t="s">
        <v>2252</v>
      </c>
      <c r="I150" s="502" t="str">
        <f>IF(H150="Pembina Utama","IV/e",IF(H150="Pembina Utama Madya","IV/d",IF(H150="Pembina Utama Muda","IV/c",IF(H150="Pembina Tk.I","IV/b",IF(H150="Pembina","IV/a",IF(H150="Penata Tk.I","III/d",IF(H150="Penata","III/c",IF(H150="Penata Muda Tk.I","III/b",IF(H150="Penata Muda","III/a",IF(H150="Pengatur Tk.I","II/d",IF(H150="Pengatur","II/c",IF(H150="Pengatur Muda Tk.I","II/b",IF(H150="Pengatur Muda","II/a",IF(H150="Juru Tk.I","I/d",IF(H150="Juru","I/c",IF(H150="Juru Muda Tk.I","I/b","I/a"))))))))))))))))</f>
        <v>III/d</v>
      </c>
      <c r="J150" s="503"/>
      <c r="K150" s="187" t="s">
        <v>707</v>
      </c>
      <c r="L150" s="177">
        <f>2020 - (RIGHT(G150,4))</f>
        <v>53</v>
      </c>
      <c r="M150" s="504" t="s">
        <v>230</v>
      </c>
      <c r="N150" s="505"/>
      <c r="O150" s="39"/>
      <c r="P150" s="41"/>
      <c r="Q150" s="508" t="s">
        <v>2228</v>
      </c>
      <c r="R150" s="508" t="s">
        <v>2326</v>
      </c>
      <c r="S150" s="676"/>
      <c r="T150" s="676"/>
      <c r="U150" s="1026"/>
      <c r="V150" s="1027"/>
    </row>
    <row r="151" spans="1:22" x14ac:dyDescent="0.15">
      <c r="A151" s="496">
        <v>147</v>
      </c>
      <c r="B151" s="504">
        <v>38</v>
      </c>
      <c r="C151" s="542" t="s">
        <v>1726</v>
      </c>
      <c r="D151" s="508" t="s">
        <v>1175</v>
      </c>
      <c r="E151" s="506" t="s">
        <v>709</v>
      </c>
      <c r="F151" s="598" t="s">
        <v>2760</v>
      </c>
      <c r="G151" s="518" t="s">
        <v>697</v>
      </c>
      <c r="H151" s="504" t="s">
        <v>2245</v>
      </c>
      <c r="I151" s="502" t="str">
        <f t="shared" si="6"/>
        <v>III/c</v>
      </c>
      <c r="J151" s="505" t="s">
        <v>438</v>
      </c>
      <c r="K151" s="504" t="s">
        <v>707</v>
      </c>
      <c r="L151" s="503">
        <f t="shared" si="7"/>
        <v>43</v>
      </c>
      <c r="M151" s="504" t="s">
        <v>230</v>
      </c>
      <c r="N151" s="505" t="s">
        <v>834</v>
      </c>
      <c r="O151" s="504">
        <v>2012</v>
      </c>
      <c r="P151" s="506" t="s">
        <v>663</v>
      </c>
      <c r="Q151" s="508" t="s">
        <v>2228</v>
      </c>
      <c r="R151" s="508" t="s">
        <v>2326</v>
      </c>
      <c r="S151" s="598">
        <v>2007</v>
      </c>
      <c r="T151" s="506" t="s">
        <v>3588</v>
      </c>
      <c r="U151" s="598" t="s">
        <v>2989</v>
      </c>
      <c r="V151" s="626" t="s">
        <v>3820</v>
      </c>
    </row>
    <row r="152" spans="1:22" x14ac:dyDescent="0.15">
      <c r="A152" s="504">
        <v>148</v>
      </c>
      <c r="B152" s="611">
        <v>39</v>
      </c>
      <c r="C152" s="520" t="s">
        <v>1727</v>
      </c>
      <c r="D152" s="508" t="s">
        <v>3982</v>
      </c>
      <c r="E152" s="506" t="s">
        <v>709</v>
      </c>
      <c r="F152" s="598" t="s">
        <v>2729</v>
      </c>
      <c r="G152" s="518" t="s">
        <v>572</v>
      </c>
      <c r="H152" s="504" t="s">
        <v>2245</v>
      </c>
      <c r="I152" s="502" t="str">
        <f t="shared" si="6"/>
        <v>III/c</v>
      </c>
      <c r="J152" s="505" t="s">
        <v>1086</v>
      </c>
      <c r="K152" s="504" t="s">
        <v>720</v>
      </c>
      <c r="L152" s="503">
        <f t="shared" si="7"/>
        <v>39</v>
      </c>
      <c r="M152" s="504" t="s">
        <v>230</v>
      </c>
      <c r="N152" s="505" t="s">
        <v>873</v>
      </c>
      <c r="O152" s="504">
        <v>2012</v>
      </c>
      <c r="P152" s="506" t="s">
        <v>664</v>
      </c>
      <c r="Q152" s="508" t="s">
        <v>2228</v>
      </c>
      <c r="R152" s="508" t="s">
        <v>2300</v>
      </c>
      <c r="S152" s="598">
        <v>2019</v>
      </c>
      <c r="T152" s="506" t="s">
        <v>600</v>
      </c>
      <c r="U152" s="598" t="s">
        <v>2989</v>
      </c>
      <c r="V152" s="626">
        <v>2007078101</v>
      </c>
    </row>
    <row r="153" spans="1:22" x14ac:dyDescent="0.15">
      <c r="A153" s="496">
        <v>149</v>
      </c>
      <c r="B153" s="504">
        <v>40</v>
      </c>
      <c r="C153" s="520" t="s">
        <v>1728</v>
      </c>
      <c r="D153" s="508" t="s">
        <v>1168</v>
      </c>
      <c r="E153" s="506" t="s">
        <v>705</v>
      </c>
      <c r="F153" s="598" t="s">
        <v>2765</v>
      </c>
      <c r="G153" s="518" t="s">
        <v>574</v>
      </c>
      <c r="H153" s="504" t="s">
        <v>2252</v>
      </c>
      <c r="I153" s="502" t="str">
        <f t="shared" si="6"/>
        <v>III/d</v>
      </c>
      <c r="J153" s="505" t="s">
        <v>3060</v>
      </c>
      <c r="K153" s="504" t="s">
        <v>707</v>
      </c>
      <c r="L153" s="503">
        <f t="shared" si="7"/>
        <v>37</v>
      </c>
      <c r="M153" s="504" t="s">
        <v>230</v>
      </c>
      <c r="N153" s="505" t="s">
        <v>834</v>
      </c>
      <c r="O153" s="504">
        <v>2011</v>
      </c>
      <c r="P153" s="506" t="s">
        <v>665</v>
      </c>
      <c r="Q153" s="508" t="s">
        <v>2228</v>
      </c>
      <c r="R153" s="508" t="s">
        <v>2327</v>
      </c>
      <c r="S153" s="598">
        <v>2014</v>
      </c>
      <c r="T153" s="599"/>
      <c r="U153" s="598" t="s">
        <v>2989</v>
      </c>
      <c r="V153" s="626">
        <v>2010038301</v>
      </c>
    </row>
    <row r="154" spans="1:22" x14ac:dyDescent="0.15">
      <c r="A154" s="504">
        <v>150</v>
      </c>
      <c r="B154" s="611">
        <v>41</v>
      </c>
      <c r="C154" s="542" t="s">
        <v>1729</v>
      </c>
      <c r="D154" s="508" t="s">
        <v>1604</v>
      </c>
      <c r="E154" s="506" t="s">
        <v>709</v>
      </c>
      <c r="F154" s="598" t="s">
        <v>2738</v>
      </c>
      <c r="G154" s="518" t="s">
        <v>575</v>
      </c>
      <c r="H154" s="504" t="s">
        <v>2252</v>
      </c>
      <c r="I154" s="502" t="str">
        <f t="shared" si="6"/>
        <v>III/d</v>
      </c>
      <c r="J154" s="505" t="s">
        <v>3690</v>
      </c>
      <c r="K154" s="504" t="s">
        <v>720</v>
      </c>
      <c r="L154" s="503">
        <f t="shared" si="7"/>
        <v>39</v>
      </c>
      <c r="M154" s="504" t="s">
        <v>230</v>
      </c>
      <c r="N154" s="505" t="s">
        <v>2716</v>
      </c>
      <c r="O154" s="504">
        <v>2015</v>
      </c>
      <c r="P154" s="506" t="s">
        <v>3309</v>
      </c>
      <c r="Q154" s="508" t="s">
        <v>2228</v>
      </c>
      <c r="R154" s="508" t="s">
        <v>2327</v>
      </c>
      <c r="S154" s="598">
        <v>2014</v>
      </c>
      <c r="T154" s="506" t="s">
        <v>3603</v>
      </c>
      <c r="U154" s="598" t="s">
        <v>2999</v>
      </c>
      <c r="V154" s="626">
        <v>2027098101</v>
      </c>
    </row>
    <row r="155" spans="1:22" x14ac:dyDescent="0.15">
      <c r="A155" s="496">
        <v>151</v>
      </c>
      <c r="B155" s="504">
        <v>42</v>
      </c>
      <c r="C155" s="542" t="s">
        <v>1730</v>
      </c>
      <c r="D155" s="508" t="s">
        <v>1169</v>
      </c>
      <c r="E155" s="506" t="s">
        <v>709</v>
      </c>
      <c r="F155" s="598" t="s">
        <v>2760</v>
      </c>
      <c r="G155" s="518" t="s">
        <v>342</v>
      </c>
      <c r="H155" s="504" t="s">
        <v>2252</v>
      </c>
      <c r="I155" s="502" t="str">
        <f t="shared" si="6"/>
        <v>III/d</v>
      </c>
      <c r="J155" s="505" t="s">
        <v>3060</v>
      </c>
      <c r="K155" s="504" t="s">
        <v>707</v>
      </c>
      <c r="L155" s="503">
        <f t="shared" si="7"/>
        <v>39</v>
      </c>
      <c r="M155" s="504" t="s">
        <v>230</v>
      </c>
      <c r="N155" s="505" t="s">
        <v>2660</v>
      </c>
      <c r="O155" s="504">
        <v>2012</v>
      </c>
      <c r="P155" s="506" t="s">
        <v>1127</v>
      </c>
      <c r="Q155" s="508" t="s">
        <v>2228</v>
      </c>
      <c r="R155" s="508" t="s">
        <v>2328</v>
      </c>
      <c r="S155" s="598">
        <v>2014</v>
      </c>
      <c r="T155" s="506" t="s">
        <v>210</v>
      </c>
      <c r="U155" s="598" t="s">
        <v>2989</v>
      </c>
      <c r="V155" s="626">
        <v>2020048101</v>
      </c>
    </row>
    <row r="156" spans="1:22" x14ac:dyDescent="0.15">
      <c r="A156" s="504">
        <v>152</v>
      </c>
      <c r="B156" s="611">
        <v>43</v>
      </c>
      <c r="C156" s="520" t="s">
        <v>1718</v>
      </c>
      <c r="D156" s="512" t="s">
        <v>945</v>
      </c>
      <c r="E156" s="506" t="s">
        <v>705</v>
      </c>
      <c r="F156" s="598" t="s">
        <v>2724</v>
      </c>
      <c r="G156" s="544" t="s">
        <v>947</v>
      </c>
      <c r="H156" s="504" t="s">
        <v>2245</v>
      </c>
      <c r="I156" s="502" t="str">
        <f t="shared" si="6"/>
        <v>III/c</v>
      </c>
      <c r="J156" s="505" t="s">
        <v>1224</v>
      </c>
      <c r="K156" s="504" t="s">
        <v>707</v>
      </c>
      <c r="L156" s="503">
        <f t="shared" si="7"/>
        <v>44</v>
      </c>
      <c r="M156" s="504" t="s">
        <v>230</v>
      </c>
      <c r="N156" s="505" t="s">
        <v>1224</v>
      </c>
      <c r="O156" s="504">
        <v>2013</v>
      </c>
      <c r="P156" s="506" t="s">
        <v>1123</v>
      </c>
      <c r="Q156" s="508" t="s">
        <v>2228</v>
      </c>
      <c r="R156" s="508" t="s">
        <v>2325</v>
      </c>
      <c r="S156" s="598">
        <v>2006</v>
      </c>
      <c r="T156" s="506" t="s">
        <v>2291</v>
      </c>
      <c r="U156" s="598" t="s">
        <v>2921</v>
      </c>
      <c r="V156" s="625"/>
    </row>
    <row r="157" spans="1:22" x14ac:dyDescent="0.15">
      <c r="A157" s="496">
        <v>153</v>
      </c>
      <c r="B157" s="504">
        <v>44</v>
      </c>
      <c r="C157" s="520" t="s">
        <v>1412</v>
      </c>
      <c r="D157" s="512" t="s">
        <v>949</v>
      </c>
      <c r="E157" s="506" t="s">
        <v>709</v>
      </c>
      <c r="F157" s="598" t="s">
        <v>2747</v>
      </c>
      <c r="G157" s="544" t="s">
        <v>950</v>
      </c>
      <c r="H157" s="504" t="s">
        <v>2252</v>
      </c>
      <c r="I157" s="502" t="str">
        <f t="shared" si="6"/>
        <v>III/d</v>
      </c>
      <c r="J157" s="505" t="s">
        <v>2332</v>
      </c>
      <c r="K157" s="504" t="s">
        <v>707</v>
      </c>
      <c r="L157" s="503">
        <f t="shared" si="7"/>
        <v>41</v>
      </c>
      <c r="M157" s="504" t="s">
        <v>230</v>
      </c>
      <c r="N157" s="505" t="s">
        <v>2661</v>
      </c>
      <c r="O157" s="504">
        <v>2012</v>
      </c>
      <c r="P157" s="506" t="s">
        <v>4843</v>
      </c>
      <c r="Q157" s="508" t="s">
        <v>2228</v>
      </c>
      <c r="R157" s="508" t="s">
        <v>2324</v>
      </c>
      <c r="S157" s="598">
        <v>2008</v>
      </c>
      <c r="T157" s="506" t="s">
        <v>593</v>
      </c>
      <c r="U157" s="598" t="s">
        <v>2964</v>
      </c>
      <c r="V157" s="626" t="s">
        <v>3821</v>
      </c>
    </row>
    <row r="158" spans="1:22" x14ac:dyDescent="0.15">
      <c r="A158" s="504">
        <v>154</v>
      </c>
      <c r="B158" s="611">
        <v>45</v>
      </c>
      <c r="C158" s="520" t="s">
        <v>1716</v>
      </c>
      <c r="D158" s="512" t="s">
        <v>1116</v>
      </c>
      <c r="E158" s="506" t="s">
        <v>709</v>
      </c>
      <c r="F158" s="598" t="s">
        <v>2746</v>
      </c>
      <c r="G158" s="544" t="s">
        <v>1117</v>
      </c>
      <c r="H158" s="504" t="s">
        <v>2252</v>
      </c>
      <c r="I158" s="502" t="str">
        <f t="shared" si="6"/>
        <v>III/d</v>
      </c>
      <c r="J158" s="505" t="s">
        <v>2332</v>
      </c>
      <c r="K158" s="504" t="s">
        <v>707</v>
      </c>
      <c r="L158" s="503">
        <f t="shared" si="7"/>
        <v>37</v>
      </c>
      <c r="M158" s="504" t="s">
        <v>230</v>
      </c>
      <c r="N158" s="505" t="s">
        <v>2661</v>
      </c>
      <c r="O158" s="504">
        <v>2012</v>
      </c>
      <c r="P158" s="506" t="s">
        <v>593</v>
      </c>
      <c r="Q158" s="508" t="s">
        <v>2228</v>
      </c>
      <c r="R158" s="508" t="s">
        <v>2324</v>
      </c>
      <c r="S158" s="598">
        <v>2006</v>
      </c>
      <c r="T158" s="506" t="s">
        <v>593</v>
      </c>
      <c r="U158" s="598" t="s">
        <v>2964</v>
      </c>
      <c r="V158" s="626">
        <v>2017078301</v>
      </c>
    </row>
    <row r="159" spans="1:22" x14ac:dyDescent="0.15">
      <c r="A159" s="496">
        <v>155</v>
      </c>
      <c r="B159" s="504">
        <v>46</v>
      </c>
      <c r="C159" s="520" t="s">
        <v>1712</v>
      </c>
      <c r="D159" s="512" t="s">
        <v>957</v>
      </c>
      <c r="E159" s="506" t="s">
        <v>709</v>
      </c>
      <c r="F159" s="598" t="s">
        <v>2724</v>
      </c>
      <c r="G159" s="518" t="s">
        <v>958</v>
      </c>
      <c r="H159" s="504" t="s">
        <v>2252</v>
      </c>
      <c r="I159" s="502" t="str">
        <f t="shared" si="6"/>
        <v>III/d</v>
      </c>
      <c r="J159" s="505" t="s">
        <v>2332</v>
      </c>
      <c r="K159" s="504" t="s">
        <v>707</v>
      </c>
      <c r="L159" s="503">
        <f t="shared" si="7"/>
        <v>37</v>
      </c>
      <c r="M159" s="504" t="s">
        <v>230</v>
      </c>
      <c r="N159" s="505" t="s">
        <v>2661</v>
      </c>
      <c r="O159" s="504">
        <v>2012</v>
      </c>
      <c r="P159" s="506" t="s">
        <v>1580</v>
      </c>
      <c r="Q159" s="508" t="s">
        <v>2228</v>
      </c>
      <c r="R159" s="508" t="s">
        <v>2324</v>
      </c>
      <c r="S159" s="598">
        <v>2008</v>
      </c>
      <c r="T159" s="506" t="s">
        <v>2109</v>
      </c>
      <c r="U159" s="598" t="s">
        <v>3000</v>
      </c>
      <c r="V159" s="626">
        <v>2024058302</v>
      </c>
    </row>
    <row r="160" spans="1:22" x14ac:dyDescent="0.15">
      <c r="A160" s="504">
        <v>156</v>
      </c>
      <c r="B160" s="611">
        <v>47</v>
      </c>
      <c r="C160" s="520" t="s">
        <v>1711</v>
      </c>
      <c r="D160" s="512" t="s">
        <v>959</v>
      </c>
      <c r="E160" s="506" t="s">
        <v>709</v>
      </c>
      <c r="F160" s="598" t="s">
        <v>2729</v>
      </c>
      <c r="G160" s="518" t="s">
        <v>960</v>
      </c>
      <c r="H160" s="504" t="s">
        <v>2252</v>
      </c>
      <c r="I160" s="502" t="str">
        <f t="shared" si="6"/>
        <v>III/d</v>
      </c>
      <c r="J160" s="505" t="s">
        <v>2332</v>
      </c>
      <c r="K160" s="504" t="s">
        <v>707</v>
      </c>
      <c r="L160" s="503">
        <f t="shared" si="7"/>
        <v>37</v>
      </c>
      <c r="M160" s="504" t="s">
        <v>230</v>
      </c>
      <c r="N160" s="505" t="s">
        <v>2661</v>
      </c>
      <c r="O160" s="504">
        <v>2012</v>
      </c>
      <c r="P160" s="506" t="s">
        <v>1127</v>
      </c>
      <c r="Q160" s="508" t="s">
        <v>2228</v>
      </c>
      <c r="R160" s="508" t="s">
        <v>2328</v>
      </c>
      <c r="S160" s="598">
        <v>2008</v>
      </c>
      <c r="T160" s="506" t="s">
        <v>869</v>
      </c>
      <c r="U160" s="598" t="s">
        <v>2921</v>
      </c>
      <c r="V160" s="626">
        <v>2016118301</v>
      </c>
    </row>
    <row r="161" spans="1:229" s="1" customFormat="1" ht="15" customHeight="1" x14ac:dyDescent="0.15">
      <c r="A161" s="496">
        <v>157</v>
      </c>
      <c r="B161" s="504">
        <v>48</v>
      </c>
      <c r="C161" s="497" t="s">
        <v>1470</v>
      </c>
      <c r="D161" s="498" t="s">
        <v>3702</v>
      </c>
      <c r="E161" s="496" t="s">
        <v>709</v>
      </c>
      <c r="F161" s="598" t="s">
        <v>2892</v>
      </c>
      <c r="G161" s="541" t="s">
        <v>1423</v>
      </c>
      <c r="H161" s="501" t="s">
        <v>2252</v>
      </c>
      <c r="I161" s="502" t="str">
        <f t="shared" si="6"/>
        <v>III/d</v>
      </c>
      <c r="J161" s="503" t="s">
        <v>3060</v>
      </c>
      <c r="K161" s="501" t="s">
        <v>707</v>
      </c>
      <c r="L161" s="503">
        <f t="shared" si="7"/>
        <v>38</v>
      </c>
      <c r="M161" s="501" t="s">
        <v>230</v>
      </c>
      <c r="N161" s="505" t="s">
        <v>3690</v>
      </c>
      <c r="O161" s="501">
        <v>2019</v>
      </c>
      <c r="P161" s="598" t="s">
        <v>3701</v>
      </c>
      <c r="Q161" s="508" t="s">
        <v>2228</v>
      </c>
      <c r="R161" s="508" t="s">
        <v>2323</v>
      </c>
      <c r="S161" s="598">
        <v>2016</v>
      </c>
      <c r="T161" s="599" t="s">
        <v>3700</v>
      </c>
      <c r="U161" s="598" t="s">
        <v>2921</v>
      </c>
      <c r="V161" s="625"/>
      <c r="W161" s="492"/>
      <c r="X161" s="492"/>
      <c r="Y161" s="492"/>
      <c r="Z161" s="492"/>
      <c r="AA161" s="492"/>
      <c r="AB161" s="492"/>
      <c r="AC161" s="492"/>
      <c r="AD161" s="492"/>
      <c r="AE161" s="492"/>
      <c r="AF161" s="492"/>
      <c r="AG161" s="492"/>
      <c r="AH161" s="492"/>
      <c r="AI161" s="492"/>
      <c r="AJ161" s="492"/>
      <c r="AK161" s="492"/>
      <c r="AL161" s="492"/>
      <c r="AM161" s="492"/>
      <c r="AN161" s="492"/>
      <c r="AO161" s="492"/>
      <c r="AP161" s="492"/>
      <c r="AQ161" s="492"/>
      <c r="AR161" s="492"/>
      <c r="AS161" s="492"/>
      <c r="AT161" s="492"/>
      <c r="AU161" s="492"/>
      <c r="AV161" s="492"/>
      <c r="AW161" s="492"/>
      <c r="AX161" s="492"/>
      <c r="AY161" s="492"/>
      <c r="AZ161" s="492"/>
      <c r="BA161" s="492"/>
      <c r="BB161" s="492"/>
      <c r="BC161" s="492"/>
      <c r="BD161" s="492"/>
      <c r="BE161" s="492"/>
      <c r="BF161" s="492"/>
      <c r="BG161" s="492"/>
      <c r="BH161" s="492"/>
      <c r="BI161" s="492"/>
      <c r="BJ161" s="492"/>
      <c r="BK161" s="492"/>
      <c r="BL161" s="492"/>
      <c r="BM161" s="492"/>
      <c r="BN161" s="492"/>
      <c r="BO161" s="492"/>
      <c r="BP161" s="492"/>
      <c r="BQ161" s="492"/>
      <c r="BR161" s="492"/>
      <c r="BS161" s="492"/>
      <c r="BT161" s="492"/>
      <c r="BU161" s="492"/>
      <c r="BV161" s="492"/>
      <c r="BW161" s="492"/>
      <c r="BX161" s="492"/>
      <c r="BY161" s="492"/>
      <c r="BZ161" s="492"/>
      <c r="CA161" s="492"/>
      <c r="CB161" s="492"/>
      <c r="CC161" s="492"/>
      <c r="CD161" s="492"/>
      <c r="CE161" s="492"/>
      <c r="CF161" s="492"/>
      <c r="CG161" s="492"/>
      <c r="CH161" s="492"/>
      <c r="CI161" s="492"/>
      <c r="CJ161" s="492"/>
      <c r="CK161" s="492"/>
      <c r="CL161" s="492"/>
      <c r="CM161" s="492"/>
      <c r="CN161" s="492"/>
      <c r="CO161" s="492"/>
      <c r="CP161" s="492"/>
      <c r="CQ161" s="492"/>
      <c r="CR161" s="492"/>
      <c r="CS161" s="492"/>
      <c r="CT161" s="492"/>
      <c r="CU161" s="492"/>
      <c r="CV161" s="492"/>
      <c r="CW161" s="492"/>
      <c r="CX161" s="492"/>
      <c r="CY161" s="492"/>
      <c r="CZ161" s="492"/>
      <c r="DA161" s="492"/>
      <c r="DB161" s="492"/>
      <c r="DC161" s="492"/>
      <c r="DD161" s="492"/>
      <c r="DE161" s="492"/>
      <c r="DF161" s="492"/>
      <c r="DG161" s="492"/>
      <c r="DH161" s="492"/>
      <c r="DI161" s="492"/>
      <c r="DJ161" s="492"/>
      <c r="DK161" s="492"/>
      <c r="DL161" s="492"/>
      <c r="DM161" s="492"/>
      <c r="DN161" s="492"/>
      <c r="DO161" s="492"/>
      <c r="DP161" s="492"/>
      <c r="DQ161" s="492"/>
      <c r="DR161" s="492"/>
      <c r="DS161" s="492"/>
      <c r="DT161" s="492"/>
      <c r="DU161" s="492"/>
      <c r="DV161" s="492"/>
      <c r="DW161" s="492"/>
      <c r="DX161" s="492"/>
      <c r="DY161" s="492"/>
      <c r="DZ161" s="492"/>
      <c r="EA161" s="492"/>
      <c r="EB161" s="492"/>
      <c r="EC161" s="492"/>
      <c r="ED161" s="492"/>
      <c r="EE161" s="492"/>
      <c r="EF161" s="492"/>
      <c r="EG161" s="492"/>
      <c r="EH161" s="492"/>
      <c r="EI161" s="492"/>
      <c r="EJ161" s="492"/>
      <c r="EK161" s="492"/>
      <c r="EL161" s="492"/>
      <c r="EM161" s="492"/>
      <c r="EN161" s="492"/>
      <c r="EO161" s="492"/>
      <c r="EP161" s="492"/>
      <c r="EQ161" s="492"/>
      <c r="ER161" s="492"/>
      <c r="ES161" s="492"/>
      <c r="ET161" s="492"/>
      <c r="EU161" s="492"/>
      <c r="EV161" s="492"/>
      <c r="EW161" s="492"/>
      <c r="EX161" s="492"/>
      <c r="EY161" s="492"/>
      <c r="EZ161" s="492"/>
      <c r="FA161" s="492"/>
      <c r="FB161" s="492"/>
      <c r="FC161" s="492"/>
      <c r="FD161" s="492"/>
      <c r="FE161" s="492"/>
      <c r="FF161" s="492"/>
      <c r="FG161" s="492"/>
      <c r="FH161" s="492"/>
      <c r="FI161" s="492"/>
      <c r="FJ161" s="492"/>
      <c r="FK161" s="492"/>
      <c r="FL161" s="492"/>
      <c r="FM161" s="492"/>
      <c r="FN161" s="492"/>
      <c r="FO161" s="492"/>
      <c r="FP161" s="492"/>
      <c r="FQ161" s="492"/>
      <c r="FR161" s="492"/>
      <c r="FS161" s="492"/>
      <c r="FT161" s="492"/>
      <c r="FU161" s="492"/>
      <c r="FV161" s="492"/>
      <c r="FW161" s="492"/>
      <c r="FX161" s="492"/>
      <c r="FY161" s="492"/>
      <c r="FZ161" s="492"/>
      <c r="GA161" s="492"/>
      <c r="GB161" s="492"/>
      <c r="GC161" s="492"/>
      <c r="GD161" s="492"/>
      <c r="GE161" s="492"/>
      <c r="GF161" s="492"/>
      <c r="GG161" s="492"/>
      <c r="GH161" s="492"/>
      <c r="GI161" s="492"/>
      <c r="GJ161" s="492"/>
      <c r="GK161" s="492"/>
      <c r="GL161" s="492"/>
      <c r="GM161" s="492"/>
      <c r="GN161" s="492"/>
      <c r="GO161" s="492"/>
      <c r="GP161" s="492"/>
      <c r="GQ161" s="492"/>
      <c r="GR161" s="492"/>
      <c r="GS161" s="492"/>
      <c r="GT161" s="492"/>
      <c r="GU161" s="492"/>
      <c r="GV161" s="492"/>
      <c r="GW161" s="492"/>
      <c r="GX161" s="492"/>
      <c r="GY161" s="492"/>
      <c r="GZ161" s="492"/>
      <c r="HA161" s="492"/>
      <c r="HB161" s="492"/>
      <c r="HC161" s="492"/>
      <c r="HD161" s="492"/>
      <c r="HE161" s="492"/>
      <c r="HF161" s="492"/>
      <c r="HG161" s="492"/>
      <c r="HH161" s="492"/>
      <c r="HI161" s="492"/>
      <c r="HJ161" s="492"/>
      <c r="HK161" s="492"/>
      <c r="HL161" s="492"/>
      <c r="HM161" s="492"/>
      <c r="HN161" s="492"/>
      <c r="HO161" s="492"/>
      <c r="HP161" s="492"/>
      <c r="HQ161" s="492"/>
      <c r="HR161" s="492"/>
      <c r="HS161" s="492"/>
      <c r="HT161" s="492"/>
      <c r="HU161" s="492"/>
    </row>
    <row r="162" spans="1:229" x14ac:dyDescent="0.15">
      <c r="A162" s="504">
        <v>158</v>
      </c>
      <c r="B162" s="611">
        <v>49</v>
      </c>
      <c r="C162" s="542" t="s">
        <v>1704</v>
      </c>
      <c r="D162" s="512" t="s">
        <v>965</v>
      </c>
      <c r="E162" s="506" t="s">
        <v>705</v>
      </c>
      <c r="F162" s="598" t="s">
        <v>2741</v>
      </c>
      <c r="G162" s="544" t="s">
        <v>966</v>
      </c>
      <c r="H162" s="504" t="s">
        <v>2245</v>
      </c>
      <c r="I162" s="502" t="str">
        <f t="shared" si="6"/>
        <v>III/c</v>
      </c>
      <c r="J162" s="505" t="s">
        <v>1224</v>
      </c>
      <c r="K162" s="504" t="s">
        <v>707</v>
      </c>
      <c r="L162" s="503">
        <f t="shared" si="7"/>
        <v>37</v>
      </c>
      <c r="M162" s="504" t="s">
        <v>230</v>
      </c>
      <c r="N162" s="505" t="s">
        <v>2661</v>
      </c>
      <c r="O162" s="504">
        <v>2012</v>
      </c>
      <c r="P162" s="506" t="s">
        <v>1122</v>
      </c>
      <c r="Q162" s="508" t="s">
        <v>2228</v>
      </c>
      <c r="R162" s="508" t="s">
        <v>2327</v>
      </c>
      <c r="S162" s="598">
        <v>2009</v>
      </c>
      <c r="T162" s="506" t="s">
        <v>3597</v>
      </c>
      <c r="U162" s="598" t="s">
        <v>2964</v>
      </c>
      <c r="V162" s="626" t="s">
        <v>3822</v>
      </c>
    </row>
    <row r="163" spans="1:229" x14ac:dyDescent="0.15">
      <c r="A163" s="496">
        <v>159</v>
      </c>
      <c r="B163" s="504">
        <v>50</v>
      </c>
      <c r="C163" s="542" t="s">
        <v>1702</v>
      </c>
      <c r="D163" s="512" t="s">
        <v>2085</v>
      </c>
      <c r="E163" s="506" t="s">
        <v>709</v>
      </c>
      <c r="F163" s="598" t="s">
        <v>2747</v>
      </c>
      <c r="G163" s="543" t="s">
        <v>968</v>
      </c>
      <c r="H163" s="504" t="s">
        <v>2245</v>
      </c>
      <c r="I163" s="502" t="str">
        <f t="shared" si="6"/>
        <v>III/c</v>
      </c>
      <c r="J163" s="505" t="s">
        <v>1254</v>
      </c>
      <c r="K163" s="504" t="s">
        <v>720</v>
      </c>
      <c r="L163" s="503">
        <f t="shared" si="7"/>
        <v>38</v>
      </c>
      <c r="M163" s="504" t="s">
        <v>230</v>
      </c>
      <c r="N163" s="505" t="s">
        <v>2661</v>
      </c>
      <c r="O163" s="504">
        <v>2012</v>
      </c>
      <c r="P163" s="506" t="s">
        <v>1206</v>
      </c>
      <c r="Q163" s="508" t="s">
        <v>2228</v>
      </c>
      <c r="R163" s="508" t="s">
        <v>2300</v>
      </c>
      <c r="S163" s="598">
        <v>2015</v>
      </c>
      <c r="T163" s="506" t="s">
        <v>664</v>
      </c>
      <c r="U163" s="598" t="s">
        <v>2921</v>
      </c>
      <c r="V163" s="626">
        <v>2010118201</v>
      </c>
    </row>
    <row r="164" spans="1:229" x14ac:dyDescent="0.15">
      <c r="A164" s="504">
        <v>160</v>
      </c>
      <c r="B164" s="611">
        <v>51</v>
      </c>
      <c r="C164" s="520" t="s">
        <v>1700</v>
      </c>
      <c r="D164" s="512" t="s">
        <v>1044</v>
      </c>
      <c r="E164" s="506" t="s">
        <v>709</v>
      </c>
      <c r="F164" s="598" t="s">
        <v>2733</v>
      </c>
      <c r="G164" s="549" t="s">
        <v>1046</v>
      </c>
      <c r="H164" s="504" t="s">
        <v>2252</v>
      </c>
      <c r="I164" s="502" t="str">
        <f t="shared" si="6"/>
        <v>III/d</v>
      </c>
      <c r="J164" s="505" t="s">
        <v>3060</v>
      </c>
      <c r="K164" s="504" t="s">
        <v>707</v>
      </c>
      <c r="L164" s="503">
        <f t="shared" si="7"/>
        <v>39</v>
      </c>
      <c r="M164" s="504" t="s">
        <v>230</v>
      </c>
      <c r="N164" s="505" t="s">
        <v>2642</v>
      </c>
      <c r="O164" s="504">
        <v>2013</v>
      </c>
      <c r="P164" s="506" t="s">
        <v>1190</v>
      </c>
      <c r="Q164" s="508" t="s">
        <v>2228</v>
      </c>
      <c r="R164" s="508" t="s">
        <v>2326</v>
      </c>
      <c r="S164" s="598">
        <v>2009</v>
      </c>
      <c r="T164" s="506" t="s">
        <v>3604</v>
      </c>
      <c r="U164" s="598" t="s">
        <v>2989</v>
      </c>
      <c r="V164" s="626">
        <v>2007108101</v>
      </c>
    </row>
    <row r="165" spans="1:229" x14ac:dyDescent="0.15">
      <c r="A165" s="496">
        <v>161</v>
      </c>
      <c r="B165" s="504">
        <v>52</v>
      </c>
      <c r="C165" s="520" t="s">
        <v>3759</v>
      </c>
      <c r="D165" s="512" t="s">
        <v>3760</v>
      </c>
      <c r="E165" s="506" t="s">
        <v>705</v>
      </c>
      <c r="F165" s="598" t="s">
        <v>2746</v>
      </c>
      <c r="G165" s="549" t="s">
        <v>3761</v>
      </c>
      <c r="H165" s="504" t="s">
        <v>2252</v>
      </c>
      <c r="I165" s="502" t="str">
        <f t="shared" si="6"/>
        <v>III/d</v>
      </c>
      <c r="J165" s="505" t="s">
        <v>2635</v>
      </c>
      <c r="K165" s="504" t="s">
        <v>707</v>
      </c>
      <c r="L165" s="503">
        <f t="shared" si="7"/>
        <v>42</v>
      </c>
      <c r="M165" s="504" t="s">
        <v>230</v>
      </c>
      <c r="N165" s="505"/>
      <c r="O165" s="504">
        <v>2013</v>
      </c>
      <c r="P165" s="506"/>
      <c r="Q165" s="508" t="s">
        <v>2228</v>
      </c>
      <c r="R165" s="498" t="s">
        <v>2325</v>
      </c>
      <c r="S165" s="598">
        <v>2004</v>
      </c>
      <c r="T165" s="506" t="s">
        <v>3599</v>
      </c>
      <c r="U165" s="598" t="s">
        <v>2921</v>
      </c>
      <c r="V165" s="625"/>
    </row>
    <row r="166" spans="1:229" x14ac:dyDescent="0.15">
      <c r="A166" s="504">
        <v>162</v>
      </c>
      <c r="B166" s="611">
        <v>53</v>
      </c>
      <c r="C166" s="542" t="s">
        <v>3698</v>
      </c>
      <c r="D166" s="512" t="s">
        <v>1045</v>
      </c>
      <c r="E166" s="506" t="s">
        <v>705</v>
      </c>
      <c r="F166" s="598" t="s">
        <v>2724</v>
      </c>
      <c r="G166" s="549" t="s">
        <v>1048</v>
      </c>
      <c r="H166" s="504" t="s">
        <v>2252</v>
      </c>
      <c r="I166" s="502" t="str">
        <f t="shared" si="6"/>
        <v>III/d</v>
      </c>
      <c r="J166" s="505" t="s">
        <v>3690</v>
      </c>
      <c r="K166" s="504" t="s">
        <v>707</v>
      </c>
      <c r="L166" s="503">
        <f t="shared" si="7"/>
        <v>48</v>
      </c>
      <c r="M166" s="504" t="s">
        <v>230</v>
      </c>
      <c r="N166" s="505" t="s">
        <v>2642</v>
      </c>
      <c r="O166" s="504">
        <v>2013</v>
      </c>
      <c r="P166" s="506" t="s">
        <v>1202</v>
      </c>
      <c r="Q166" s="508" t="s">
        <v>2228</v>
      </c>
      <c r="R166" s="508" t="s">
        <v>2322</v>
      </c>
      <c r="S166" s="598">
        <v>2006</v>
      </c>
      <c r="T166" s="506" t="s">
        <v>3605</v>
      </c>
      <c r="U166" s="598" t="s">
        <v>2991</v>
      </c>
      <c r="V166" s="626">
        <v>2012127603</v>
      </c>
    </row>
    <row r="167" spans="1:229" customFormat="1" ht="15" customHeight="1" x14ac:dyDescent="0.15">
      <c r="A167" s="496">
        <v>163</v>
      </c>
      <c r="B167" s="504">
        <v>54</v>
      </c>
      <c r="C167" s="497" t="s">
        <v>3330</v>
      </c>
      <c r="D167" s="523" t="s">
        <v>3331</v>
      </c>
      <c r="E167" s="499" t="s">
        <v>709</v>
      </c>
      <c r="F167" s="598" t="s">
        <v>2820</v>
      </c>
      <c r="G167" s="541" t="s">
        <v>3332</v>
      </c>
      <c r="H167" s="504" t="s">
        <v>2245</v>
      </c>
      <c r="I167" s="502" t="str">
        <f t="shared" si="6"/>
        <v>III/c</v>
      </c>
      <c r="J167" s="503" t="s">
        <v>1224</v>
      </c>
      <c r="K167" s="501" t="s">
        <v>720</v>
      </c>
      <c r="L167" s="503">
        <f t="shared" si="7"/>
        <v>50</v>
      </c>
      <c r="M167" s="501" t="s">
        <v>230</v>
      </c>
      <c r="N167" s="505" t="s">
        <v>2678</v>
      </c>
      <c r="O167" s="504">
        <v>2011</v>
      </c>
      <c r="P167" s="598" t="s">
        <v>3333</v>
      </c>
      <c r="Q167" s="508" t="s">
        <v>2228</v>
      </c>
      <c r="R167" s="508" t="s">
        <v>2328</v>
      </c>
      <c r="S167" s="498">
        <v>2010</v>
      </c>
      <c r="T167" s="498"/>
      <c r="U167" s="498" t="s">
        <v>2921</v>
      </c>
      <c r="V167" s="625"/>
      <c r="W167" s="490"/>
      <c r="X167" s="490"/>
      <c r="Y167" s="490"/>
      <c r="Z167" s="490"/>
      <c r="AA167" s="490"/>
      <c r="AB167" s="490"/>
      <c r="AC167" s="490"/>
      <c r="AD167" s="490"/>
      <c r="AE167" s="490"/>
      <c r="AF167" s="490"/>
      <c r="AG167" s="490"/>
      <c r="AH167" s="490"/>
      <c r="AI167" s="490"/>
      <c r="AJ167" s="490"/>
      <c r="AK167" s="490"/>
      <c r="AL167" s="490"/>
      <c r="AM167" s="490"/>
      <c r="AN167" s="490"/>
      <c r="AO167" s="490"/>
      <c r="AP167" s="490"/>
      <c r="AQ167" s="490"/>
      <c r="AR167" s="490"/>
      <c r="AS167" s="490"/>
      <c r="AT167" s="490"/>
      <c r="AU167" s="490"/>
      <c r="AV167" s="490"/>
      <c r="AW167" s="490"/>
      <c r="AX167" s="490"/>
      <c r="AY167" s="490"/>
      <c r="AZ167" s="490"/>
      <c r="BA167" s="490"/>
      <c r="BB167" s="490"/>
      <c r="BC167" s="490"/>
      <c r="BD167" s="490"/>
      <c r="BE167" s="490"/>
      <c r="BF167" s="490"/>
      <c r="BG167" s="490"/>
      <c r="BH167" s="490"/>
      <c r="BI167" s="490"/>
      <c r="BJ167" s="490"/>
      <c r="BK167" s="490"/>
      <c r="BL167" s="490"/>
      <c r="BM167" s="490"/>
      <c r="BN167" s="490"/>
      <c r="BO167" s="490"/>
      <c r="BP167" s="490"/>
      <c r="BQ167" s="490"/>
      <c r="BR167" s="490"/>
      <c r="BS167" s="490"/>
      <c r="BT167" s="490"/>
      <c r="BU167" s="490"/>
      <c r="BV167" s="490"/>
      <c r="BW167" s="490"/>
      <c r="BX167" s="490"/>
      <c r="BY167" s="490"/>
      <c r="BZ167" s="490"/>
      <c r="CA167" s="490"/>
      <c r="CB167" s="490"/>
      <c r="CC167" s="490"/>
      <c r="CD167" s="490"/>
      <c r="CE167" s="490"/>
      <c r="CF167" s="490"/>
      <c r="CG167" s="490"/>
      <c r="CH167" s="490"/>
      <c r="CI167" s="490"/>
      <c r="CJ167" s="490"/>
      <c r="CK167" s="490"/>
      <c r="CL167" s="490"/>
      <c r="CM167" s="490"/>
      <c r="CN167" s="490"/>
      <c r="CO167" s="490"/>
      <c r="CP167" s="490"/>
      <c r="CQ167" s="490"/>
      <c r="CR167" s="490"/>
      <c r="CS167" s="490"/>
      <c r="CT167" s="490"/>
      <c r="CU167" s="490"/>
      <c r="CV167" s="490"/>
      <c r="CW167" s="490"/>
      <c r="CX167" s="490"/>
      <c r="CY167" s="490"/>
      <c r="CZ167" s="490"/>
      <c r="DA167" s="490"/>
      <c r="DB167" s="490"/>
      <c r="DC167" s="490"/>
      <c r="DD167" s="490"/>
      <c r="DE167" s="490"/>
      <c r="DF167" s="490"/>
      <c r="DG167" s="490"/>
      <c r="DH167" s="490"/>
      <c r="DI167" s="490"/>
      <c r="DJ167" s="490"/>
      <c r="DK167" s="490"/>
      <c r="DL167" s="490"/>
      <c r="DM167" s="490"/>
      <c r="DN167" s="490"/>
      <c r="DO167" s="490"/>
      <c r="DP167" s="490"/>
      <c r="DQ167" s="490"/>
      <c r="DR167" s="490"/>
      <c r="DS167" s="490"/>
      <c r="DT167" s="490"/>
      <c r="DU167" s="490"/>
      <c r="DV167" s="490"/>
      <c r="DW167" s="490"/>
      <c r="DX167" s="490"/>
      <c r="DY167" s="490"/>
      <c r="DZ167" s="490"/>
      <c r="EA167" s="490"/>
      <c r="EB167" s="490"/>
      <c r="EC167" s="490"/>
      <c r="ED167" s="490"/>
      <c r="EE167" s="490"/>
      <c r="EF167" s="490"/>
      <c r="EG167" s="490"/>
      <c r="EH167" s="490"/>
      <c r="EI167" s="490"/>
      <c r="EJ167" s="490"/>
      <c r="EK167" s="490"/>
      <c r="EL167" s="490"/>
      <c r="EM167" s="490"/>
      <c r="EN167" s="490"/>
      <c r="EO167" s="490"/>
      <c r="EP167" s="490"/>
      <c r="EQ167" s="490"/>
      <c r="ER167" s="490"/>
      <c r="ES167" s="490"/>
      <c r="ET167" s="490"/>
      <c r="EU167" s="490"/>
      <c r="EV167" s="490"/>
      <c r="EW167" s="490"/>
      <c r="EX167" s="490"/>
      <c r="EY167" s="490"/>
      <c r="EZ167" s="490"/>
      <c r="FA167" s="490"/>
      <c r="FB167" s="490"/>
      <c r="FC167" s="490"/>
      <c r="FD167" s="490"/>
      <c r="FE167" s="490"/>
      <c r="FF167" s="490"/>
      <c r="FG167" s="490"/>
      <c r="FH167" s="490"/>
      <c r="FI167" s="490"/>
      <c r="FJ167" s="490"/>
      <c r="FK167" s="490"/>
      <c r="FL167" s="490"/>
      <c r="FM167" s="490"/>
      <c r="FN167" s="490"/>
      <c r="FO167" s="490"/>
      <c r="FP167" s="490"/>
      <c r="FQ167" s="490"/>
      <c r="FR167" s="490"/>
      <c r="FS167" s="490"/>
      <c r="FT167" s="490"/>
      <c r="FU167" s="490"/>
      <c r="FV167" s="490"/>
      <c r="FW167" s="490"/>
      <c r="FX167" s="490"/>
      <c r="FY167" s="490"/>
      <c r="FZ167" s="490"/>
      <c r="GA167" s="490"/>
      <c r="GB167" s="490"/>
      <c r="GC167" s="490"/>
      <c r="GD167" s="490"/>
      <c r="GE167" s="490"/>
      <c r="GF167" s="490"/>
      <c r="GG167" s="490"/>
      <c r="GH167" s="490"/>
      <c r="GI167" s="490"/>
      <c r="GJ167" s="490"/>
      <c r="GK167" s="490"/>
      <c r="GL167" s="490"/>
      <c r="GM167" s="490"/>
      <c r="GN167" s="490"/>
      <c r="GO167" s="490"/>
      <c r="GP167" s="490"/>
      <c r="GQ167" s="490"/>
      <c r="GR167" s="490"/>
      <c r="GS167" s="490"/>
      <c r="GT167" s="490"/>
      <c r="GU167" s="490"/>
      <c r="GV167" s="490"/>
      <c r="GW167" s="490"/>
      <c r="GX167" s="490"/>
      <c r="GY167" s="490"/>
      <c r="GZ167" s="490"/>
      <c r="HA167" s="490"/>
      <c r="HB167" s="490"/>
      <c r="HC167" s="490"/>
      <c r="HD167" s="490"/>
      <c r="HE167" s="490"/>
      <c r="HF167" s="490"/>
      <c r="HG167" s="490"/>
      <c r="HH167" s="490"/>
      <c r="HI167" s="490"/>
      <c r="HJ167" s="490"/>
      <c r="HK167" s="490"/>
      <c r="HL167" s="490"/>
      <c r="HM167" s="490"/>
      <c r="HN167" s="490"/>
      <c r="HO167" s="490"/>
      <c r="HP167" s="490"/>
      <c r="HQ167" s="490"/>
      <c r="HR167" s="490"/>
      <c r="HS167" s="490"/>
      <c r="HT167" s="490"/>
      <c r="HU167" s="490"/>
    </row>
    <row r="168" spans="1:229" x14ac:dyDescent="0.15">
      <c r="A168" s="504">
        <v>164</v>
      </c>
      <c r="B168" s="611">
        <v>55</v>
      </c>
      <c r="C168" s="507" t="s">
        <v>1698</v>
      </c>
      <c r="D168" s="506" t="s">
        <v>1208</v>
      </c>
      <c r="E168" s="550" t="s">
        <v>705</v>
      </c>
      <c r="F168" s="598" t="s">
        <v>2724</v>
      </c>
      <c r="G168" s="518" t="s">
        <v>1142</v>
      </c>
      <c r="H168" s="504" t="s">
        <v>2252</v>
      </c>
      <c r="I168" s="502" t="str">
        <f t="shared" si="6"/>
        <v>III/d</v>
      </c>
      <c r="J168" s="505" t="s">
        <v>2332</v>
      </c>
      <c r="K168" s="504" t="s">
        <v>720</v>
      </c>
      <c r="L168" s="503">
        <f t="shared" si="7"/>
        <v>44</v>
      </c>
      <c r="M168" s="504" t="s">
        <v>230</v>
      </c>
      <c r="N168" s="505" t="s">
        <v>1167</v>
      </c>
      <c r="O168" s="504">
        <v>2014</v>
      </c>
      <c r="P168" s="506" t="s">
        <v>3308</v>
      </c>
      <c r="Q168" s="508" t="s">
        <v>2228</v>
      </c>
      <c r="R168" s="508" t="s">
        <v>2323</v>
      </c>
      <c r="S168" s="598"/>
      <c r="T168" s="506" t="s">
        <v>306</v>
      </c>
      <c r="U168" s="598" t="s">
        <v>2921</v>
      </c>
      <c r="V168" s="626">
        <v>2026086801</v>
      </c>
    </row>
    <row r="169" spans="1:229" x14ac:dyDescent="0.15">
      <c r="A169" s="496">
        <v>165</v>
      </c>
      <c r="B169" s="504">
        <v>56</v>
      </c>
      <c r="C169" s="520" t="s">
        <v>1575</v>
      </c>
      <c r="D169" s="512" t="s">
        <v>3938</v>
      </c>
      <c r="E169" s="506" t="s">
        <v>709</v>
      </c>
      <c r="F169" s="598" t="s">
        <v>2724</v>
      </c>
      <c r="G169" s="549" t="s">
        <v>1047</v>
      </c>
      <c r="H169" s="504" t="s">
        <v>2245</v>
      </c>
      <c r="I169" s="502" t="str">
        <f t="shared" si="6"/>
        <v>III/c</v>
      </c>
      <c r="J169" s="505" t="s">
        <v>4050</v>
      </c>
      <c r="K169" s="504" t="s">
        <v>720</v>
      </c>
      <c r="L169" s="503">
        <f t="shared" si="7"/>
        <v>46</v>
      </c>
      <c r="M169" s="504" t="s">
        <v>230</v>
      </c>
      <c r="N169" s="505" t="s">
        <v>4948</v>
      </c>
      <c r="O169" s="504">
        <v>2018</v>
      </c>
      <c r="P169" s="506" t="s">
        <v>3362</v>
      </c>
      <c r="Q169" s="508" t="s">
        <v>2228</v>
      </c>
      <c r="R169" s="508" t="s">
        <v>2326</v>
      </c>
      <c r="S169" s="598">
        <v>2017</v>
      </c>
      <c r="T169" s="506" t="s">
        <v>3588</v>
      </c>
      <c r="U169" s="598" t="s">
        <v>3207</v>
      </c>
      <c r="V169" s="626" t="s">
        <v>3823</v>
      </c>
    </row>
    <row r="170" spans="1:229" ht="15" customHeight="1" x14ac:dyDescent="0.15">
      <c r="A170" s="504">
        <v>166</v>
      </c>
      <c r="B170" s="611">
        <v>57</v>
      </c>
      <c r="C170" s="520" t="s">
        <v>1585</v>
      </c>
      <c r="D170" s="508" t="s">
        <v>1548</v>
      </c>
      <c r="E170" s="506" t="s">
        <v>709</v>
      </c>
      <c r="F170" s="598" t="s">
        <v>2766</v>
      </c>
      <c r="G170" s="543" t="s">
        <v>1479</v>
      </c>
      <c r="H170" s="504" t="s">
        <v>2246</v>
      </c>
      <c r="I170" s="502" t="str">
        <f t="shared" si="6"/>
        <v>III/b</v>
      </c>
      <c r="J170" s="525" t="s">
        <v>1254</v>
      </c>
      <c r="K170" s="501" t="s">
        <v>707</v>
      </c>
      <c r="L170" s="503">
        <f t="shared" si="7"/>
        <v>56</v>
      </c>
      <c r="M170" s="504" t="s">
        <v>230</v>
      </c>
      <c r="N170" s="505" t="s">
        <v>5453</v>
      </c>
      <c r="O170" s="504">
        <v>2014</v>
      </c>
      <c r="P170" s="506" t="s">
        <v>1605</v>
      </c>
      <c r="Q170" s="508" t="s">
        <v>2228</v>
      </c>
      <c r="R170" s="508" t="s">
        <v>2326</v>
      </c>
      <c r="S170" s="598">
        <v>2003</v>
      </c>
      <c r="T170" s="506" t="s">
        <v>3606</v>
      </c>
      <c r="U170" s="598" t="s">
        <v>2921</v>
      </c>
      <c r="V170" s="625"/>
    </row>
    <row r="171" spans="1:229" s="1" customFormat="1" ht="15" customHeight="1" x14ac:dyDescent="0.15">
      <c r="A171" s="496">
        <v>167</v>
      </c>
      <c r="B171" s="504">
        <v>58</v>
      </c>
      <c r="C171" s="521" t="s">
        <v>2237</v>
      </c>
      <c r="D171" s="522" t="s">
        <v>2155</v>
      </c>
      <c r="E171" s="523" t="s">
        <v>709</v>
      </c>
      <c r="F171" s="598" t="s">
        <v>2728</v>
      </c>
      <c r="G171" s="522" t="s">
        <v>2162</v>
      </c>
      <c r="H171" s="504" t="s">
        <v>2245</v>
      </c>
      <c r="I171" s="502" t="str">
        <f t="shared" si="6"/>
        <v>III/c</v>
      </c>
      <c r="J171" s="525" t="s">
        <v>4957</v>
      </c>
      <c r="K171" s="501" t="s">
        <v>707</v>
      </c>
      <c r="L171" s="503">
        <f t="shared" si="7"/>
        <v>34</v>
      </c>
      <c r="M171" s="504" t="s">
        <v>230</v>
      </c>
      <c r="N171" s="505" t="s">
        <v>4829</v>
      </c>
      <c r="O171" s="501">
        <v>2018</v>
      </c>
      <c r="P171" s="523" t="s">
        <v>996</v>
      </c>
      <c r="Q171" s="508" t="s">
        <v>2228</v>
      </c>
      <c r="R171" s="498" t="s">
        <v>2328</v>
      </c>
      <c r="S171" s="598">
        <v>2012</v>
      </c>
      <c r="T171" s="506" t="s">
        <v>1263</v>
      </c>
      <c r="U171" s="598" t="s">
        <v>2989</v>
      </c>
      <c r="V171" s="625"/>
      <c r="W171" s="492"/>
      <c r="X171" s="492"/>
      <c r="Y171" s="492"/>
      <c r="Z171" s="492"/>
      <c r="AA171" s="492"/>
      <c r="AB171" s="492"/>
      <c r="AC171" s="492"/>
      <c r="AD171" s="492"/>
      <c r="AE171" s="492"/>
      <c r="AF171" s="492"/>
      <c r="AG171" s="492"/>
      <c r="AH171" s="492"/>
      <c r="AI171" s="492"/>
      <c r="AJ171" s="492"/>
      <c r="AK171" s="492"/>
      <c r="AL171" s="492"/>
      <c r="AM171" s="492"/>
      <c r="AN171" s="492"/>
      <c r="AO171" s="492"/>
      <c r="AP171" s="492"/>
      <c r="AQ171" s="492"/>
      <c r="AR171" s="492"/>
      <c r="AS171" s="492"/>
      <c r="AT171" s="492"/>
      <c r="AU171" s="492"/>
      <c r="AV171" s="492"/>
      <c r="AW171" s="492"/>
      <c r="AX171" s="492"/>
      <c r="AY171" s="492"/>
      <c r="AZ171" s="492"/>
      <c r="BA171" s="492"/>
      <c r="BB171" s="492"/>
      <c r="BC171" s="492"/>
      <c r="BD171" s="492"/>
      <c r="BE171" s="492"/>
      <c r="BF171" s="492"/>
      <c r="BG171" s="492"/>
      <c r="BH171" s="492"/>
      <c r="BI171" s="492"/>
      <c r="BJ171" s="492"/>
      <c r="BK171" s="492"/>
      <c r="BL171" s="492"/>
      <c r="BM171" s="492"/>
      <c r="BN171" s="492"/>
      <c r="BO171" s="492"/>
      <c r="BP171" s="492"/>
      <c r="BQ171" s="492"/>
      <c r="BR171" s="492"/>
      <c r="BS171" s="492"/>
      <c r="BT171" s="492"/>
      <c r="BU171" s="492"/>
      <c r="BV171" s="492"/>
      <c r="BW171" s="492"/>
      <c r="BX171" s="492"/>
      <c r="BY171" s="492"/>
      <c r="BZ171" s="492"/>
      <c r="CA171" s="492"/>
      <c r="CB171" s="492"/>
      <c r="CC171" s="492"/>
      <c r="CD171" s="492"/>
      <c r="CE171" s="492"/>
      <c r="CF171" s="492"/>
      <c r="CG171" s="492"/>
      <c r="CH171" s="492"/>
      <c r="CI171" s="492"/>
      <c r="CJ171" s="492"/>
      <c r="CK171" s="492"/>
      <c r="CL171" s="492"/>
      <c r="CM171" s="492"/>
      <c r="CN171" s="492"/>
      <c r="CO171" s="492"/>
      <c r="CP171" s="492"/>
      <c r="CQ171" s="492"/>
      <c r="CR171" s="492"/>
      <c r="CS171" s="492"/>
      <c r="CT171" s="492"/>
      <c r="CU171" s="492"/>
      <c r="CV171" s="492"/>
      <c r="CW171" s="492"/>
      <c r="CX171" s="492"/>
      <c r="CY171" s="492"/>
      <c r="CZ171" s="492"/>
      <c r="DA171" s="492"/>
      <c r="DB171" s="492"/>
      <c r="DC171" s="492"/>
      <c r="DD171" s="492"/>
      <c r="DE171" s="492"/>
      <c r="DF171" s="492"/>
      <c r="DG171" s="492"/>
      <c r="DH171" s="492"/>
      <c r="DI171" s="492"/>
      <c r="DJ171" s="492"/>
      <c r="DK171" s="492"/>
      <c r="DL171" s="492"/>
      <c r="DM171" s="492"/>
      <c r="DN171" s="492"/>
      <c r="DO171" s="492"/>
      <c r="DP171" s="492"/>
      <c r="DQ171" s="492"/>
      <c r="DR171" s="492"/>
      <c r="DS171" s="492"/>
      <c r="DT171" s="492"/>
      <c r="DU171" s="492"/>
      <c r="DV171" s="492"/>
      <c r="DW171" s="492"/>
      <c r="DX171" s="492"/>
      <c r="DY171" s="492"/>
      <c r="DZ171" s="492"/>
      <c r="EA171" s="492"/>
      <c r="EB171" s="492"/>
      <c r="EC171" s="492"/>
      <c r="ED171" s="492"/>
      <c r="EE171" s="492"/>
      <c r="EF171" s="492"/>
      <c r="EG171" s="492"/>
      <c r="EH171" s="492"/>
      <c r="EI171" s="492"/>
      <c r="EJ171" s="492"/>
      <c r="EK171" s="492"/>
      <c r="EL171" s="492"/>
      <c r="EM171" s="492"/>
      <c r="EN171" s="492"/>
      <c r="EO171" s="492"/>
      <c r="EP171" s="492"/>
      <c r="EQ171" s="492"/>
      <c r="ER171" s="492"/>
      <c r="ES171" s="492"/>
      <c r="ET171" s="492"/>
      <c r="EU171" s="492"/>
      <c r="EV171" s="492"/>
      <c r="EW171" s="492"/>
      <c r="EX171" s="492"/>
      <c r="EY171" s="492"/>
      <c r="EZ171" s="492"/>
      <c r="FA171" s="492"/>
      <c r="FB171" s="492"/>
      <c r="FC171" s="492"/>
      <c r="FD171" s="492"/>
      <c r="FE171" s="492"/>
      <c r="FF171" s="492"/>
      <c r="FG171" s="492"/>
      <c r="FH171" s="492"/>
      <c r="FI171" s="492"/>
      <c r="FJ171" s="492"/>
      <c r="FK171" s="492"/>
      <c r="FL171" s="492"/>
      <c r="FM171" s="492"/>
      <c r="FN171" s="492"/>
      <c r="FO171" s="492"/>
      <c r="FP171" s="492"/>
      <c r="FQ171" s="492"/>
      <c r="FR171" s="492"/>
      <c r="FS171" s="492"/>
      <c r="FT171" s="492"/>
      <c r="FU171" s="492"/>
      <c r="FV171" s="492"/>
      <c r="FW171" s="492"/>
      <c r="FX171" s="492"/>
      <c r="FY171" s="492"/>
      <c r="FZ171" s="492"/>
      <c r="GA171" s="492"/>
      <c r="GB171" s="492"/>
      <c r="GC171" s="492"/>
      <c r="GD171" s="492"/>
      <c r="GE171" s="492"/>
      <c r="GF171" s="492"/>
      <c r="GG171" s="492"/>
      <c r="GH171" s="492"/>
      <c r="GI171" s="492"/>
      <c r="GJ171" s="492"/>
      <c r="GK171" s="492"/>
      <c r="GL171" s="492"/>
      <c r="GM171" s="492"/>
      <c r="GN171" s="492"/>
      <c r="GO171" s="492"/>
      <c r="GP171" s="492"/>
      <c r="GQ171" s="492"/>
      <c r="GR171" s="492"/>
      <c r="GS171" s="492"/>
      <c r="GT171" s="492"/>
      <c r="GU171" s="492"/>
      <c r="GV171" s="492"/>
      <c r="GW171" s="492"/>
      <c r="GX171" s="492"/>
      <c r="GY171" s="492"/>
      <c r="GZ171" s="492"/>
      <c r="HA171" s="492"/>
      <c r="HB171" s="492"/>
      <c r="HC171" s="492"/>
      <c r="HD171" s="492"/>
      <c r="HE171" s="492"/>
      <c r="HF171" s="492"/>
      <c r="HG171" s="492"/>
      <c r="HH171" s="492"/>
      <c r="HI171" s="492"/>
      <c r="HJ171" s="492"/>
      <c r="HK171" s="492"/>
      <c r="HL171" s="492"/>
      <c r="HM171" s="492"/>
      <c r="HN171" s="492"/>
      <c r="HO171" s="492"/>
      <c r="HP171" s="492"/>
      <c r="HQ171" s="492"/>
      <c r="HR171" s="492"/>
      <c r="HS171" s="492"/>
      <c r="HT171" s="492"/>
      <c r="HU171" s="492"/>
    </row>
    <row r="172" spans="1:229" s="1" customFormat="1" ht="15" customHeight="1" x14ac:dyDescent="0.15">
      <c r="A172" s="504">
        <v>168</v>
      </c>
      <c r="B172" s="611">
        <v>59</v>
      </c>
      <c r="C172" s="526" t="s">
        <v>3354</v>
      </c>
      <c r="D172" s="522" t="s">
        <v>2156</v>
      </c>
      <c r="E172" s="523" t="s">
        <v>705</v>
      </c>
      <c r="F172" s="598" t="s">
        <v>2729</v>
      </c>
      <c r="G172" s="522" t="s">
        <v>2163</v>
      </c>
      <c r="H172" s="504" t="s">
        <v>2245</v>
      </c>
      <c r="I172" s="502" t="str">
        <f t="shared" ref="I172" si="8">IF(H172="Pembina Utama","IV/e",IF(H172="Pembina Utama Madya","IV/d",IF(H172="Pembina Utama Muda","IV/c",IF(H172="Pembina Tk.I","IV/b",IF(H172="Pembina","IV/a",IF(H172="Penata Tk.I","III/d",IF(H172="Penata","III/c",IF(H172="Penata Muda Tk.I","III/b",IF(H172="Penata Muda","III/a",IF(H172="Pengatur Tk.I","II/d",IF(H172="Pengatur","II/c",IF(H172="Pengatur Muda Tk.I","II/b",IF(H172="Pengatur Muda","II/a",IF(H172="Juru Tk.I","I/d",IF(H172="Juru","I/c",IF(H172="Juru Muda Tk.I","I/b","I/a"))))))))))))))))</f>
        <v>III/c</v>
      </c>
      <c r="J172" s="525" t="s">
        <v>3977</v>
      </c>
      <c r="K172" s="501" t="s">
        <v>707</v>
      </c>
      <c r="L172" s="503">
        <f t="shared" si="7"/>
        <v>31</v>
      </c>
      <c r="M172" s="504" t="s">
        <v>230</v>
      </c>
      <c r="N172" s="505" t="s">
        <v>3939</v>
      </c>
      <c r="O172" s="501">
        <v>2018</v>
      </c>
      <c r="P172" s="523" t="s">
        <v>3194</v>
      </c>
      <c r="Q172" s="508" t="s">
        <v>2228</v>
      </c>
      <c r="R172" s="498" t="s">
        <v>2325</v>
      </c>
      <c r="S172" s="598">
        <v>2014</v>
      </c>
      <c r="T172" s="506" t="s">
        <v>3607</v>
      </c>
      <c r="U172" s="598" t="s">
        <v>2989</v>
      </c>
      <c r="V172" s="626">
        <v>2006038901</v>
      </c>
      <c r="W172" s="492"/>
      <c r="X172" s="492"/>
      <c r="Y172" s="492"/>
      <c r="Z172" s="492"/>
      <c r="AA172" s="492"/>
      <c r="AB172" s="492"/>
      <c r="AC172" s="492"/>
      <c r="AD172" s="492"/>
      <c r="AE172" s="492"/>
      <c r="AF172" s="492"/>
      <c r="AG172" s="492"/>
      <c r="AH172" s="492"/>
      <c r="AI172" s="492"/>
      <c r="AJ172" s="492"/>
      <c r="AK172" s="492"/>
      <c r="AL172" s="492"/>
      <c r="AM172" s="492"/>
      <c r="AN172" s="492"/>
      <c r="AO172" s="492"/>
      <c r="AP172" s="492"/>
      <c r="AQ172" s="492"/>
      <c r="AR172" s="492"/>
      <c r="AS172" s="492"/>
      <c r="AT172" s="492"/>
      <c r="AU172" s="492"/>
      <c r="AV172" s="492"/>
      <c r="AW172" s="492"/>
      <c r="AX172" s="492"/>
      <c r="AY172" s="492"/>
      <c r="AZ172" s="492"/>
      <c r="BA172" s="492"/>
      <c r="BB172" s="492"/>
      <c r="BC172" s="492"/>
      <c r="BD172" s="492"/>
      <c r="BE172" s="492"/>
      <c r="BF172" s="492"/>
      <c r="BG172" s="492"/>
      <c r="BH172" s="492"/>
      <c r="BI172" s="492"/>
      <c r="BJ172" s="492"/>
      <c r="BK172" s="492"/>
      <c r="BL172" s="492"/>
      <c r="BM172" s="492"/>
      <c r="BN172" s="492"/>
      <c r="BO172" s="492"/>
      <c r="BP172" s="492"/>
      <c r="BQ172" s="492"/>
      <c r="BR172" s="492"/>
      <c r="BS172" s="492"/>
      <c r="BT172" s="492"/>
      <c r="BU172" s="492"/>
      <c r="BV172" s="492"/>
      <c r="BW172" s="492"/>
      <c r="BX172" s="492"/>
      <c r="BY172" s="492"/>
      <c r="BZ172" s="492"/>
      <c r="CA172" s="492"/>
      <c r="CB172" s="492"/>
      <c r="CC172" s="492"/>
      <c r="CD172" s="492"/>
      <c r="CE172" s="492"/>
      <c r="CF172" s="492"/>
      <c r="CG172" s="492"/>
      <c r="CH172" s="492"/>
      <c r="CI172" s="492"/>
      <c r="CJ172" s="492"/>
      <c r="CK172" s="492"/>
      <c r="CL172" s="492"/>
      <c r="CM172" s="492"/>
      <c r="CN172" s="492"/>
      <c r="CO172" s="492"/>
      <c r="CP172" s="492"/>
      <c r="CQ172" s="492"/>
      <c r="CR172" s="492"/>
      <c r="CS172" s="492"/>
      <c r="CT172" s="492"/>
      <c r="CU172" s="492"/>
      <c r="CV172" s="492"/>
      <c r="CW172" s="492"/>
      <c r="CX172" s="492"/>
      <c r="CY172" s="492"/>
      <c r="CZ172" s="492"/>
      <c r="DA172" s="492"/>
      <c r="DB172" s="492"/>
      <c r="DC172" s="492"/>
      <c r="DD172" s="492"/>
      <c r="DE172" s="492"/>
      <c r="DF172" s="492"/>
      <c r="DG172" s="492"/>
      <c r="DH172" s="492"/>
      <c r="DI172" s="492"/>
      <c r="DJ172" s="492"/>
      <c r="DK172" s="492"/>
      <c r="DL172" s="492"/>
      <c r="DM172" s="492"/>
      <c r="DN172" s="492"/>
      <c r="DO172" s="492"/>
      <c r="DP172" s="492"/>
      <c r="DQ172" s="492"/>
      <c r="DR172" s="492"/>
      <c r="DS172" s="492"/>
      <c r="DT172" s="492"/>
      <c r="DU172" s="492"/>
      <c r="DV172" s="492"/>
      <c r="DW172" s="492"/>
      <c r="DX172" s="492"/>
      <c r="DY172" s="492"/>
      <c r="DZ172" s="492"/>
      <c r="EA172" s="492"/>
      <c r="EB172" s="492"/>
      <c r="EC172" s="492"/>
      <c r="ED172" s="492"/>
      <c r="EE172" s="492"/>
      <c r="EF172" s="492"/>
      <c r="EG172" s="492"/>
      <c r="EH172" s="492"/>
      <c r="EI172" s="492"/>
      <c r="EJ172" s="492"/>
      <c r="EK172" s="492"/>
      <c r="EL172" s="492"/>
      <c r="EM172" s="492"/>
      <c r="EN172" s="492"/>
      <c r="EO172" s="492"/>
      <c r="EP172" s="492"/>
      <c r="EQ172" s="492"/>
      <c r="ER172" s="492"/>
      <c r="ES172" s="492"/>
      <c r="ET172" s="492"/>
      <c r="EU172" s="492"/>
      <c r="EV172" s="492"/>
      <c r="EW172" s="492"/>
      <c r="EX172" s="492"/>
      <c r="EY172" s="492"/>
      <c r="EZ172" s="492"/>
      <c r="FA172" s="492"/>
      <c r="FB172" s="492"/>
      <c r="FC172" s="492"/>
      <c r="FD172" s="492"/>
      <c r="FE172" s="492"/>
      <c r="FF172" s="492"/>
      <c r="FG172" s="492"/>
      <c r="FH172" s="492"/>
      <c r="FI172" s="492"/>
      <c r="FJ172" s="492"/>
      <c r="FK172" s="492"/>
      <c r="FL172" s="492"/>
      <c r="FM172" s="492"/>
      <c r="FN172" s="492"/>
      <c r="FO172" s="492"/>
      <c r="FP172" s="492"/>
      <c r="FQ172" s="492"/>
      <c r="FR172" s="492"/>
      <c r="FS172" s="492"/>
      <c r="FT172" s="492"/>
      <c r="FU172" s="492"/>
      <c r="FV172" s="492"/>
      <c r="FW172" s="492"/>
      <c r="FX172" s="492"/>
      <c r="FY172" s="492"/>
      <c r="FZ172" s="492"/>
      <c r="GA172" s="492"/>
      <c r="GB172" s="492"/>
      <c r="GC172" s="492"/>
      <c r="GD172" s="492"/>
      <c r="GE172" s="492"/>
      <c r="GF172" s="492"/>
      <c r="GG172" s="492"/>
      <c r="GH172" s="492"/>
      <c r="GI172" s="492"/>
      <c r="GJ172" s="492"/>
      <c r="GK172" s="492"/>
      <c r="GL172" s="492"/>
      <c r="GM172" s="492"/>
      <c r="GN172" s="492"/>
      <c r="GO172" s="492"/>
      <c r="GP172" s="492"/>
      <c r="GQ172" s="492"/>
      <c r="GR172" s="492"/>
      <c r="GS172" s="492"/>
      <c r="GT172" s="492"/>
      <c r="GU172" s="492"/>
      <c r="GV172" s="492"/>
      <c r="GW172" s="492"/>
      <c r="GX172" s="492"/>
      <c r="GY172" s="492"/>
      <c r="GZ172" s="492"/>
      <c r="HA172" s="492"/>
      <c r="HB172" s="492"/>
      <c r="HC172" s="492"/>
      <c r="HD172" s="492"/>
      <c r="HE172" s="492"/>
      <c r="HF172" s="492"/>
      <c r="HG172" s="492"/>
      <c r="HH172" s="492"/>
      <c r="HI172" s="492"/>
      <c r="HJ172" s="492"/>
      <c r="HK172" s="492"/>
      <c r="HL172" s="492"/>
      <c r="HM172" s="492"/>
      <c r="HN172" s="492"/>
      <c r="HO172" s="492"/>
      <c r="HP172" s="492"/>
      <c r="HQ172" s="492"/>
      <c r="HR172" s="492"/>
      <c r="HS172" s="492"/>
      <c r="HT172" s="492"/>
      <c r="HU172" s="492"/>
    </row>
    <row r="173" spans="1:229" s="1" customFormat="1" ht="15" customHeight="1" x14ac:dyDescent="0.15">
      <c r="A173" s="496">
        <v>169</v>
      </c>
      <c r="B173" s="504">
        <v>60</v>
      </c>
      <c r="C173" s="521" t="s">
        <v>2238</v>
      </c>
      <c r="D173" s="522" t="s">
        <v>2157</v>
      </c>
      <c r="E173" s="523" t="s">
        <v>709</v>
      </c>
      <c r="F173" s="598" t="s">
        <v>2724</v>
      </c>
      <c r="G173" s="522" t="s">
        <v>2164</v>
      </c>
      <c r="H173" s="504" t="s">
        <v>2245</v>
      </c>
      <c r="I173" s="502" t="str">
        <f t="shared" ref="I173" si="9">IF(H173="Pembina Utama","IV/e",IF(H173="Pembina Utama Madya","IV/d",IF(H173="Pembina Utama Muda","IV/c",IF(H173="Pembina Tk.I","IV/b",IF(H173="Pembina","IV/a",IF(H173="Penata Tk.I","III/d",IF(H173="Penata","III/c",IF(H173="Penata Muda Tk.I","III/b",IF(H173="Penata Muda","III/a",IF(H173="Pengatur Tk.I","II/d",IF(H173="Pengatur","II/c",IF(H173="Pengatur Muda Tk.I","II/b",IF(H173="Pengatur Muda","II/a",IF(H173="Juru Tk.I","I/d",IF(H173="Juru","I/c",IF(H173="Juru Muda Tk.I","I/b","I/a"))))))))))))))))</f>
        <v>III/c</v>
      </c>
      <c r="J173" s="525" t="s">
        <v>3977</v>
      </c>
      <c r="K173" s="501" t="s">
        <v>707</v>
      </c>
      <c r="L173" s="503">
        <f t="shared" si="7"/>
        <v>33</v>
      </c>
      <c r="M173" s="504" t="s">
        <v>230</v>
      </c>
      <c r="N173" s="505" t="s">
        <v>3939</v>
      </c>
      <c r="O173" s="501">
        <v>2018</v>
      </c>
      <c r="P173" s="523" t="s">
        <v>744</v>
      </c>
      <c r="Q173" s="508" t="s">
        <v>2228</v>
      </c>
      <c r="R173" s="498" t="s">
        <v>2321</v>
      </c>
      <c r="S173" s="598">
        <v>2013</v>
      </c>
      <c r="T173" s="506" t="s">
        <v>3608</v>
      </c>
      <c r="U173" s="598" t="s">
        <v>2921</v>
      </c>
      <c r="V173" s="625"/>
      <c r="W173" s="492"/>
      <c r="X173" s="492"/>
      <c r="Y173" s="492"/>
      <c r="Z173" s="492"/>
      <c r="AA173" s="492"/>
      <c r="AB173" s="492"/>
      <c r="AC173" s="492"/>
      <c r="AD173" s="492"/>
      <c r="AE173" s="492"/>
      <c r="AF173" s="492"/>
      <c r="AG173" s="492"/>
      <c r="AH173" s="492"/>
      <c r="AI173" s="492"/>
      <c r="AJ173" s="492"/>
      <c r="AK173" s="492"/>
      <c r="AL173" s="492"/>
      <c r="AM173" s="492"/>
      <c r="AN173" s="492"/>
      <c r="AO173" s="492"/>
      <c r="AP173" s="492"/>
      <c r="AQ173" s="492"/>
      <c r="AR173" s="492"/>
      <c r="AS173" s="492"/>
      <c r="AT173" s="492"/>
      <c r="AU173" s="492"/>
      <c r="AV173" s="492"/>
      <c r="AW173" s="492"/>
      <c r="AX173" s="492"/>
      <c r="AY173" s="492"/>
      <c r="AZ173" s="492"/>
      <c r="BA173" s="492"/>
      <c r="BB173" s="492"/>
      <c r="BC173" s="492"/>
      <c r="BD173" s="492"/>
      <c r="BE173" s="492"/>
      <c r="BF173" s="492"/>
      <c r="BG173" s="492"/>
      <c r="BH173" s="492"/>
      <c r="BI173" s="492"/>
      <c r="BJ173" s="492"/>
      <c r="BK173" s="492"/>
      <c r="BL173" s="492"/>
      <c r="BM173" s="492"/>
      <c r="BN173" s="492"/>
      <c r="BO173" s="492"/>
      <c r="BP173" s="492"/>
      <c r="BQ173" s="492"/>
      <c r="BR173" s="492"/>
      <c r="BS173" s="492"/>
      <c r="BT173" s="492"/>
      <c r="BU173" s="492"/>
      <c r="BV173" s="492"/>
      <c r="BW173" s="492"/>
      <c r="BX173" s="492"/>
      <c r="BY173" s="492"/>
      <c r="BZ173" s="492"/>
      <c r="CA173" s="492"/>
      <c r="CB173" s="492"/>
      <c r="CC173" s="492"/>
      <c r="CD173" s="492"/>
      <c r="CE173" s="492"/>
      <c r="CF173" s="492"/>
      <c r="CG173" s="492"/>
      <c r="CH173" s="492"/>
      <c r="CI173" s="492"/>
      <c r="CJ173" s="492"/>
      <c r="CK173" s="492"/>
      <c r="CL173" s="492"/>
      <c r="CM173" s="492"/>
      <c r="CN173" s="492"/>
      <c r="CO173" s="492"/>
      <c r="CP173" s="492"/>
      <c r="CQ173" s="492"/>
      <c r="CR173" s="492"/>
      <c r="CS173" s="492"/>
      <c r="CT173" s="492"/>
      <c r="CU173" s="492"/>
      <c r="CV173" s="492"/>
      <c r="CW173" s="492"/>
      <c r="CX173" s="492"/>
      <c r="CY173" s="492"/>
      <c r="CZ173" s="492"/>
      <c r="DA173" s="492"/>
      <c r="DB173" s="492"/>
      <c r="DC173" s="492"/>
      <c r="DD173" s="492"/>
      <c r="DE173" s="492"/>
      <c r="DF173" s="492"/>
      <c r="DG173" s="492"/>
      <c r="DH173" s="492"/>
      <c r="DI173" s="492"/>
      <c r="DJ173" s="492"/>
      <c r="DK173" s="492"/>
      <c r="DL173" s="492"/>
      <c r="DM173" s="492"/>
      <c r="DN173" s="492"/>
      <c r="DO173" s="492"/>
      <c r="DP173" s="492"/>
      <c r="DQ173" s="492"/>
      <c r="DR173" s="492"/>
      <c r="DS173" s="492"/>
      <c r="DT173" s="492"/>
      <c r="DU173" s="492"/>
      <c r="DV173" s="492"/>
      <c r="DW173" s="492"/>
      <c r="DX173" s="492"/>
      <c r="DY173" s="492"/>
      <c r="DZ173" s="492"/>
      <c r="EA173" s="492"/>
      <c r="EB173" s="492"/>
      <c r="EC173" s="492"/>
      <c r="ED173" s="492"/>
      <c r="EE173" s="492"/>
      <c r="EF173" s="492"/>
      <c r="EG173" s="492"/>
      <c r="EH173" s="492"/>
      <c r="EI173" s="492"/>
      <c r="EJ173" s="492"/>
      <c r="EK173" s="492"/>
      <c r="EL173" s="492"/>
      <c r="EM173" s="492"/>
      <c r="EN173" s="492"/>
      <c r="EO173" s="492"/>
      <c r="EP173" s="492"/>
      <c r="EQ173" s="492"/>
      <c r="ER173" s="492"/>
      <c r="ES173" s="492"/>
      <c r="ET173" s="492"/>
      <c r="EU173" s="492"/>
      <c r="EV173" s="492"/>
      <c r="EW173" s="492"/>
      <c r="EX173" s="492"/>
      <c r="EY173" s="492"/>
      <c r="EZ173" s="492"/>
      <c r="FA173" s="492"/>
      <c r="FB173" s="492"/>
      <c r="FC173" s="492"/>
      <c r="FD173" s="492"/>
      <c r="FE173" s="492"/>
      <c r="FF173" s="492"/>
      <c r="FG173" s="492"/>
      <c r="FH173" s="492"/>
      <c r="FI173" s="492"/>
      <c r="FJ173" s="492"/>
      <c r="FK173" s="492"/>
      <c r="FL173" s="492"/>
      <c r="FM173" s="492"/>
      <c r="FN173" s="492"/>
      <c r="FO173" s="492"/>
      <c r="FP173" s="492"/>
      <c r="FQ173" s="492"/>
      <c r="FR173" s="492"/>
      <c r="FS173" s="492"/>
      <c r="FT173" s="492"/>
      <c r="FU173" s="492"/>
      <c r="FV173" s="492"/>
      <c r="FW173" s="492"/>
      <c r="FX173" s="492"/>
      <c r="FY173" s="492"/>
      <c r="FZ173" s="492"/>
      <c r="GA173" s="492"/>
      <c r="GB173" s="492"/>
      <c r="GC173" s="492"/>
      <c r="GD173" s="492"/>
      <c r="GE173" s="492"/>
      <c r="GF173" s="492"/>
      <c r="GG173" s="492"/>
      <c r="GH173" s="492"/>
      <c r="GI173" s="492"/>
      <c r="GJ173" s="492"/>
      <c r="GK173" s="492"/>
      <c r="GL173" s="492"/>
      <c r="GM173" s="492"/>
      <c r="GN173" s="492"/>
      <c r="GO173" s="492"/>
      <c r="GP173" s="492"/>
      <c r="GQ173" s="492"/>
      <c r="GR173" s="492"/>
      <c r="GS173" s="492"/>
      <c r="GT173" s="492"/>
      <c r="GU173" s="492"/>
      <c r="GV173" s="492"/>
      <c r="GW173" s="492"/>
      <c r="GX173" s="492"/>
      <c r="GY173" s="492"/>
      <c r="GZ173" s="492"/>
      <c r="HA173" s="492"/>
      <c r="HB173" s="492"/>
      <c r="HC173" s="492"/>
      <c r="HD173" s="492"/>
      <c r="HE173" s="492"/>
      <c r="HF173" s="492"/>
      <c r="HG173" s="492"/>
      <c r="HH173" s="492"/>
      <c r="HI173" s="492"/>
      <c r="HJ173" s="492"/>
      <c r="HK173" s="492"/>
      <c r="HL173" s="492"/>
      <c r="HM173" s="492"/>
      <c r="HN173" s="492"/>
      <c r="HO173" s="492"/>
      <c r="HP173" s="492"/>
      <c r="HQ173" s="492"/>
      <c r="HR173" s="492"/>
      <c r="HS173" s="492"/>
      <c r="HT173" s="492"/>
      <c r="HU173" s="492"/>
    </row>
    <row r="174" spans="1:229" s="1" customFormat="1" ht="15" customHeight="1" x14ac:dyDescent="0.15">
      <c r="A174" s="504">
        <v>170</v>
      </c>
      <c r="B174" s="611">
        <v>61</v>
      </c>
      <c r="C174" s="526" t="s">
        <v>2627</v>
      </c>
      <c r="D174" s="522" t="s">
        <v>2158</v>
      </c>
      <c r="E174" s="523" t="s">
        <v>705</v>
      </c>
      <c r="F174" s="598" t="s">
        <v>2762</v>
      </c>
      <c r="G174" s="522" t="s">
        <v>2165</v>
      </c>
      <c r="H174" s="504" t="s">
        <v>2245</v>
      </c>
      <c r="I174" s="502" t="str">
        <f t="shared" si="6"/>
        <v>III/c</v>
      </c>
      <c r="J174" s="525" t="s">
        <v>3977</v>
      </c>
      <c r="K174" s="501" t="s">
        <v>707</v>
      </c>
      <c r="L174" s="503">
        <f t="shared" si="7"/>
        <v>33</v>
      </c>
      <c r="M174" s="504" t="s">
        <v>230</v>
      </c>
      <c r="N174" s="505" t="s">
        <v>3939</v>
      </c>
      <c r="O174" s="501">
        <v>2018</v>
      </c>
      <c r="P174" s="523" t="s">
        <v>2353</v>
      </c>
      <c r="Q174" s="508" t="s">
        <v>2228</v>
      </c>
      <c r="R174" s="508" t="s">
        <v>2300</v>
      </c>
      <c r="S174" s="598">
        <v>2012</v>
      </c>
      <c r="T174" s="506" t="s">
        <v>3609</v>
      </c>
      <c r="U174" s="598" t="s">
        <v>2921</v>
      </c>
      <c r="V174" s="625"/>
      <c r="W174" s="492"/>
      <c r="X174" s="492"/>
      <c r="Y174" s="492"/>
      <c r="Z174" s="492"/>
      <c r="AA174" s="492"/>
      <c r="AB174" s="492"/>
      <c r="AC174" s="492"/>
      <c r="AD174" s="492"/>
      <c r="AE174" s="492"/>
      <c r="AF174" s="492"/>
      <c r="AG174" s="492"/>
      <c r="AH174" s="492"/>
      <c r="AI174" s="492"/>
      <c r="AJ174" s="492"/>
      <c r="AK174" s="492"/>
      <c r="AL174" s="492"/>
      <c r="AM174" s="492"/>
      <c r="AN174" s="492"/>
      <c r="AO174" s="492"/>
      <c r="AP174" s="492"/>
      <c r="AQ174" s="492"/>
      <c r="AR174" s="492"/>
      <c r="AS174" s="492"/>
      <c r="AT174" s="492"/>
      <c r="AU174" s="492"/>
      <c r="AV174" s="492"/>
      <c r="AW174" s="492"/>
      <c r="AX174" s="492"/>
      <c r="AY174" s="492"/>
      <c r="AZ174" s="492"/>
      <c r="BA174" s="492"/>
      <c r="BB174" s="492"/>
      <c r="BC174" s="492"/>
      <c r="BD174" s="492"/>
      <c r="BE174" s="492"/>
      <c r="BF174" s="492"/>
      <c r="BG174" s="492"/>
      <c r="BH174" s="492"/>
      <c r="BI174" s="492"/>
      <c r="BJ174" s="492"/>
      <c r="BK174" s="492"/>
      <c r="BL174" s="492"/>
      <c r="BM174" s="492"/>
      <c r="BN174" s="492"/>
      <c r="BO174" s="492"/>
      <c r="BP174" s="492"/>
      <c r="BQ174" s="492"/>
      <c r="BR174" s="492"/>
      <c r="BS174" s="492"/>
      <c r="BT174" s="492"/>
      <c r="BU174" s="492"/>
      <c r="BV174" s="492"/>
      <c r="BW174" s="492"/>
      <c r="BX174" s="492"/>
      <c r="BY174" s="492"/>
      <c r="BZ174" s="492"/>
      <c r="CA174" s="492"/>
      <c r="CB174" s="492"/>
      <c r="CC174" s="492"/>
      <c r="CD174" s="492"/>
      <c r="CE174" s="492"/>
      <c r="CF174" s="492"/>
      <c r="CG174" s="492"/>
      <c r="CH174" s="492"/>
      <c r="CI174" s="492"/>
      <c r="CJ174" s="492"/>
      <c r="CK174" s="492"/>
      <c r="CL174" s="492"/>
      <c r="CM174" s="492"/>
      <c r="CN174" s="492"/>
      <c r="CO174" s="492"/>
      <c r="CP174" s="492"/>
      <c r="CQ174" s="492"/>
      <c r="CR174" s="492"/>
      <c r="CS174" s="492"/>
      <c r="CT174" s="492"/>
      <c r="CU174" s="492"/>
      <c r="CV174" s="492"/>
      <c r="CW174" s="492"/>
      <c r="CX174" s="492"/>
      <c r="CY174" s="492"/>
      <c r="CZ174" s="492"/>
      <c r="DA174" s="492"/>
      <c r="DB174" s="492"/>
      <c r="DC174" s="492"/>
      <c r="DD174" s="492"/>
      <c r="DE174" s="492"/>
      <c r="DF174" s="492"/>
      <c r="DG174" s="492"/>
      <c r="DH174" s="492"/>
      <c r="DI174" s="492"/>
      <c r="DJ174" s="492"/>
      <c r="DK174" s="492"/>
      <c r="DL174" s="492"/>
      <c r="DM174" s="492"/>
      <c r="DN174" s="492"/>
      <c r="DO174" s="492"/>
      <c r="DP174" s="492"/>
      <c r="DQ174" s="492"/>
      <c r="DR174" s="492"/>
      <c r="DS174" s="492"/>
      <c r="DT174" s="492"/>
      <c r="DU174" s="492"/>
      <c r="DV174" s="492"/>
      <c r="DW174" s="492"/>
      <c r="DX174" s="492"/>
      <c r="DY174" s="492"/>
      <c r="DZ174" s="492"/>
      <c r="EA174" s="492"/>
      <c r="EB174" s="492"/>
      <c r="EC174" s="492"/>
      <c r="ED174" s="492"/>
      <c r="EE174" s="492"/>
      <c r="EF174" s="492"/>
      <c r="EG174" s="492"/>
      <c r="EH174" s="492"/>
      <c r="EI174" s="492"/>
      <c r="EJ174" s="492"/>
      <c r="EK174" s="492"/>
      <c r="EL174" s="492"/>
      <c r="EM174" s="492"/>
      <c r="EN174" s="492"/>
      <c r="EO174" s="492"/>
      <c r="EP174" s="492"/>
      <c r="EQ174" s="492"/>
      <c r="ER174" s="492"/>
      <c r="ES174" s="492"/>
      <c r="ET174" s="492"/>
      <c r="EU174" s="492"/>
      <c r="EV174" s="492"/>
      <c r="EW174" s="492"/>
      <c r="EX174" s="492"/>
      <c r="EY174" s="492"/>
      <c r="EZ174" s="492"/>
      <c r="FA174" s="492"/>
      <c r="FB174" s="492"/>
      <c r="FC174" s="492"/>
      <c r="FD174" s="492"/>
      <c r="FE174" s="492"/>
      <c r="FF174" s="492"/>
      <c r="FG174" s="492"/>
      <c r="FH174" s="492"/>
      <c r="FI174" s="492"/>
      <c r="FJ174" s="492"/>
      <c r="FK174" s="492"/>
      <c r="FL174" s="492"/>
      <c r="FM174" s="492"/>
      <c r="FN174" s="492"/>
      <c r="FO174" s="492"/>
      <c r="FP174" s="492"/>
      <c r="FQ174" s="492"/>
      <c r="FR174" s="492"/>
      <c r="FS174" s="492"/>
      <c r="FT174" s="492"/>
      <c r="FU174" s="492"/>
      <c r="FV174" s="492"/>
      <c r="FW174" s="492"/>
      <c r="FX174" s="492"/>
      <c r="FY174" s="492"/>
      <c r="FZ174" s="492"/>
      <c r="GA174" s="492"/>
      <c r="GB174" s="492"/>
      <c r="GC174" s="492"/>
      <c r="GD174" s="492"/>
      <c r="GE174" s="492"/>
      <c r="GF174" s="492"/>
      <c r="GG174" s="492"/>
      <c r="GH174" s="492"/>
      <c r="GI174" s="492"/>
      <c r="GJ174" s="492"/>
      <c r="GK174" s="492"/>
      <c r="GL174" s="492"/>
      <c r="GM174" s="492"/>
      <c r="GN174" s="492"/>
      <c r="GO174" s="492"/>
      <c r="GP174" s="492"/>
      <c r="GQ174" s="492"/>
      <c r="GR174" s="492"/>
      <c r="GS174" s="492"/>
      <c r="GT174" s="492"/>
      <c r="GU174" s="492"/>
      <c r="GV174" s="492"/>
      <c r="GW174" s="492"/>
      <c r="GX174" s="492"/>
      <c r="GY174" s="492"/>
      <c r="GZ174" s="492"/>
      <c r="HA174" s="492"/>
      <c r="HB174" s="492"/>
      <c r="HC174" s="492"/>
      <c r="HD174" s="492"/>
      <c r="HE174" s="492"/>
      <c r="HF174" s="492"/>
      <c r="HG174" s="492"/>
      <c r="HH174" s="492"/>
      <c r="HI174" s="492"/>
      <c r="HJ174" s="492"/>
      <c r="HK174" s="492"/>
      <c r="HL174" s="492"/>
      <c r="HM174" s="492"/>
      <c r="HN174" s="492"/>
      <c r="HO174" s="492"/>
      <c r="HP174" s="492"/>
      <c r="HQ174" s="492"/>
      <c r="HR174" s="492"/>
      <c r="HS174" s="492"/>
      <c r="HT174" s="492"/>
      <c r="HU174" s="492"/>
    </row>
    <row r="175" spans="1:229" s="1" customFormat="1" ht="15" customHeight="1" x14ac:dyDescent="0.15">
      <c r="A175" s="496">
        <v>171</v>
      </c>
      <c r="B175" s="504">
        <v>62</v>
      </c>
      <c r="C175" s="521" t="s">
        <v>2239</v>
      </c>
      <c r="D175" s="522" t="s">
        <v>2159</v>
      </c>
      <c r="E175" s="523" t="s">
        <v>709</v>
      </c>
      <c r="F175" s="598" t="s">
        <v>2762</v>
      </c>
      <c r="G175" s="522" t="s">
        <v>2166</v>
      </c>
      <c r="H175" s="504" t="s">
        <v>2245</v>
      </c>
      <c r="I175" s="502" t="str">
        <f t="shared" ref="I175" si="10">IF(H175="Pembina Utama","IV/e",IF(H175="Pembina Utama Madya","IV/d",IF(H175="Pembina Utama Muda","IV/c",IF(H175="Pembina Tk.I","IV/b",IF(H175="Pembina","IV/a",IF(H175="Penata Tk.I","III/d",IF(H175="Penata","III/c",IF(H175="Penata Muda Tk.I","III/b",IF(H175="Penata Muda","III/a",IF(H175="Pengatur Tk.I","II/d",IF(H175="Pengatur","II/c",IF(H175="Pengatur Muda Tk.I","II/b",IF(H175="Pengatur Muda","II/a",IF(H175="Juru Tk.I","I/d",IF(H175="Juru","I/c",IF(H175="Juru Muda Tk.I","I/b","I/a"))))))))))))))))</f>
        <v>III/c</v>
      </c>
      <c r="J175" s="525" t="s">
        <v>3977</v>
      </c>
      <c r="K175" s="501" t="s">
        <v>707</v>
      </c>
      <c r="L175" s="503">
        <f t="shared" si="7"/>
        <v>32</v>
      </c>
      <c r="M175" s="504" t="s">
        <v>230</v>
      </c>
      <c r="N175" s="505" t="s">
        <v>3939</v>
      </c>
      <c r="O175" s="501">
        <v>2019</v>
      </c>
      <c r="P175" s="523" t="s">
        <v>3183</v>
      </c>
      <c r="Q175" s="508" t="s">
        <v>2228</v>
      </c>
      <c r="R175" s="508" t="s">
        <v>2327</v>
      </c>
      <c r="S175" s="598">
        <v>2014</v>
      </c>
      <c r="T175" s="506" t="s">
        <v>3531</v>
      </c>
      <c r="U175" s="598" t="s">
        <v>2991</v>
      </c>
      <c r="V175" s="625"/>
      <c r="W175" s="492"/>
      <c r="X175" s="492"/>
      <c r="Y175" s="492"/>
      <c r="Z175" s="492"/>
      <c r="AA175" s="492"/>
      <c r="AB175" s="492"/>
      <c r="AC175" s="492"/>
      <c r="AD175" s="492"/>
      <c r="AE175" s="492"/>
      <c r="AF175" s="492"/>
      <c r="AG175" s="492"/>
      <c r="AH175" s="492"/>
      <c r="AI175" s="492"/>
      <c r="AJ175" s="492"/>
      <c r="AK175" s="492"/>
      <c r="AL175" s="492"/>
      <c r="AM175" s="492"/>
      <c r="AN175" s="492"/>
      <c r="AO175" s="492"/>
      <c r="AP175" s="492"/>
      <c r="AQ175" s="492"/>
      <c r="AR175" s="492"/>
      <c r="AS175" s="492"/>
      <c r="AT175" s="492"/>
      <c r="AU175" s="492"/>
      <c r="AV175" s="492"/>
      <c r="AW175" s="492"/>
      <c r="AX175" s="492"/>
      <c r="AY175" s="492"/>
      <c r="AZ175" s="492"/>
      <c r="BA175" s="492"/>
      <c r="BB175" s="492"/>
      <c r="BC175" s="492"/>
      <c r="BD175" s="492"/>
      <c r="BE175" s="492"/>
      <c r="BF175" s="492"/>
      <c r="BG175" s="492"/>
      <c r="BH175" s="492"/>
      <c r="BI175" s="492"/>
      <c r="BJ175" s="492"/>
      <c r="BK175" s="492"/>
      <c r="BL175" s="492"/>
      <c r="BM175" s="492"/>
      <c r="BN175" s="492"/>
      <c r="BO175" s="492"/>
      <c r="BP175" s="492"/>
      <c r="BQ175" s="492"/>
      <c r="BR175" s="492"/>
      <c r="BS175" s="492"/>
      <c r="BT175" s="492"/>
      <c r="BU175" s="492"/>
      <c r="BV175" s="492"/>
      <c r="BW175" s="492"/>
      <c r="BX175" s="492"/>
      <c r="BY175" s="492"/>
      <c r="BZ175" s="492"/>
      <c r="CA175" s="492"/>
      <c r="CB175" s="492"/>
      <c r="CC175" s="492"/>
      <c r="CD175" s="492"/>
      <c r="CE175" s="492"/>
      <c r="CF175" s="492"/>
      <c r="CG175" s="492"/>
      <c r="CH175" s="492"/>
      <c r="CI175" s="492"/>
      <c r="CJ175" s="492"/>
      <c r="CK175" s="492"/>
      <c r="CL175" s="492"/>
      <c r="CM175" s="492"/>
      <c r="CN175" s="492"/>
      <c r="CO175" s="492"/>
      <c r="CP175" s="492"/>
      <c r="CQ175" s="492"/>
      <c r="CR175" s="492"/>
      <c r="CS175" s="492"/>
      <c r="CT175" s="492"/>
      <c r="CU175" s="492"/>
      <c r="CV175" s="492"/>
      <c r="CW175" s="492"/>
      <c r="CX175" s="492"/>
      <c r="CY175" s="492"/>
      <c r="CZ175" s="492"/>
      <c r="DA175" s="492"/>
      <c r="DB175" s="492"/>
      <c r="DC175" s="492"/>
      <c r="DD175" s="492"/>
      <c r="DE175" s="492"/>
      <c r="DF175" s="492"/>
      <c r="DG175" s="492"/>
      <c r="DH175" s="492"/>
      <c r="DI175" s="492"/>
      <c r="DJ175" s="492"/>
      <c r="DK175" s="492"/>
      <c r="DL175" s="492"/>
      <c r="DM175" s="492"/>
      <c r="DN175" s="492"/>
      <c r="DO175" s="492"/>
      <c r="DP175" s="492"/>
      <c r="DQ175" s="492"/>
      <c r="DR175" s="492"/>
      <c r="DS175" s="492"/>
      <c r="DT175" s="492"/>
      <c r="DU175" s="492"/>
      <c r="DV175" s="492"/>
      <c r="DW175" s="492"/>
      <c r="DX175" s="492"/>
      <c r="DY175" s="492"/>
      <c r="DZ175" s="492"/>
      <c r="EA175" s="492"/>
      <c r="EB175" s="492"/>
      <c r="EC175" s="492"/>
      <c r="ED175" s="492"/>
      <c r="EE175" s="492"/>
      <c r="EF175" s="492"/>
      <c r="EG175" s="492"/>
      <c r="EH175" s="492"/>
      <c r="EI175" s="492"/>
      <c r="EJ175" s="492"/>
      <c r="EK175" s="492"/>
      <c r="EL175" s="492"/>
      <c r="EM175" s="492"/>
      <c r="EN175" s="492"/>
      <c r="EO175" s="492"/>
      <c r="EP175" s="492"/>
      <c r="EQ175" s="492"/>
      <c r="ER175" s="492"/>
      <c r="ES175" s="492"/>
      <c r="ET175" s="492"/>
      <c r="EU175" s="492"/>
      <c r="EV175" s="492"/>
      <c r="EW175" s="492"/>
      <c r="EX175" s="492"/>
      <c r="EY175" s="492"/>
      <c r="EZ175" s="492"/>
      <c r="FA175" s="492"/>
      <c r="FB175" s="492"/>
      <c r="FC175" s="492"/>
      <c r="FD175" s="492"/>
      <c r="FE175" s="492"/>
      <c r="FF175" s="492"/>
      <c r="FG175" s="492"/>
      <c r="FH175" s="492"/>
      <c r="FI175" s="492"/>
      <c r="FJ175" s="492"/>
      <c r="FK175" s="492"/>
      <c r="FL175" s="492"/>
      <c r="FM175" s="492"/>
      <c r="FN175" s="492"/>
      <c r="FO175" s="492"/>
      <c r="FP175" s="492"/>
      <c r="FQ175" s="492"/>
      <c r="FR175" s="492"/>
      <c r="FS175" s="492"/>
      <c r="FT175" s="492"/>
      <c r="FU175" s="492"/>
      <c r="FV175" s="492"/>
      <c r="FW175" s="492"/>
      <c r="FX175" s="492"/>
      <c r="FY175" s="492"/>
      <c r="FZ175" s="492"/>
      <c r="GA175" s="492"/>
      <c r="GB175" s="492"/>
      <c r="GC175" s="492"/>
      <c r="GD175" s="492"/>
      <c r="GE175" s="492"/>
      <c r="GF175" s="492"/>
      <c r="GG175" s="492"/>
      <c r="GH175" s="492"/>
      <c r="GI175" s="492"/>
      <c r="GJ175" s="492"/>
      <c r="GK175" s="492"/>
      <c r="GL175" s="492"/>
      <c r="GM175" s="492"/>
      <c r="GN175" s="492"/>
      <c r="GO175" s="492"/>
      <c r="GP175" s="492"/>
      <c r="GQ175" s="492"/>
      <c r="GR175" s="492"/>
      <c r="GS175" s="492"/>
      <c r="GT175" s="492"/>
      <c r="GU175" s="492"/>
      <c r="GV175" s="492"/>
      <c r="GW175" s="492"/>
      <c r="GX175" s="492"/>
      <c r="GY175" s="492"/>
      <c r="GZ175" s="492"/>
      <c r="HA175" s="492"/>
      <c r="HB175" s="492"/>
      <c r="HC175" s="492"/>
      <c r="HD175" s="492"/>
      <c r="HE175" s="492"/>
      <c r="HF175" s="492"/>
      <c r="HG175" s="492"/>
      <c r="HH175" s="492"/>
      <c r="HI175" s="492"/>
      <c r="HJ175" s="492"/>
      <c r="HK175" s="492"/>
      <c r="HL175" s="492"/>
      <c r="HM175" s="492"/>
      <c r="HN175" s="492"/>
      <c r="HO175" s="492"/>
      <c r="HP175" s="492"/>
      <c r="HQ175" s="492"/>
      <c r="HR175" s="492"/>
      <c r="HS175" s="492"/>
      <c r="HT175" s="492"/>
      <c r="HU175" s="492"/>
    </row>
    <row r="176" spans="1:229" s="1" customFormat="1" ht="15" customHeight="1" x14ac:dyDescent="0.15">
      <c r="A176" s="504">
        <v>172</v>
      </c>
      <c r="B176" s="611">
        <v>63</v>
      </c>
      <c r="C176" s="521" t="s">
        <v>2240</v>
      </c>
      <c r="D176" s="522" t="s">
        <v>2160</v>
      </c>
      <c r="E176" s="523" t="s">
        <v>705</v>
      </c>
      <c r="F176" s="600" t="s">
        <v>2762</v>
      </c>
      <c r="G176" s="551" t="s">
        <v>2167</v>
      </c>
      <c r="H176" s="504" t="s">
        <v>2245</v>
      </c>
      <c r="I176" s="502" t="str">
        <f t="shared" ref="I176" si="11">IF(H176="Pembina Utama","IV/e",IF(H176="Pembina Utama Madya","IV/d",IF(H176="Pembina Utama Muda","IV/c",IF(H176="Pembina Tk.I","IV/b",IF(H176="Pembina","IV/a",IF(H176="Penata Tk.I","III/d",IF(H176="Penata","III/c",IF(H176="Penata Muda Tk.I","III/b",IF(H176="Penata Muda","III/a",IF(H176="Pengatur Tk.I","II/d",IF(H176="Pengatur","II/c",IF(H176="Pengatur Muda Tk.I","II/b",IF(H176="Pengatur Muda","II/a",IF(H176="Juru Tk.I","I/d",IF(H176="Juru","I/c",IF(H176="Juru Muda Tk.I","I/b","I/a"))))))))))))))))</f>
        <v>III/c</v>
      </c>
      <c r="J176" s="525" t="s">
        <v>3977</v>
      </c>
      <c r="K176" s="501" t="s">
        <v>707</v>
      </c>
      <c r="L176" s="503">
        <f t="shared" si="7"/>
        <v>35</v>
      </c>
      <c r="M176" s="504" t="s">
        <v>230</v>
      </c>
      <c r="N176" s="505" t="s">
        <v>3939</v>
      </c>
      <c r="O176" s="501">
        <v>2018</v>
      </c>
      <c r="P176" s="523" t="s">
        <v>3192</v>
      </c>
      <c r="Q176" s="508" t="s">
        <v>2228</v>
      </c>
      <c r="R176" s="508" t="s">
        <v>2326</v>
      </c>
      <c r="S176" s="600">
        <v>2013</v>
      </c>
      <c r="T176" s="506" t="s">
        <v>3594</v>
      </c>
      <c r="U176" s="600" t="s">
        <v>3001</v>
      </c>
      <c r="V176" s="625"/>
      <c r="W176" s="492"/>
      <c r="X176" s="492"/>
      <c r="Y176" s="492"/>
      <c r="Z176" s="492"/>
      <c r="AA176" s="492"/>
      <c r="AB176" s="492"/>
      <c r="AC176" s="492"/>
      <c r="AD176" s="492"/>
      <c r="AE176" s="492"/>
      <c r="AF176" s="492"/>
      <c r="AG176" s="492"/>
      <c r="AH176" s="492"/>
      <c r="AI176" s="492"/>
      <c r="AJ176" s="492"/>
      <c r="AK176" s="492"/>
      <c r="AL176" s="492"/>
      <c r="AM176" s="492"/>
      <c r="AN176" s="492"/>
      <c r="AO176" s="492"/>
      <c r="AP176" s="492"/>
      <c r="AQ176" s="492"/>
      <c r="AR176" s="492"/>
      <c r="AS176" s="492"/>
      <c r="AT176" s="492"/>
      <c r="AU176" s="492"/>
      <c r="AV176" s="492"/>
      <c r="AW176" s="492"/>
      <c r="AX176" s="492"/>
      <c r="AY176" s="492"/>
      <c r="AZ176" s="492"/>
      <c r="BA176" s="492"/>
      <c r="BB176" s="492"/>
      <c r="BC176" s="492"/>
      <c r="BD176" s="492"/>
      <c r="BE176" s="492"/>
      <c r="BF176" s="492"/>
      <c r="BG176" s="492"/>
      <c r="BH176" s="492"/>
      <c r="BI176" s="492"/>
      <c r="BJ176" s="492"/>
      <c r="BK176" s="492"/>
      <c r="BL176" s="492"/>
      <c r="BM176" s="492"/>
      <c r="BN176" s="492"/>
      <c r="BO176" s="492"/>
      <c r="BP176" s="492"/>
      <c r="BQ176" s="492"/>
      <c r="BR176" s="492"/>
      <c r="BS176" s="492"/>
      <c r="BT176" s="492"/>
      <c r="BU176" s="492"/>
      <c r="BV176" s="492"/>
      <c r="BW176" s="492"/>
      <c r="BX176" s="492"/>
      <c r="BY176" s="492"/>
      <c r="BZ176" s="492"/>
      <c r="CA176" s="492"/>
      <c r="CB176" s="492"/>
      <c r="CC176" s="492"/>
      <c r="CD176" s="492"/>
      <c r="CE176" s="492"/>
      <c r="CF176" s="492"/>
      <c r="CG176" s="492"/>
      <c r="CH176" s="492"/>
      <c r="CI176" s="492"/>
      <c r="CJ176" s="492"/>
      <c r="CK176" s="492"/>
      <c r="CL176" s="492"/>
      <c r="CM176" s="492"/>
      <c r="CN176" s="492"/>
      <c r="CO176" s="492"/>
      <c r="CP176" s="492"/>
      <c r="CQ176" s="492"/>
      <c r="CR176" s="492"/>
      <c r="CS176" s="492"/>
      <c r="CT176" s="492"/>
      <c r="CU176" s="492"/>
      <c r="CV176" s="492"/>
      <c r="CW176" s="492"/>
      <c r="CX176" s="492"/>
      <c r="CY176" s="492"/>
      <c r="CZ176" s="492"/>
      <c r="DA176" s="492"/>
      <c r="DB176" s="492"/>
      <c r="DC176" s="492"/>
      <c r="DD176" s="492"/>
      <c r="DE176" s="492"/>
      <c r="DF176" s="492"/>
      <c r="DG176" s="492"/>
      <c r="DH176" s="492"/>
      <c r="DI176" s="492"/>
      <c r="DJ176" s="492"/>
      <c r="DK176" s="492"/>
      <c r="DL176" s="492"/>
      <c r="DM176" s="492"/>
      <c r="DN176" s="492"/>
      <c r="DO176" s="492"/>
      <c r="DP176" s="492"/>
      <c r="DQ176" s="492"/>
      <c r="DR176" s="492"/>
      <c r="DS176" s="492"/>
      <c r="DT176" s="492"/>
      <c r="DU176" s="492"/>
      <c r="DV176" s="492"/>
      <c r="DW176" s="492"/>
      <c r="DX176" s="492"/>
      <c r="DY176" s="492"/>
      <c r="DZ176" s="492"/>
      <c r="EA176" s="492"/>
      <c r="EB176" s="492"/>
      <c r="EC176" s="492"/>
      <c r="ED176" s="492"/>
      <c r="EE176" s="492"/>
      <c r="EF176" s="492"/>
      <c r="EG176" s="492"/>
      <c r="EH176" s="492"/>
      <c r="EI176" s="492"/>
      <c r="EJ176" s="492"/>
      <c r="EK176" s="492"/>
      <c r="EL176" s="492"/>
      <c r="EM176" s="492"/>
      <c r="EN176" s="492"/>
      <c r="EO176" s="492"/>
      <c r="EP176" s="492"/>
      <c r="EQ176" s="492"/>
      <c r="ER176" s="492"/>
      <c r="ES176" s="492"/>
      <c r="ET176" s="492"/>
      <c r="EU176" s="492"/>
      <c r="EV176" s="492"/>
      <c r="EW176" s="492"/>
      <c r="EX176" s="492"/>
      <c r="EY176" s="492"/>
      <c r="EZ176" s="492"/>
      <c r="FA176" s="492"/>
      <c r="FB176" s="492"/>
      <c r="FC176" s="492"/>
      <c r="FD176" s="492"/>
      <c r="FE176" s="492"/>
      <c r="FF176" s="492"/>
      <c r="FG176" s="492"/>
      <c r="FH176" s="492"/>
      <c r="FI176" s="492"/>
      <c r="FJ176" s="492"/>
      <c r="FK176" s="492"/>
      <c r="FL176" s="492"/>
      <c r="FM176" s="492"/>
      <c r="FN176" s="492"/>
      <c r="FO176" s="492"/>
      <c r="FP176" s="492"/>
      <c r="FQ176" s="492"/>
      <c r="FR176" s="492"/>
      <c r="FS176" s="492"/>
      <c r="FT176" s="492"/>
      <c r="FU176" s="492"/>
      <c r="FV176" s="492"/>
      <c r="FW176" s="492"/>
      <c r="FX176" s="492"/>
      <c r="FY176" s="492"/>
      <c r="FZ176" s="492"/>
      <c r="GA176" s="492"/>
      <c r="GB176" s="492"/>
      <c r="GC176" s="492"/>
      <c r="GD176" s="492"/>
      <c r="GE176" s="492"/>
      <c r="GF176" s="492"/>
      <c r="GG176" s="492"/>
      <c r="GH176" s="492"/>
      <c r="GI176" s="492"/>
      <c r="GJ176" s="492"/>
      <c r="GK176" s="492"/>
      <c r="GL176" s="492"/>
      <c r="GM176" s="492"/>
      <c r="GN176" s="492"/>
      <c r="GO176" s="492"/>
      <c r="GP176" s="492"/>
      <c r="GQ176" s="492"/>
      <c r="GR176" s="492"/>
      <c r="GS176" s="492"/>
      <c r="GT176" s="492"/>
      <c r="GU176" s="492"/>
      <c r="GV176" s="492"/>
      <c r="GW176" s="492"/>
      <c r="GX176" s="492"/>
      <c r="GY176" s="492"/>
      <c r="GZ176" s="492"/>
      <c r="HA176" s="492"/>
      <c r="HB176" s="492"/>
      <c r="HC176" s="492"/>
      <c r="HD176" s="492"/>
      <c r="HE176" s="492"/>
      <c r="HF176" s="492"/>
      <c r="HG176" s="492"/>
      <c r="HH176" s="492"/>
      <c r="HI176" s="492"/>
      <c r="HJ176" s="492"/>
      <c r="HK176" s="492"/>
      <c r="HL176" s="492"/>
      <c r="HM176" s="492"/>
      <c r="HN176" s="492"/>
      <c r="HO176" s="492"/>
      <c r="HP176" s="492"/>
      <c r="HQ176" s="492"/>
      <c r="HR176" s="492"/>
      <c r="HS176" s="492"/>
      <c r="HT176" s="492"/>
      <c r="HU176" s="492"/>
    </row>
    <row r="177" spans="1:229" s="1" customFormat="1" ht="15" customHeight="1" x14ac:dyDescent="0.15">
      <c r="A177" s="496">
        <v>173</v>
      </c>
      <c r="B177" s="504">
        <v>64</v>
      </c>
      <c r="C177" s="521" t="s">
        <v>2191</v>
      </c>
      <c r="D177" s="522" t="s">
        <v>2144</v>
      </c>
      <c r="E177" s="523" t="s">
        <v>709</v>
      </c>
      <c r="F177" s="600" t="s">
        <v>2729</v>
      </c>
      <c r="G177" s="524" t="s">
        <v>2154</v>
      </c>
      <c r="H177" s="504" t="s">
        <v>2245</v>
      </c>
      <c r="I177" s="502" t="str">
        <f t="shared" si="6"/>
        <v>III/c</v>
      </c>
      <c r="J177" s="525" t="s">
        <v>4957</v>
      </c>
      <c r="K177" s="501" t="s">
        <v>707</v>
      </c>
      <c r="L177" s="503">
        <f t="shared" si="7"/>
        <v>36</v>
      </c>
      <c r="M177" s="504" t="s">
        <v>230</v>
      </c>
      <c r="N177" s="505" t="s">
        <v>4829</v>
      </c>
      <c r="O177" s="501">
        <v>2018</v>
      </c>
      <c r="P177" s="523" t="s">
        <v>3179</v>
      </c>
      <c r="Q177" s="508" t="s">
        <v>2228</v>
      </c>
      <c r="R177" s="508" t="s">
        <v>2300</v>
      </c>
      <c r="S177" s="600">
        <v>2010</v>
      </c>
      <c r="T177" s="506" t="s">
        <v>3571</v>
      </c>
      <c r="U177" s="600" t="s">
        <v>2921</v>
      </c>
      <c r="V177" s="625"/>
      <c r="W177" s="492"/>
      <c r="X177" s="492"/>
      <c r="Y177" s="492"/>
      <c r="Z177" s="492"/>
      <c r="AA177" s="492"/>
      <c r="AB177" s="492"/>
      <c r="AC177" s="492"/>
      <c r="AD177" s="492"/>
      <c r="AE177" s="492"/>
      <c r="AF177" s="492"/>
      <c r="AG177" s="492"/>
      <c r="AH177" s="492"/>
      <c r="AI177" s="492"/>
      <c r="AJ177" s="492"/>
      <c r="AK177" s="492"/>
      <c r="AL177" s="492"/>
      <c r="AM177" s="492"/>
      <c r="AN177" s="492"/>
      <c r="AO177" s="492"/>
      <c r="AP177" s="492"/>
      <c r="AQ177" s="492"/>
      <c r="AR177" s="492"/>
      <c r="AS177" s="492"/>
      <c r="AT177" s="492"/>
      <c r="AU177" s="492"/>
      <c r="AV177" s="492"/>
      <c r="AW177" s="492"/>
      <c r="AX177" s="492"/>
      <c r="AY177" s="492"/>
      <c r="AZ177" s="492"/>
      <c r="BA177" s="492"/>
      <c r="BB177" s="492"/>
      <c r="BC177" s="492"/>
      <c r="BD177" s="492"/>
      <c r="BE177" s="492"/>
      <c r="BF177" s="492"/>
      <c r="BG177" s="492"/>
      <c r="BH177" s="492"/>
      <c r="BI177" s="492"/>
      <c r="BJ177" s="492"/>
      <c r="BK177" s="492"/>
      <c r="BL177" s="492"/>
      <c r="BM177" s="492"/>
      <c r="BN177" s="492"/>
      <c r="BO177" s="492"/>
      <c r="BP177" s="492"/>
      <c r="BQ177" s="492"/>
      <c r="BR177" s="492"/>
      <c r="BS177" s="492"/>
      <c r="BT177" s="492"/>
      <c r="BU177" s="492"/>
      <c r="BV177" s="492"/>
      <c r="BW177" s="492"/>
      <c r="BX177" s="492"/>
      <c r="BY177" s="492"/>
      <c r="BZ177" s="492"/>
      <c r="CA177" s="492"/>
      <c r="CB177" s="492"/>
      <c r="CC177" s="492"/>
      <c r="CD177" s="492"/>
      <c r="CE177" s="492"/>
      <c r="CF177" s="492"/>
      <c r="CG177" s="492"/>
      <c r="CH177" s="492"/>
      <c r="CI177" s="492"/>
      <c r="CJ177" s="492"/>
      <c r="CK177" s="492"/>
      <c r="CL177" s="492"/>
      <c r="CM177" s="492"/>
      <c r="CN177" s="492"/>
      <c r="CO177" s="492"/>
      <c r="CP177" s="492"/>
      <c r="CQ177" s="492"/>
      <c r="CR177" s="492"/>
      <c r="CS177" s="492"/>
      <c r="CT177" s="492"/>
      <c r="CU177" s="492"/>
      <c r="CV177" s="492"/>
      <c r="CW177" s="492"/>
      <c r="CX177" s="492"/>
      <c r="CY177" s="492"/>
      <c r="CZ177" s="492"/>
      <c r="DA177" s="492"/>
      <c r="DB177" s="492"/>
      <c r="DC177" s="492"/>
      <c r="DD177" s="492"/>
      <c r="DE177" s="492"/>
      <c r="DF177" s="492"/>
      <c r="DG177" s="492"/>
      <c r="DH177" s="492"/>
      <c r="DI177" s="492"/>
      <c r="DJ177" s="492"/>
      <c r="DK177" s="492"/>
      <c r="DL177" s="492"/>
      <c r="DM177" s="492"/>
      <c r="DN177" s="492"/>
      <c r="DO177" s="492"/>
      <c r="DP177" s="492"/>
      <c r="DQ177" s="492"/>
      <c r="DR177" s="492"/>
      <c r="DS177" s="492"/>
      <c r="DT177" s="492"/>
      <c r="DU177" s="492"/>
      <c r="DV177" s="492"/>
      <c r="DW177" s="492"/>
      <c r="DX177" s="492"/>
      <c r="DY177" s="492"/>
      <c r="DZ177" s="492"/>
      <c r="EA177" s="492"/>
      <c r="EB177" s="492"/>
      <c r="EC177" s="492"/>
      <c r="ED177" s="492"/>
      <c r="EE177" s="492"/>
      <c r="EF177" s="492"/>
      <c r="EG177" s="492"/>
      <c r="EH177" s="492"/>
      <c r="EI177" s="492"/>
      <c r="EJ177" s="492"/>
      <c r="EK177" s="492"/>
      <c r="EL177" s="492"/>
      <c r="EM177" s="492"/>
      <c r="EN177" s="492"/>
      <c r="EO177" s="492"/>
      <c r="EP177" s="492"/>
      <c r="EQ177" s="492"/>
      <c r="ER177" s="492"/>
      <c r="ES177" s="492"/>
      <c r="ET177" s="492"/>
      <c r="EU177" s="492"/>
      <c r="EV177" s="492"/>
      <c r="EW177" s="492"/>
      <c r="EX177" s="492"/>
      <c r="EY177" s="492"/>
      <c r="EZ177" s="492"/>
      <c r="FA177" s="492"/>
      <c r="FB177" s="492"/>
      <c r="FC177" s="492"/>
      <c r="FD177" s="492"/>
      <c r="FE177" s="492"/>
      <c r="FF177" s="492"/>
      <c r="FG177" s="492"/>
      <c r="FH177" s="492"/>
      <c r="FI177" s="492"/>
      <c r="FJ177" s="492"/>
      <c r="FK177" s="492"/>
      <c r="FL177" s="492"/>
      <c r="FM177" s="492"/>
      <c r="FN177" s="492"/>
      <c r="FO177" s="492"/>
      <c r="FP177" s="492"/>
      <c r="FQ177" s="492"/>
      <c r="FR177" s="492"/>
      <c r="FS177" s="492"/>
      <c r="FT177" s="492"/>
      <c r="FU177" s="492"/>
      <c r="FV177" s="492"/>
      <c r="FW177" s="492"/>
      <c r="FX177" s="492"/>
      <c r="FY177" s="492"/>
      <c r="FZ177" s="492"/>
      <c r="GA177" s="492"/>
      <c r="GB177" s="492"/>
      <c r="GC177" s="492"/>
      <c r="GD177" s="492"/>
      <c r="GE177" s="492"/>
      <c r="GF177" s="492"/>
      <c r="GG177" s="492"/>
      <c r="GH177" s="492"/>
      <c r="GI177" s="492"/>
      <c r="GJ177" s="492"/>
      <c r="GK177" s="492"/>
      <c r="GL177" s="492"/>
      <c r="GM177" s="492"/>
      <c r="GN177" s="492"/>
      <c r="GO177" s="492"/>
      <c r="GP177" s="492"/>
      <c r="GQ177" s="492"/>
      <c r="GR177" s="492"/>
      <c r="GS177" s="492"/>
      <c r="GT177" s="492"/>
      <c r="GU177" s="492"/>
      <c r="GV177" s="492"/>
      <c r="GW177" s="492"/>
      <c r="GX177" s="492"/>
      <c r="GY177" s="492"/>
      <c r="GZ177" s="492"/>
      <c r="HA177" s="492"/>
      <c r="HB177" s="492"/>
      <c r="HC177" s="492"/>
      <c r="HD177" s="492"/>
      <c r="HE177" s="492"/>
      <c r="HF177" s="492"/>
      <c r="HG177" s="492"/>
      <c r="HH177" s="492"/>
      <c r="HI177" s="492"/>
      <c r="HJ177" s="492"/>
      <c r="HK177" s="492"/>
      <c r="HL177" s="492"/>
      <c r="HM177" s="492"/>
      <c r="HN177" s="492"/>
      <c r="HO177" s="492"/>
      <c r="HP177" s="492"/>
      <c r="HQ177" s="492"/>
      <c r="HR177" s="492"/>
      <c r="HS177" s="492"/>
      <c r="HT177" s="492"/>
      <c r="HU177" s="492"/>
    </row>
    <row r="178" spans="1:229" ht="15" customHeight="1" x14ac:dyDescent="0.15">
      <c r="A178" s="504">
        <v>174</v>
      </c>
      <c r="B178" s="611">
        <v>65</v>
      </c>
      <c r="C178" s="552" t="s">
        <v>2628</v>
      </c>
      <c r="D178" s="529" t="s">
        <v>2161</v>
      </c>
      <c r="E178" s="506" t="s">
        <v>709</v>
      </c>
      <c r="F178" s="598" t="s">
        <v>2767</v>
      </c>
      <c r="G178" s="530" t="s">
        <v>4387</v>
      </c>
      <c r="H178" s="504" t="s">
        <v>2245</v>
      </c>
      <c r="I178" s="502" t="str">
        <f t="shared" si="6"/>
        <v>III/c</v>
      </c>
      <c r="J178" s="525" t="s">
        <v>3977</v>
      </c>
      <c r="K178" s="504" t="s">
        <v>707</v>
      </c>
      <c r="L178" s="503">
        <f t="shared" si="7"/>
        <v>35</v>
      </c>
      <c r="M178" s="504" t="s">
        <v>230</v>
      </c>
      <c r="N178" s="505" t="s">
        <v>3939</v>
      </c>
      <c r="O178" s="504">
        <v>2018</v>
      </c>
      <c r="P178" s="506" t="s">
        <v>2354</v>
      </c>
      <c r="Q178" s="508" t="s">
        <v>2228</v>
      </c>
      <c r="R178" s="508" t="s">
        <v>2324</v>
      </c>
      <c r="S178" s="598">
        <v>2012</v>
      </c>
      <c r="T178" s="506" t="s">
        <v>656</v>
      </c>
      <c r="U178" s="598" t="s">
        <v>2921</v>
      </c>
      <c r="V178" s="625"/>
    </row>
    <row r="179" spans="1:229" s="486" customFormat="1" ht="15" customHeight="1" x14ac:dyDescent="0.15">
      <c r="A179" s="496">
        <v>175</v>
      </c>
      <c r="B179" s="504">
        <v>66</v>
      </c>
      <c r="C179" s="539" t="s">
        <v>4279</v>
      </c>
      <c r="D179" s="538" t="s">
        <v>4243</v>
      </c>
      <c r="E179" s="506" t="s">
        <v>709</v>
      </c>
      <c r="F179" s="598" t="s">
        <v>2727</v>
      </c>
      <c r="G179" s="530" t="s">
        <v>4388</v>
      </c>
      <c r="H179" s="504" t="s">
        <v>2246</v>
      </c>
      <c r="I179" s="502" t="str">
        <f t="shared" si="6"/>
        <v>III/b</v>
      </c>
      <c r="J179" s="525" t="s">
        <v>3977</v>
      </c>
      <c r="K179" s="504" t="s">
        <v>707</v>
      </c>
      <c r="L179" s="503">
        <f t="shared" si="7"/>
        <v>32</v>
      </c>
      <c r="M179" s="504" t="s">
        <v>680</v>
      </c>
      <c r="N179" s="525" t="s">
        <v>3977</v>
      </c>
      <c r="O179" s="501" t="s">
        <v>2225</v>
      </c>
      <c r="P179" s="553" t="s">
        <v>4340</v>
      </c>
      <c r="Q179" s="508" t="s">
        <v>2228</v>
      </c>
      <c r="R179" s="508" t="s">
        <v>2326</v>
      </c>
      <c r="S179" s="598">
        <v>2015</v>
      </c>
      <c r="T179" s="506" t="s">
        <v>3192</v>
      </c>
      <c r="U179" s="598" t="s">
        <v>2964</v>
      </c>
      <c r="V179" s="625"/>
      <c r="W179" s="491"/>
      <c r="X179" s="491"/>
      <c r="Y179" s="491"/>
      <c r="Z179" s="491"/>
      <c r="AA179" s="491"/>
      <c r="AB179" s="491"/>
      <c r="AC179" s="491"/>
      <c r="AD179" s="491"/>
      <c r="AE179" s="491"/>
      <c r="AF179" s="491"/>
      <c r="AG179" s="491"/>
      <c r="AH179" s="491"/>
      <c r="AI179" s="491"/>
      <c r="AJ179" s="491"/>
      <c r="AK179" s="491"/>
      <c r="AL179" s="491"/>
      <c r="AM179" s="491"/>
      <c r="AN179" s="491"/>
      <c r="AO179" s="491"/>
      <c r="AP179" s="491"/>
      <c r="AQ179" s="491"/>
      <c r="AR179" s="491"/>
      <c r="AS179" s="491"/>
      <c r="AT179" s="491"/>
      <c r="AU179" s="491"/>
      <c r="AV179" s="491"/>
      <c r="AW179" s="491"/>
      <c r="AX179" s="491"/>
      <c r="AY179" s="491"/>
      <c r="AZ179" s="491"/>
      <c r="BA179" s="491"/>
      <c r="BB179" s="491"/>
      <c r="BC179" s="491"/>
      <c r="BD179" s="491"/>
      <c r="BE179" s="491"/>
      <c r="BF179" s="491"/>
      <c r="BG179" s="491"/>
      <c r="BH179" s="491"/>
      <c r="BI179" s="491"/>
      <c r="BJ179" s="491"/>
      <c r="BK179" s="491"/>
      <c r="BL179" s="491"/>
      <c r="BM179" s="491"/>
      <c r="BN179" s="491"/>
      <c r="BO179" s="491"/>
      <c r="BP179" s="491"/>
      <c r="BQ179" s="491"/>
      <c r="BR179" s="491"/>
      <c r="BS179" s="491"/>
      <c r="BT179" s="491"/>
      <c r="BU179" s="491"/>
      <c r="BV179" s="491"/>
      <c r="BW179" s="491"/>
      <c r="BX179" s="491"/>
      <c r="BY179" s="491"/>
      <c r="BZ179" s="491"/>
      <c r="CA179" s="491"/>
      <c r="CB179" s="491"/>
      <c r="CC179" s="491"/>
      <c r="CD179" s="491"/>
      <c r="CE179" s="491"/>
      <c r="CF179" s="491"/>
      <c r="CG179" s="491"/>
      <c r="CH179" s="491"/>
      <c r="CI179" s="491"/>
      <c r="CJ179" s="491"/>
      <c r="CK179" s="491"/>
      <c r="CL179" s="491"/>
      <c r="CM179" s="491"/>
      <c r="CN179" s="491"/>
      <c r="CO179" s="491"/>
      <c r="CP179" s="491"/>
      <c r="CQ179" s="491"/>
      <c r="CR179" s="491"/>
      <c r="CS179" s="491"/>
      <c r="CT179" s="491"/>
      <c r="CU179" s="491"/>
      <c r="CV179" s="491"/>
      <c r="CW179" s="491"/>
      <c r="CX179" s="491"/>
      <c r="CY179" s="491"/>
      <c r="CZ179" s="491"/>
      <c r="DA179" s="491"/>
      <c r="DB179" s="491"/>
      <c r="DC179" s="491"/>
      <c r="DD179" s="491"/>
      <c r="DE179" s="491"/>
      <c r="DF179" s="491"/>
      <c r="DG179" s="491"/>
      <c r="DH179" s="491"/>
      <c r="DI179" s="491"/>
      <c r="DJ179" s="491"/>
      <c r="DK179" s="491"/>
      <c r="DL179" s="491"/>
      <c r="DM179" s="491"/>
      <c r="DN179" s="491"/>
      <c r="DO179" s="491"/>
      <c r="DP179" s="491"/>
      <c r="DQ179" s="491"/>
      <c r="DR179" s="491"/>
      <c r="DS179" s="491"/>
      <c r="DT179" s="491"/>
      <c r="DU179" s="491"/>
      <c r="DV179" s="491"/>
      <c r="DW179" s="491"/>
      <c r="DX179" s="491"/>
      <c r="DY179" s="491"/>
      <c r="DZ179" s="491"/>
      <c r="EA179" s="491"/>
      <c r="EB179" s="491"/>
      <c r="EC179" s="491"/>
      <c r="ED179" s="491"/>
      <c r="EE179" s="491"/>
      <c r="EF179" s="491"/>
      <c r="EG179" s="491"/>
      <c r="EH179" s="491"/>
      <c r="EI179" s="491"/>
      <c r="EJ179" s="491"/>
      <c r="EK179" s="491"/>
      <c r="EL179" s="491"/>
      <c r="EM179" s="491"/>
      <c r="EN179" s="491"/>
      <c r="EO179" s="491"/>
      <c r="EP179" s="491"/>
      <c r="EQ179" s="491"/>
      <c r="ER179" s="491"/>
      <c r="ES179" s="491"/>
      <c r="ET179" s="491"/>
      <c r="EU179" s="491"/>
      <c r="EV179" s="491"/>
      <c r="EW179" s="491"/>
      <c r="EX179" s="491"/>
      <c r="EY179" s="491"/>
      <c r="EZ179" s="491"/>
      <c r="FA179" s="491"/>
      <c r="FB179" s="491"/>
      <c r="FC179" s="491"/>
      <c r="FD179" s="491"/>
      <c r="FE179" s="491"/>
      <c r="FF179" s="491"/>
      <c r="FG179" s="491"/>
      <c r="FH179" s="491"/>
      <c r="FI179" s="491"/>
      <c r="FJ179" s="491"/>
      <c r="FK179" s="491"/>
      <c r="FL179" s="491"/>
      <c r="FM179" s="491"/>
      <c r="FN179" s="491"/>
      <c r="FO179" s="491"/>
      <c r="FP179" s="491"/>
      <c r="FQ179" s="491"/>
      <c r="FR179" s="491"/>
      <c r="FS179" s="491"/>
      <c r="FT179" s="491"/>
      <c r="FU179" s="491"/>
      <c r="FV179" s="491"/>
      <c r="FW179" s="491"/>
      <c r="FX179" s="491"/>
      <c r="FY179" s="491"/>
      <c r="FZ179" s="491"/>
      <c r="GA179" s="491"/>
      <c r="GB179" s="491"/>
      <c r="GC179" s="491"/>
      <c r="GD179" s="491"/>
      <c r="GE179" s="491"/>
      <c r="GF179" s="491"/>
      <c r="GG179" s="491"/>
      <c r="GH179" s="491"/>
      <c r="GI179" s="491"/>
      <c r="GJ179" s="491"/>
      <c r="GK179" s="491"/>
      <c r="GL179" s="491"/>
      <c r="GM179" s="491"/>
      <c r="GN179" s="491"/>
      <c r="GO179" s="491"/>
      <c r="GP179" s="491"/>
      <c r="GQ179" s="491"/>
      <c r="GR179" s="491"/>
      <c r="GS179" s="491"/>
      <c r="GT179" s="491"/>
      <c r="GU179" s="491"/>
      <c r="GV179" s="491"/>
      <c r="GW179" s="491"/>
      <c r="GX179" s="491"/>
      <c r="GY179" s="491"/>
      <c r="GZ179" s="491"/>
      <c r="HA179" s="491"/>
      <c r="HB179" s="491"/>
      <c r="HC179" s="491"/>
      <c r="HD179" s="491"/>
      <c r="HE179" s="491"/>
      <c r="HF179" s="491"/>
      <c r="HG179" s="491"/>
      <c r="HH179" s="491"/>
      <c r="HI179" s="491"/>
      <c r="HJ179" s="491"/>
      <c r="HK179" s="491"/>
      <c r="HL179" s="491"/>
      <c r="HM179" s="491"/>
      <c r="HN179" s="491"/>
      <c r="HO179" s="491"/>
      <c r="HP179" s="491"/>
      <c r="HQ179" s="491"/>
      <c r="HR179" s="491"/>
      <c r="HS179" s="491"/>
      <c r="HT179" s="491"/>
      <c r="HU179" s="491"/>
    </row>
    <row r="180" spans="1:229" s="486" customFormat="1" ht="15" customHeight="1" x14ac:dyDescent="0.15">
      <c r="A180" s="504">
        <v>176</v>
      </c>
      <c r="B180" s="611">
        <v>67</v>
      </c>
      <c r="C180" s="537" t="s">
        <v>4280</v>
      </c>
      <c r="D180" s="538" t="s">
        <v>5270</v>
      </c>
      <c r="E180" s="506" t="s">
        <v>705</v>
      </c>
      <c r="F180" s="598" t="s">
        <v>2741</v>
      </c>
      <c r="G180" s="530" t="s">
        <v>4389</v>
      </c>
      <c r="H180" s="504" t="s">
        <v>2246</v>
      </c>
      <c r="I180" s="502" t="str">
        <f t="shared" ref="I180:I240" si="12">IF(H180="Pembina Utama","IV/e",IF(H180="Pembina Utama Madya","IV/d",IF(H180="Pembina Utama Muda","IV/c",IF(H180="Pembina Tk.I","IV/b",IF(H180="Pembina","IV/a",IF(H180="Penata Tk.I","III/d",IF(H180="Penata","III/c",IF(H180="Penata Muda Tk.I","III/b",IF(H180="Penata Muda","III/a",IF(H180="Pengatur Tk.I","II/d",IF(H180="Pengatur","II/c",IF(H180="Pengatur Muda Tk.I","II/b",IF(H180="Pengatur Muda","II/a",IF(H180="Juru Tk.I","I/d",IF(H180="Juru","I/c",IF(H180="Juru Muda Tk.I","I/b","I/a"))))))))))))))))</f>
        <v>III/b</v>
      </c>
      <c r="J180" s="525" t="s">
        <v>3977</v>
      </c>
      <c r="K180" s="504" t="s">
        <v>707</v>
      </c>
      <c r="L180" s="503">
        <f t="shared" si="7"/>
        <v>33</v>
      </c>
      <c r="M180" s="504" t="s">
        <v>680</v>
      </c>
      <c r="N180" s="525" t="s">
        <v>3977</v>
      </c>
      <c r="O180" s="501" t="s">
        <v>2225</v>
      </c>
      <c r="P180" s="553" t="s">
        <v>4341</v>
      </c>
      <c r="Q180" s="508" t="s">
        <v>2228</v>
      </c>
      <c r="R180" s="508" t="s">
        <v>2321</v>
      </c>
      <c r="S180" s="598">
        <v>2014</v>
      </c>
      <c r="T180" s="506" t="s">
        <v>5272</v>
      </c>
      <c r="U180" s="598" t="s">
        <v>5271</v>
      </c>
      <c r="V180" s="625"/>
      <c r="W180" s="491"/>
      <c r="X180" s="491"/>
      <c r="Y180" s="491"/>
      <c r="Z180" s="491"/>
      <c r="AA180" s="491"/>
      <c r="AB180" s="491"/>
      <c r="AC180" s="491"/>
      <c r="AD180" s="491"/>
      <c r="AE180" s="491"/>
      <c r="AF180" s="491"/>
      <c r="AG180" s="491"/>
      <c r="AH180" s="491"/>
      <c r="AI180" s="491"/>
      <c r="AJ180" s="491"/>
      <c r="AK180" s="491"/>
      <c r="AL180" s="491"/>
      <c r="AM180" s="491"/>
      <c r="AN180" s="491"/>
      <c r="AO180" s="491"/>
      <c r="AP180" s="491"/>
      <c r="AQ180" s="491"/>
      <c r="AR180" s="491"/>
      <c r="AS180" s="491"/>
      <c r="AT180" s="491"/>
      <c r="AU180" s="491"/>
      <c r="AV180" s="491"/>
      <c r="AW180" s="491"/>
      <c r="AX180" s="491"/>
      <c r="AY180" s="491"/>
      <c r="AZ180" s="491"/>
      <c r="BA180" s="491"/>
      <c r="BB180" s="491"/>
      <c r="BC180" s="491"/>
      <c r="BD180" s="491"/>
      <c r="BE180" s="491"/>
      <c r="BF180" s="491"/>
      <c r="BG180" s="491"/>
      <c r="BH180" s="491"/>
      <c r="BI180" s="491"/>
      <c r="BJ180" s="491"/>
      <c r="BK180" s="491"/>
      <c r="BL180" s="491"/>
      <c r="BM180" s="491"/>
      <c r="BN180" s="491"/>
      <c r="BO180" s="491"/>
      <c r="BP180" s="491"/>
      <c r="BQ180" s="491"/>
      <c r="BR180" s="491"/>
      <c r="BS180" s="491"/>
      <c r="BT180" s="491"/>
      <c r="BU180" s="491"/>
      <c r="BV180" s="491"/>
      <c r="BW180" s="491"/>
      <c r="BX180" s="491"/>
      <c r="BY180" s="491"/>
      <c r="BZ180" s="491"/>
      <c r="CA180" s="491"/>
      <c r="CB180" s="491"/>
      <c r="CC180" s="491"/>
      <c r="CD180" s="491"/>
      <c r="CE180" s="491"/>
      <c r="CF180" s="491"/>
      <c r="CG180" s="491"/>
      <c r="CH180" s="491"/>
      <c r="CI180" s="491"/>
      <c r="CJ180" s="491"/>
      <c r="CK180" s="491"/>
      <c r="CL180" s="491"/>
      <c r="CM180" s="491"/>
      <c r="CN180" s="491"/>
      <c r="CO180" s="491"/>
      <c r="CP180" s="491"/>
      <c r="CQ180" s="491"/>
      <c r="CR180" s="491"/>
      <c r="CS180" s="491"/>
      <c r="CT180" s="491"/>
      <c r="CU180" s="491"/>
      <c r="CV180" s="491"/>
      <c r="CW180" s="491"/>
      <c r="CX180" s="491"/>
      <c r="CY180" s="491"/>
      <c r="CZ180" s="491"/>
      <c r="DA180" s="491"/>
      <c r="DB180" s="491"/>
      <c r="DC180" s="491"/>
      <c r="DD180" s="491"/>
      <c r="DE180" s="491"/>
      <c r="DF180" s="491"/>
      <c r="DG180" s="491"/>
      <c r="DH180" s="491"/>
      <c r="DI180" s="491"/>
      <c r="DJ180" s="491"/>
      <c r="DK180" s="491"/>
      <c r="DL180" s="491"/>
      <c r="DM180" s="491"/>
      <c r="DN180" s="491"/>
      <c r="DO180" s="491"/>
      <c r="DP180" s="491"/>
      <c r="DQ180" s="491"/>
      <c r="DR180" s="491"/>
      <c r="DS180" s="491"/>
      <c r="DT180" s="491"/>
      <c r="DU180" s="491"/>
      <c r="DV180" s="491"/>
      <c r="DW180" s="491"/>
      <c r="DX180" s="491"/>
      <c r="DY180" s="491"/>
      <c r="DZ180" s="491"/>
      <c r="EA180" s="491"/>
      <c r="EB180" s="491"/>
      <c r="EC180" s="491"/>
      <c r="ED180" s="491"/>
      <c r="EE180" s="491"/>
      <c r="EF180" s="491"/>
      <c r="EG180" s="491"/>
      <c r="EH180" s="491"/>
      <c r="EI180" s="491"/>
      <c r="EJ180" s="491"/>
      <c r="EK180" s="491"/>
      <c r="EL180" s="491"/>
      <c r="EM180" s="491"/>
      <c r="EN180" s="491"/>
      <c r="EO180" s="491"/>
      <c r="EP180" s="491"/>
      <c r="EQ180" s="491"/>
      <c r="ER180" s="491"/>
      <c r="ES180" s="491"/>
      <c r="ET180" s="491"/>
      <c r="EU180" s="491"/>
      <c r="EV180" s="491"/>
      <c r="EW180" s="491"/>
      <c r="EX180" s="491"/>
      <c r="EY180" s="491"/>
      <c r="EZ180" s="491"/>
      <c r="FA180" s="491"/>
      <c r="FB180" s="491"/>
      <c r="FC180" s="491"/>
      <c r="FD180" s="491"/>
      <c r="FE180" s="491"/>
      <c r="FF180" s="491"/>
      <c r="FG180" s="491"/>
      <c r="FH180" s="491"/>
      <c r="FI180" s="491"/>
      <c r="FJ180" s="491"/>
      <c r="FK180" s="491"/>
      <c r="FL180" s="491"/>
      <c r="FM180" s="491"/>
      <c r="FN180" s="491"/>
      <c r="FO180" s="491"/>
      <c r="FP180" s="491"/>
      <c r="FQ180" s="491"/>
      <c r="FR180" s="491"/>
      <c r="FS180" s="491"/>
      <c r="FT180" s="491"/>
      <c r="FU180" s="491"/>
      <c r="FV180" s="491"/>
      <c r="FW180" s="491"/>
      <c r="FX180" s="491"/>
      <c r="FY180" s="491"/>
      <c r="FZ180" s="491"/>
      <c r="GA180" s="491"/>
      <c r="GB180" s="491"/>
      <c r="GC180" s="491"/>
      <c r="GD180" s="491"/>
      <c r="GE180" s="491"/>
      <c r="GF180" s="491"/>
      <c r="GG180" s="491"/>
      <c r="GH180" s="491"/>
      <c r="GI180" s="491"/>
      <c r="GJ180" s="491"/>
      <c r="GK180" s="491"/>
      <c r="GL180" s="491"/>
      <c r="GM180" s="491"/>
      <c r="GN180" s="491"/>
      <c r="GO180" s="491"/>
      <c r="GP180" s="491"/>
      <c r="GQ180" s="491"/>
      <c r="GR180" s="491"/>
      <c r="GS180" s="491"/>
      <c r="GT180" s="491"/>
      <c r="GU180" s="491"/>
      <c r="GV180" s="491"/>
      <c r="GW180" s="491"/>
      <c r="GX180" s="491"/>
      <c r="GY180" s="491"/>
      <c r="GZ180" s="491"/>
      <c r="HA180" s="491"/>
      <c r="HB180" s="491"/>
      <c r="HC180" s="491"/>
      <c r="HD180" s="491"/>
      <c r="HE180" s="491"/>
      <c r="HF180" s="491"/>
      <c r="HG180" s="491"/>
      <c r="HH180" s="491"/>
      <c r="HI180" s="491"/>
      <c r="HJ180" s="491"/>
      <c r="HK180" s="491"/>
      <c r="HL180" s="491"/>
      <c r="HM180" s="491"/>
      <c r="HN180" s="491"/>
      <c r="HO180" s="491"/>
      <c r="HP180" s="491"/>
      <c r="HQ180" s="491"/>
      <c r="HR180" s="491"/>
      <c r="HS180" s="491"/>
      <c r="HT180" s="491"/>
      <c r="HU180" s="491"/>
    </row>
    <row r="181" spans="1:229" s="486" customFormat="1" ht="15" customHeight="1" x14ac:dyDescent="0.15">
      <c r="A181" s="496">
        <v>177</v>
      </c>
      <c r="B181" s="504">
        <v>68</v>
      </c>
      <c r="C181" s="539" t="s">
        <v>4281</v>
      </c>
      <c r="D181" s="538" t="s">
        <v>4244</v>
      </c>
      <c r="E181" s="506" t="s">
        <v>709</v>
      </c>
      <c r="F181" s="598" t="s">
        <v>2781</v>
      </c>
      <c r="G181" s="530" t="s">
        <v>4390</v>
      </c>
      <c r="H181" s="504" t="s">
        <v>2246</v>
      </c>
      <c r="I181" s="502" t="str">
        <f t="shared" si="12"/>
        <v>III/b</v>
      </c>
      <c r="J181" s="525" t="s">
        <v>3977</v>
      </c>
      <c r="K181" s="504" t="s">
        <v>707</v>
      </c>
      <c r="L181" s="503">
        <f t="shared" si="7"/>
        <v>35</v>
      </c>
      <c r="M181" s="504" t="s">
        <v>680</v>
      </c>
      <c r="N181" s="525" t="s">
        <v>3977</v>
      </c>
      <c r="O181" s="501" t="s">
        <v>2225</v>
      </c>
      <c r="P181" s="553" t="s">
        <v>4342</v>
      </c>
      <c r="Q181" s="508" t="s">
        <v>2228</v>
      </c>
      <c r="R181" s="508" t="s">
        <v>2321</v>
      </c>
      <c r="S181" s="598">
        <v>2018</v>
      </c>
      <c r="T181" s="506" t="s">
        <v>5239</v>
      </c>
      <c r="U181" s="598" t="s">
        <v>5240</v>
      </c>
      <c r="V181" s="625"/>
      <c r="W181" s="491"/>
      <c r="X181" s="491"/>
      <c r="Y181" s="491"/>
      <c r="Z181" s="491"/>
      <c r="AA181" s="491"/>
      <c r="AB181" s="491"/>
      <c r="AC181" s="491"/>
      <c r="AD181" s="491"/>
      <c r="AE181" s="491"/>
      <c r="AF181" s="491"/>
      <c r="AG181" s="491"/>
      <c r="AH181" s="491"/>
      <c r="AI181" s="491"/>
      <c r="AJ181" s="491"/>
      <c r="AK181" s="491"/>
      <c r="AL181" s="491"/>
      <c r="AM181" s="491"/>
      <c r="AN181" s="491"/>
      <c r="AO181" s="491"/>
      <c r="AP181" s="491"/>
      <c r="AQ181" s="491"/>
      <c r="AR181" s="491"/>
      <c r="AS181" s="491"/>
      <c r="AT181" s="491"/>
      <c r="AU181" s="491"/>
      <c r="AV181" s="491"/>
      <c r="AW181" s="491"/>
      <c r="AX181" s="491"/>
      <c r="AY181" s="491"/>
      <c r="AZ181" s="491"/>
      <c r="BA181" s="491"/>
      <c r="BB181" s="491"/>
      <c r="BC181" s="491"/>
      <c r="BD181" s="491"/>
      <c r="BE181" s="491"/>
      <c r="BF181" s="491"/>
      <c r="BG181" s="491"/>
      <c r="BH181" s="491"/>
      <c r="BI181" s="491"/>
      <c r="BJ181" s="491"/>
      <c r="BK181" s="491"/>
      <c r="BL181" s="491"/>
      <c r="BM181" s="491"/>
      <c r="BN181" s="491"/>
      <c r="BO181" s="491"/>
      <c r="BP181" s="491"/>
      <c r="BQ181" s="491"/>
      <c r="BR181" s="491"/>
      <c r="BS181" s="491"/>
      <c r="BT181" s="491"/>
      <c r="BU181" s="491"/>
      <c r="BV181" s="491"/>
      <c r="BW181" s="491"/>
      <c r="BX181" s="491"/>
      <c r="BY181" s="491"/>
      <c r="BZ181" s="491"/>
      <c r="CA181" s="491"/>
      <c r="CB181" s="491"/>
      <c r="CC181" s="491"/>
      <c r="CD181" s="491"/>
      <c r="CE181" s="491"/>
      <c r="CF181" s="491"/>
      <c r="CG181" s="491"/>
      <c r="CH181" s="491"/>
      <c r="CI181" s="491"/>
      <c r="CJ181" s="491"/>
      <c r="CK181" s="491"/>
      <c r="CL181" s="491"/>
      <c r="CM181" s="491"/>
      <c r="CN181" s="491"/>
      <c r="CO181" s="491"/>
      <c r="CP181" s="491"/>
      <c r="CQ181" s="491"/>
      <c r="CR181" s="491"/>
      <c r="CS181" s="491"/>
      <c r="CT181" s="491"/>
      <c r="CU181" s="491"/>
      <c r="CV181" s="491"/>
      <c r="CW181" s="491"/>
      <c r="CX181" s="491"/>
      <c r="CY181" s="491"/>
      <c r="CZ181" s="491"/>
      <c r="DA181" s="491"/>
      <c r="DB181" s="491"/>
      <c r="DC181" s="491"/>
      <c r="DD181" s="491"/>
      <c r="DE181" s="491"/>
      <c r="DF181" s="491"/>
      <c r="DG181" s="491"/>
      <c r="DH181" s="491"/>
      <c r="DI181" s="491"/>
      <c r="DJ181" s="491"/>
      <c r="DK181" s="491"/>
      <c r="DL181" s="491"/>
      <c r="DM181" s="491"/>
      <c r="DN181" s="491"/>
      <c r="DO181" s="491"/>
      <c r="DP181" s="491"/>
      <c r="DQ181" s="491"/>
      <c r="DR181" s="491"/>
      <c r="DS181" s="491"/>
      <c r="DT181" s="491"/>
      <c r="DU181" s="491"/>
      <c r="DV181" s="491"/>
      <c r="DW181" s="491"/>
      <c r="DX181" s="491"/>
      <c r="DY181" s="491"/>
      <c r="DZ181" s="491"/>
      <c r="EA181" s="491"/>
      <c r="EB181" s="491"/>
      <c r="EC181" s="491"/>
      <c r="ED181" s="491"/>
      <c r="EE181" s="491"/>
      <c r="EF181" s="491"/>
      <c r="EG181" s="491"/>
      <c r="EH181" s="491"/>
      <c r="EI181" s="491"/>
      <c r="EJ181" s="491"/>
      <c r="EK181" s="491"/>
      <c r="EL181" s="491"/>
      <c r="EM181" s="491"/>
      <c r="EN181" s="491"/>
      <c r="EO181" s="491"/>
      <c r="EP181" s="491"/>
      <c r="EQ181" s="491"/>
      <c r="ER181" s="491"/>
      <c r="ES181" s="491"/>
      <c r="ET181" s="491"/>
      <c r="EU181" s="491"/>
      <c r="EV181" s="491"/>
      <c r="EW181" s="491"/>
      <c r="EX181" s="491"/>
      <c r="EY181" s="491"/>
      <c r="EZ181" s="491"/>
      <c r="FA181" s="491"/>
      <c r="FB181" s="491"/>
      <c r="FC181" s="491"/>
      <c r="FD181" s="491"/>
      <c r="FE181" s="491"/>
      <c r="FF181" s="491"/>
      <c r="FG181" s="491"/>
      <c r="FH181" s="491"/>
      <c r="FI181" s="491"/>
      <c r="FJ181" s="491"/>
      <c r="FK181" s="491"/>
      <c r="FL181" s="491"/>
      <c r="FM181" s="491"/>
      <c r="FN181" s="491"/>
      <c r="FO181" s="491"/>
      <c r="FP181" s="491"/>
      <c r="FQ181" s="491"/>
      <c r="FR181" s="491"/>
      <c r="FS181" s="491"/>
      <c r="FT181" s="491"/>
      <c r="FU181" s="491"/>
      <c r="FV181" s="491"/>
      <c r="FW181" s="491"/>
      <c r="FX181" s="491"/>
      <c r="FY181" s="491"/>
      <c r="FZ181" s="491"/>
      <c r="GA181" s="491"/>
      <c r="GB181" s="491"/>
      <c r="GC181" s="491"/>
      <c r="GD181" s="491"/>
      <c r="GE181" s="491"/>
      <c r="GF181" s="491"/>
      <c r="GG181" s="491"/>
      <c r="GH181" s="491"/>
      <c r="GI181" s="491"/>
      <c r="GJ181" s="491"/>
      <c r="GK181" s="491"/>
      <c r="GL181" s="491"/>
      <c r="GM181" s="491"/>
      <c r="GN181" s="491"/>
      <c r="GO181" s="491"/>
      <c r="GP181" s="491"/>
      <c r="GQ181" s="491"/>
      <c r="GR181" s="491"/>
      <c r="GS181" s="491"/>
      <c r="GT181" s="491"/>
      <c r="GU181" s="491"/>
      <c r="GV181" s="491"/>
      <c r="GW181" s="491"/>
      <c r="GX181" s="491"/>
      <c r="GY181" s="491"/>
      <c r="GZ181" s="491"/>
      <c r="HA181" s="491"/>
      <c r="HB181" s="491"/>
      <c r="HC181" s="491"/>
      <c r="HD181" s="491"/>
      <c r="HE181" s="491"/>
      <c r="HF181" s="491"/>
      <c r="HG181" s="491"/>
      <c r="HH181" s="491"/>
      <c r="HI181" s="491"/>
      <c r="HJ181" s="491"/>
      <c r="HK181" s="491"/>
      <c r="HL181" s="491"/>
      <c r="HM181" s="491"/>
      <c r="HN181" s="491"/>
      <c r="HO181" s="491"/>
      <c r="HP181" s="491"/>
      <c r="HQ181" s="491"/>
      <c r="HR181" s="491"/>
      <c r="HS181" s="491"/>
      <c r="HT181" s="491"/>
      <c r="HU181" s="491"/>
    </row>
    <row r="182" spans="1:229" s="486" customFormat="1" ht="15" customHeight="1" x14ac:dyDescent="0.15">
      <c r="A182" s="504">
        <v>178</v>
      </c>
      <c r="B182" s="611">
        <v>69</v>
      </c>
      <c r="C182" s="539" t="s">
        <v>4282</v>
      </c>
      <c r="D182" s="538" t="s">
        <v>5181</v>
      </c>
      <c r="E182" s="506" t="s">
        <v>709</v>
      </c>
      <c r="F182" s="598" t="s">
        <v>2739</v>
      </c>
      <c r="G182" s="530" t="s">
        <v>4391</v>
      </c>
      <c r="H182" s="504" t="s">
        <v>2246</v>
      </c>
      <c r="I182" s="502" t="str">
        <f t="shared" si="12"/>
        <v>III/b</v>
      </c>
      <c r="J182" s="525" t="s">
        <v>3977</v>
      </c>
      <c r="K182" s="504" t="s">
        <v>707</v>
      </c>
      <c r="L182" s="503">
        <f t="shared" si="7"/>
        <v>29</v>
      </c>
      <c r="M182" s="504" t="s">
        <v>680</v>
      </c>
      <c r="N182" s="525" t="s">
        <v>3977</v>
      </c>
      <c r="O182" s="501" t="s">
        <v>2225</v>
      </c>
      <c r="P182" s="553" t="s">
        <v>4343</v>
      </c>
      <c r="Q182" s="508" t="s">
        <v>2228</v>
      </c>
      <c r="R182" s="508" t="s">
        <v>2328</v>
      </c>
      <c r="S182" s="598">
        <v>2016</v>
      </c>
      <c r="T182" s="506" t="s">
        <v>210</v>
      </c>
      <c r="U182" s="598" t="s">
        <v>5147</v>
      </c>
      <c r="V182" s="625"/>
      <c r="W182" s="491"/>
      <c r="X182" s="491"/>
      <c r="Y182" s="491"/>
      <c r="Z182" s="491"/>
      <c r="AA182" s="491"/>
      <c r="AB182" s="491"/>
      <c r="AC182" s="491"/>
      <c r="AD182" s="491"/>
      <c r="AE182" s="491"/>
      <c r="AF182" s="491"/>
      <c r="AG182" s="491"/>
      <c r="AH182" s="491"/>
      <c r="AI182" s="491"/>
      <c r="AJ182" s="491"/>
      <c r="AK182" s="491"/>
      <c r="AL182" s="491"/>
      <c r="AM182" s="491"/>
      <c r="AN182" s="491"/>
      <c r="AO182" s="491"/>
      <c r="AP182" s="491"/>
      <c r="AQ182" s="491"/>
      <c r="AR182" s="491"/>
      <c r="AS182" s="491"/>
      <c r="AT182" s="491"/>
      <c r="AU182" s="491"/>
      <c r="AV182" s="491"/>
      <c r="AW182" s="491"/>
      <c r="AX182" s="491"/>
      <c r="AY182" s="491"/>
      <c r="AZ182" s="491"/>
      <c r="BA182" s="491"/>
      <c r="BB182" s="491"/>
      <c r="BC182" s="491"/>
      <c r="BD182" s="491"/>
      <c r="BE182" s="491"/>
      <c r="BF182" s="491"/>
      <c r="BG182" s="491"/>
      <c r="BH182" s="491"/>
      <c r="BI182" s="491"/>
      <c r="BJ182" s="491"/>
      <c r="BK182" s="491"/>
      <c r="BL182" s="491"/>
      <c r="BM182" s="491"/>
      <c r="BN182" s="491"/>
      <c r="BO182" s="491"/>
      <c r="BP182" s="491"/>
      <c r="BQ182" s="491"/>
      <c r="BR182" s="491"/>
      <c r="BS182" s="491"/>
      <c r="BT182" s="491"/>
      <c r="BU182" s="491"/>
      <c r="BV182" s="491"/>
      <c r="BW182" s="491"/>
      <c r="BX182" s="491"/>
      <c r="BY182" s="491"/>
      <c r="BZ182" s="491"/>
      <c r="CA182" s="491"/>
      <c r="CB182" s="491"/>
      <c r="CC182" s="491"/>
      <c r="CD182" s="491"/>
      <c r="CE182" s="491"/>
      <c r="CF182" s="491"/>
      <c r="CG182" s="491"/>
      <c r="CH182" s="491"/>
      <c r="CI182" s="491"/>
      <c r="CJ182" s="491"/>
      <c r="CK182" s="491"/>
      <c r="CL182" s="491"/>
      <c r="CM182" s="491"/>
      <c r="CN182" s="491"/>
      <c r="CO182" s="491"/>
      <c r="CP182" s="491"/>
      <c r="CQ182" s="491"/>
      <c r="CR182" s="491"/>
      <c r="CS182" s="491"/>
      <c r="CT182" s="491"/>
      <c r="CU182" s="491"/>
      <c r="CV182" s="491"/>
      <c r="CW182" s="491"/>
      <c r="CX182" s="491"/>
      <c r="CY182" s="491"/>
      <c r="CZ182" s="491"/>
      <c r="DA182" s="491"/>
      <c r="DB182" s="491"/>
      <c r="DC182" s="491"/>
      <c r="DD182" s="491"/>
      <c r="DE182" s="491"/>
      <c r="DF182" s="491"/>
      <c r="DG182" s="491"/>
      <c r="DH182" s="491"/>
      <c r="DI182" s="491"/>
      <c r="DJ182" s="491"/>
      <c r="DK182" s="491"/>
      <c r="DL182" s="491"/>
      <c r="DM182" s="491"/>
      <c r="DN182" s="491"/>
      <c r="DO182" s="491"/>
      <c r="DP182" s="491"/>
      <c r="DQ182" s="491"/>
      <c r="DR182" s="491"/>
      <c r="DS182" s="491"/>
      <c r="DT182" s="491"/>
      <c r="DU182" s="491"/>
      <c r="DV182" s="491"/>
      <c r="DW182" s="491"/>
      <c r="DX182" s="491"/>
      <c r="DY182" s="491"/>
      <c r="DZ182" s="491"/>
      <c r="EA182" s="491"/>
      <c r="EB182" s="491"/>
      <c r="EC182" s="491"/>
      <c r="ED182" s="491"/>
      <c r="EE182" s="491"/>
      <c r="EF182" s="491"/>
      <c r="EG182" s="491"/>
      <c r="EH182" s="491"/>
      <c r="EI182" s="491"/>
      <c r="EJ182" s="491"/>
      <c r="EK182" s="491"/>
      <c r="EL182" s="491"/>
      <c r="EM182" s="491"/>
      <c r="EN182" s="491"/>
      <c r="EO182" s="491"/>
      <c r="EP182" s="491"/>
      <c r="EQ182" s="491"/>
      <c r="ER182" s="491"/>
      <c r="ES182" s="491"/>
      <c r="ET182" s="491"/>
      <c r="EU182" s="491"/>
      <c r="EV182" s="491"/>
      <c r="EW182" s="491"/>
      <c r="EX182" s="491"/>
      <c r="EY182" s="491"/>
      <c r="EZ182" s="491"/>
      <c r="FA182" s="491"/>
      <c r="FB182" s="491"/>
      <c r="FC182" s="491"/>
      <c r="FD182" s="491"/>
      <c r="FE182" s="491"/>
      <c r="FF182" s="491"/>
      <c r="FG182" s="491"/>
      <c r="FH182" s="491"/>
      <c r="FI182" s="491"/>
      <c r="FJ182" s="491"/>
      <c r="FK182" s="491"/>
      <c r="FL182" s="491"/>
      <c r="FM182" s="491"/>
      <c r="FN182" s="491"/>
      <c r="FO182" s="491"/>
      <c r="FP182" s="491"/>
      <c r="FQ182" s="491"/>
      <c r="FR182" s="491"/>
      <c r="FS182" s="491"/>
      <c r="FT182" s="491"/>
      <c r="FU182" s="491"/>
      <c r="FV182" s="491"/>
      <c r="FW182" s="491"/>
      <c r="FX182" s="491"/>
      <c r="FY182" s="491"/>
      <c r="FZ182" s="491"/>
      <c r="GA182" s="491"/>
      <c r="GB182" s="491"/>
      <c r="GC182" s="491"/>
      <c r="GD182" s="491"/>
      <c r="GE182" s="491"/>
      <c r="GF182" s="491"/>
      <c r="GG182" s="491"/>
      <c r="GH182" s="491"/>
      <c r="GI182" s="491"/>
      <c r="GJ182" s="491"/>
      <c r="GK182" s="491"/>
      <c r="GL182" s="491"/>
      <c r="GM182" s="491"/>
      <c r="GN182" s="491"/>
      <c r="GO182" s="491"/>
      <c r="GP182" s="491"/>
      <c r="GQ182" s="491"/>
      <c r="GR182" s="491"/>
      <c r="GS182" s="491"/>
      <c r="GT182" s="491"/>
      <c r="GU182" s="491"/>
      <c r="GV182" s="491"/>
      <c r="GW182" s="491"/>
      <c r="GX182" s="491"/>
      <c r="GY182" s="491"/>
      <c r="GZ182" s="491"/>
      <c r="HA182" s="491"/>
      <c r="HB182" s="491"/>
      <c r="HC182" s="491"/>
      <c r="HD182" s="491"/>
      <c r="HE182" s="491"/>
      <c r="HF182" s="491"/>
      <c r="HG182" s="491"/>
      <c r="HH182" s="491"/>
      <c r="HI182" s="491"/>
      <c r="HJ182" s="491"/>
      <c r="HK182" s="491"/>
      <c r="HL182" s="491"/>
      <c r="HM182" s="491"/>
      <c r="HN182" s="491"/>
      <c r="HO182" s="491"/>
      <c r="HP182" s="491"/>
      <c r="HQ182" s="491"/>
      <c r="HR182" s="491"/>
      <c r="HS182" s="491"/>
      <c r="HT182" s="491"/>
      <c r="HU182" s="491"/>
    </row>
    <row r="183" spans="1:229" s="486" customFormat="1" ht="15" customHeight="1" x14ac:dyDescent="0.15">
      <c r="A183" s="496">
        <v>179</v>
      </c>
      <c r="B183" s="504">
        <v>70</v>
      </c>
      <c r="C183" s="539" t="s">
        <v>4283</v>
      </c>
      <c r="D183" s="538" t="s">
        <v>4245</v>
      </c>
      <c r="E183" s="506" t="s">
        <v>709</v>
      </c>
      <c r="F183" s="598" t="s">
        <v>2751</v>
      </c>
      <c r="G183" s="530" t="s">
        <v>4392</v>
      </c>
      <c r="H183" s="504" t="s">
        <v>2246</v>
      </c>
      <c r="I183" s="502" t="str">
        <f t="shared" si="12"/>
        <v>III/b</v>
      </c>
      <c r="J183" s="525" t="s">
        <v>3977</v>
      </c>
      <c r="K183" s="504" t="s">
        <v>707</v>
      </c>
      <c r="L183" s="503">
        <f t="shared" si="7"/>
        <v>28</v>
      </c>
      <c r="M183" s="504" t="s">
        <v>680</v>
      </c>
      <c r="N183" s="525" t="s">
        <v>3977</v>
      </c>
      <c r="O183" s="501" t="s">
        <v>2225</v>
      </c>
      <c r="P183" s="553" t="s">
        <v>4344</v>
      </c>
      <c r="Q183" s="508" t="s">
        <v>2228</v>
      </c>
      <c r="R183" s="508" t="s">
        <v>2300</v>
      </c>
      <c r="S183" s="598">
        <v>2017</v>
      </c>
      <c r="T183" s="506" t="s">
        <v>600</v>
      </c>
      <c r="U183" s="598" t="s">
        <v>2991</v>
      </c>
      <c r="V183" s="625"/>
      <c r="W183" s="491"/>
      <c r="X183" s="491"/>
      <c r="Y183" s="491"/>
      <c r="Z183" s="491"/>
      <c r="AA183" s="491"/>
      <c r="AB183" s="491"/>
      <c r="AC183" s="491"/>
      <c r="AD183" s="491"/>
      <c r="AE183" s="491"/>
      <c r="AF183" s="491"/>
      <c r="AG183" s="491"/>
      <c r="AH183" s="491"/>
      <c r="AI183" s="491"/>
      <c r="AJ183" s="491"/>
      <c r="AK183" s="491"/>
      <c r="AL183" s="491"/>
      <c r="AM183" s="491"/>
      <c r="AN183" s="491"/>
      <c r="AO183" s="491"/>
      <c r="AP183" s="491"/>
      <c r="AQ183" s="491"/>
      <c r="AR183" s="491"/>
      <c r="AS183" s="491"/>
      <c r="AT183" s="491"/>
      <c r="AU183" s="491"/>
      <c r="AV183" s="491"/>
      <c r="AW183" s="491"/>
      <c r="AX183" s="491"/>
      <c r="AY183" s="491"/>
      <c r="AZ183" s="491"/>
      <c r="BA183" s="491"/>
      <c r="BB183" s="491"/>
      <c r="BC183" s="491"/>
      <c r="BD183" s="491"/>
      <c r="BE183" s="491"/>
      <c r="BF183" s="491"/>
      <c r="BG183" s="491"/>
      <c r="BH183" s="491"/>
      <c r="BI183" s="491"/>
      <c r="BJ183" s="491"/>
      <c r="BK183" s="491"/>
      <c r="BL183" s="491"/>
      <c r="BM183" s="491"/>
      <c r="BN183" s="491"/>
      <c r="BO183" s="491"/>
      <c r="BP183" s="491"/>
      <c r="BQ183" s="491"/>
      <c r="BR183" s="491"/>
      <c r="BS183" s="491"/>
      <c r="BT183" s="491"/>
      <c r="BU183" s="491"/>
      <c r="BV183" s="491"/>
      <c r="BW183" s="491"/>
      <c r="BX183" s="491"/>
      <c r="BY183" s="491"/>
      <c r="BZ183" s="491"/>
      <c r="CA183" s="491"/>
      <c r="CB183" s="491"/>
      <c r="CC183" s="491"/>
      <c r="CD183" s="491"/>
      <c r="CE183" s="491"/>
      <c r="CF183" s="491"/>
      <c r="CG183" s="491"/>
      <c r="CH183" s="491"/>
      <c r="CI183" s="491"/>
      <c r="CJ183" s="491"/>
      <c r="CK183" s="491"/>
      <c r="CL183" s="491"/>
      <c r="CM183" s="491"/>
      <c r="CN183" s="491"/>
      <c r="CO183" s="491"/>
      <c r="CP183" s="491"/>
      <c r="CQ183" s="491"/>
      <c r="CR183" s="491"/>
      <c r="CS183" s="491"/>
      <c r="CT183" s="491"/>
      <c r="CU183" s="491"/>
      <c r="CV183" s="491"/>
      <c r="CW183" s="491"/>
      <c r="CX183" s="491"/>
      <c r="CY183" s="491"/>
      <c r="CZ183" s="491"/>
      <c r="DA183" s="491"/>
      <c r="DB183" s="491"/>
      <c r="DC183" s="491"/>
      <c r="DD183" s="491"/>
      <c r="DE183" s="491"/>
      <c r="DF183" s="491"/>
      <c r="DG183" s="491"/>
      <c r="DH183" s="491"/>
      <c r="DI183" s="491"/>
      <c r="DJ183" s="491"/>
      <c r="DK183" s="491"/>
      <c r="DL183" s="491"/>
      <c r="DM183" s="491"/>
      <c r="DN183" s="491"/>
      <c r="DO183" s="491"/>
      <c r="DP183" s="491"/>
      <c r="DQ183" s="491"/>
      <c r="DR183" s="491"/>
      <c r="DS183" s="491"/>
      <c r="DT183" s="491"/>
      <c r="DU183" s="491"/>
      <c r="DV183" s="491"/>
      <c r="DW183" s="491"/>
      <c r="DX183" s="491"/>
      <c r="DY183" s="491"/>
      <c r="DZ183" s="491"/>
      <c r="EA183" s="491"/>
      <c r="EB183" s="491"/>
      <c r="EC183" s="491"/>
      <c r="ED183" s="491"/>
      <c r="EE183" s="491"/>
      <c r="EF183" s="491"/>
      <c r="EG183" s="491"/>
      <c r="EH183" s="491"/>
      <c r="EI183" s="491"/>
      <c r="EJ183" s="491"/>
      <c r="EK183" s="491"/>
      <c r="EL183" s="491"/>
      <c r="EM183" s="491"/>
      <c r="EN183" s="491"/>
      <c r="EO183" s="491"/>
      <c r="EP183" s="491"/>
      <c r="EQ183" s="491"/>
      <c r="ER183" s="491"/>
      <c r="ES183" s="491"/>
      <c r="ET183" s="491"/>
      <c r="EU183" s="491"/>
      <c r="EV183" s="491"/>
      <c r="EW183" s="491"/>
      <c r="EX183" s="491"/>
      <c r="EY183" s="491"/>
      <c r="EZ183" s="491"/>
      <c r="FA183" s="491"/>
      <c r="FB183" s="491"/>
      <c r="FC183" s="491"/>
      <c r="FD183" s="491"/>
      <c r="FE183" s="491"/>
      <c r="FF183" s="491"/>
      <c r="FG183" s="491"/>
      <c r="FH183" s="491"/>
      <c r="FI183" s="491"/>
      <c r="FJ183" s="491"/>
      <c r="FK183" s="491"/>
      <c r="FL183" s="491"/>
      <c r="FM183" s="491"/>
      <c r="FN183" s="491"/>
      <c r="FO183" s="491"/>
      <c r="FP183" s="491"/>
      <c r="FQ183" s="491"/>
      <c r="FR183" s="491"/>
      <c r="FS183" s="491"/>
      <c r="FT183" s="491"/>
      <c r="FU183" s="491"/>
      <c r="FV183" s="491"/>
      <c r="FW183" s="491"/>
      <c r="FX183" s="491"/>
      <c r="FY183" s="491"/>
      <c r="FZ183" s="491"/>
      <c r="GA183" s="491"/>
      <c r="GB183" s="491"/>
      <c r="GC183" s="491"/>
      <c r="GD183" s="491"/>
      <c r="GE183" s="491"/>
      <c r="GF183" s="491"/>
      <c r="GG183" s="491"/>
      <c r="GH183" s="491"/>
      <c r="GI183" s="491"/>
      <c r="GJ183" s="491"/>
      <c r="GK183" s="491"/>
      <c r="GL183" s="491"/>
      <c r="GM183" s="491"/>
      <c r="GN183" s="491"/>
      <c r="GO183" s="491"/>
      <c r="GP183" s="491"/>
      <c r="GQ183" s="491"/>
      <c r="GR183" s="491"/>
      <c r="GS183" s="491"/>
      <c r="GT183" s="491"/>
      <c r="GU183" s="491"/>
      <c r="GV183" s="491"/>
      <c r="GW183" s="491"/>
      <c r="GX183" s="491"/>
      <c r="GY183" s="491"/>
      <c r="GZ183" s="491"/>
      <c r="HA183" s="491"/>
      <c r="HB183" s="491"/>
      <c r="HC183" s="491"/>
      <c r="HD183" s="491"/>
      <c r="HE183" s="491"/>
      <c r="HF183" s="491"/>
      <c r="HG183" s="491"/>
      <c r="HH183" s="491"/>
      <c r="HI183" s="491"/>
      <c r="HJ183" s="491"/>
      <c r="HK183" s="491"/>
      <c r="HL183" s="491"/>
      <c r="HM183" s="491"/>
      <c r="HN183" s="491"/>
      <c r="HO183" s="491"/>
      <c r="HP183" s="491"/>
      <c r="HQ183" s="491"/>
      <c r="HR183" s="491"/>
      <c r="HS183" s="491"/>
      <c r="HT183" s="491"/>
      <c r="HU183" s="491"/>
    </row>
    <row r="184" spans="1:229" s="486" customFormat="1" ht="15" customHeight="1" x14ac:dyDescent="0.15">
      <c r="A184" s="504">
        <v>180</v>
      </c>
      <c r="B184" s="611">
        <v>71</v>
      </c>
      <c r="C184" s="539" t="s">
        <v>4284</v>
      </c>
      <c r="D184" s="538" t="s">
        <v>4246</v>
      </c>
      <c r="E184" s="506" t="s">
        <v>709</v>
      </c>
      <c r="F184" s="598" t="s">
        <v>2729</v>
      </c>
      <c r="G184" s="530" t="s">
        <v>4393</v>
      </c>
      <c r="H184" s="504" t="s">
        <v>2246</v>
      </c>
      <c r="I184" s="502" t="str">
        <f t="shared" si="12"/>
        <v>III/b</v>
      </c>
      <c r="J184" s="525" t="s">
        <v>3977</v>
      </c>
      <c r="K184" s="504" t="s">
        <v>707</v>
      </c>
      <c r="L184" s="503">
        <f t="shared" si="7"/>
        <v>34</v>
      </c>
      <c r="M184" s="504" t="s">
        <v>680</v>
      </c>
      <c r="N184" s="525" t="s">
        <v>3977</v>
      </c>
      <c r="O184" s="501" t="s">
        <v>2225</v>
      </c>
      <c r="P184" s="553" t="s">
        <v>4345</v>
      </c>
      <c r="Q184" s="508" t="s">
        <v>2228</v>
      </c>
      <c r="R184" s="508" t="s">
        <v>2328</v>
      </c>
      <c r="S184" s="598">
        <v>2012</v>
      </c>
      <c r="T184" s="506" t="s">
        <v>869</v>
      </c>
      <c r="U184" s="598" t="s">
        <v>2991</v>
      </c>
      <c r="V184" s="625"/>
      <c r="W184" s="491"/>
      <c r="X184" s="491"/>
      <c r="Y184" s="491"/>
      <c r="Z184" s="491"/>
      <c r="AA184" s="491"/>
      <c r="AB184" s="491"/>
      <c r="AC184" s="491"/>
      <c r="AD184" s="491"/>
      <c r="AE184" s="491"/>
      <c r="AF184" s="491"/>
      <c r="AG184" s="491"/>
      <c r="AH184" s="491"/>
      <c r="AI184" s="491"/>
      <c r="AJ184" s="491"/>
      <c r="AK184" s="491"/>
      <c r="AL184" s="491"/>
      <c r="AM184" s="491"/>
      <c r="AN184" s="491"/>
      <c r="AO184" s="491"/>
      <c r="AP184" s="491"/>
      <c r="AQ184" s="491"/>
      <c r="AR184" s="491"/>
      <c r="AS184" s="491"/>
      <c r="AT184" s="491"/>
      <c r="AU184" s="491"/>
      <c r="AV184" s="491"/>
      <c r="AW184" s="491"/>
      <c r="AX184" s="491"/>
      <c r="AY184" s="491"/>
      <c r="AZ184" s="491"/>
      <c r="BA184" s="491"/>
      <c r="BB184" s="491"/>
      <c r="BC184" s="491"/>
      <c r="BD184" s="491"/>
      <c r="BE184" s="491"/>
      <c r="BF184" s="491"/>
      <c r="BG184" s="491"/>
      <c r="BH184" s="491"/>
      <c r="BI184" s="491"/>
      <c r="BJ184" s="491"/>
      <c r="BK184" s="491"/>
      <c r="BL184" s="491"/>
      <c r="BM184" s="491"/>
      <c r="BN184" s="491"/>
      <c r="BO184" s="491"/>
      <c r="BP184" s="491"/>
      <c r="BQ184" s="491"/>
      <c r="BR184" s="491"/>
      <c r="BS184" s="491"/>
      <c r="BT184" s="491"/>
      <c r="BU184" s="491"/>
      <c r="BV184" s="491"/>
      <c r="BW184" s="491"/>
      <c r="BX184" s="491"/>
      <c r="BY184" s="491"/>
      <c r="BZ184" s="491"/>
      <c r="CA184" s="491"/>
      <c r="CB184" s="491"/>
      <c r="CC184" s="491"/>
      <c r="CD184" s="491"/>
      <c r="CE184" s="491"/>
      <c r="CF184" s="491"/>
      <c r="CG184" s="491"/>
      <c r="CH184" s="491"/>
      <c r="CI184" s="491"/>
      <c r="CJ184" s="491"/>
      <c r="CK184" s="491"/>
      <c r="CL184" s="491"/>
      <c r="CM184" s="491"/>
      <c r="CN184" s="491"/>
      <c r="CO184" s="491"/>
      <c r="CP184" s="491"/>
      <c r="CQ184" s="491"/>
      <c r="CR184" s="491"/>
      <c r="CS184" s="491"/>
      <c r="CT184" s="491"/>
      <c r="CU184" s="491"/>
      <c r="CV184" s="491"/>
      <c r="CW184" s="491"/>
      <c r="CX184" s="491"/>
      <c r="CY184" s="491"/>
      <c r="CZ184" s="491"/>
      <c r="DA184" s="491"/>
      <c r="DB184" s="491"/>
      <c r="DC184" s="491"/>
      <c r="DD184" s="491"/>
      <c r="DE184" s="491"/>
      <c r="DF184" s="491"/>
      <c r="DG184" s="491"/>
      <c r="DH184" s="491"/>
      <c r="DI184" s="491"/>
      <c r="DJ184" s="491"/>
      <c r="DK184" s="491"/>
      <c r="DL184" s="491"/>
      <c r="DM184" s="491"/>
      <c r="DN184" s="491"/>
      <c r="DO184" s="491"/>
      <c r="DP184" s="491"/>
      <c r="DQ184" s="491"/>
      <c r="DR184" s="491"/>
      <c r="DS184" s="491"/>
      <c r="DT184" s="491"/>
      <c r="DU184" s="491"/>
      <c r="DV184" s="491"/>
      <c r="DW184" s="491"/>
      <c r="DX184" s="491"/>
      <c r="DY184" s="491"/>
      <c r="DZ184" s="491"/>
      <c r="EA184" s="491"/>
      <c r="EB184" s="491"/>
      <c r="EC184" s="491"/>
      <c r="ED184" s="491"/>
      <c r="EE184" s="491"/>
      <c r="EF184" s="491"/>
      <c r="EG184" s="491"/>
      <c r="EH184" s="491"/>
      <c r="EI184" s="491"/>
      <c r="EJ184" s="491"/>
      <c r="EK184" s="491"/>
      <c r="EL184" s="491"/>
      <c r="EM184" s="491"/>
      <c r="EN184" s="491"/>
      <c r="EO184" s="491"/>
      <c r="EP184" s="491"/>
      <c r="EQ184" s="491"/>
      <c r="ER184" s="491"/>
      <c r="ES184" s="491"/>
      <c r="ET184" s="491"/>
      <c r="EU184" s="491"/>
      <c r="EV184" s="491"/>
      <c r="EW184" s="491"/>
      <c r="EX184" s="491"/>
      <c r="EY184" s="491"/>
      <c r="EZ184" s="491"/>
      <c r="FA184" s="491"/>
      <c r="FB184" s="491"/>
      <c r="FC184" s="491"/>
      <c r="FD184" s="491"/>
      <c r="FE184" s="491"/>
      <c r="FF184" s="491"/>
      <c r="FG184" s="491"/>
      <c r="FH184" s="491"/>
      <c r="FI184" s="491"/>
      <c r="FJ184" s="491"/>
      <c r="FK184" s="491"/>
      <c r="FL184" s="491"/>
      <c r="FM184" s="491"/>
      <c r="FN184" s="491"/>
      <c r="FO184" s="491"/>
      <c r="FP184" s="491"/>
      <c r="FQ184" s="491"/>
      <c r="FR184" s="491"/>
      <c r="FS184" s="491"/>
      <c r="FT184" s="491"/>
      <c r="FU184" s="491"/>
      <c r="FV184" s="491"/>
      <c r="FW184" s="491"/>
      <c r="FX184" s="491"/>
      <c r="FY184" s="491"/>
      <c r="FZ184" s="491"/>
      <c r="GA184" s="491"/>
      <c r="GB184" s="491"/>
      <c r="GC184" s="491"/>
      <c r="GD184" s="491"/>
      <c r="GE184" s="491"/>
      <c r="GF184" s="491"/>
      <c r="GG184" s="491"/>
      <c r="GH184" s="491"/>
      <c r="GI184" s="491"/>
      <c r="GJ184" s="491"/>
      <c r="GK184" s="491"/>
      <c r="GL184" s="491"/>
      <c r="GM184" s="491"/>
      <c r="GN184" s="491"/>
      <c r="GO184" s="491"/>
      <c r="GP184" s="491"/>
      <c r="GQ184" s="491"/>
      <c r="GR184" s="491"/>
      <c r="GS184" s="491"/>
      <c r="GT184" s="491"/>
      <c r="GU184" s="491"/>
      <c r="GV184" s="491"/>
      <c r="GW184" s="491"/>
      <c r="GX184" s="491"/>
      <c r="GY184" s="491"/>
      <c r="GZ184" s="491"/>
      <c r="HA184" s="491"/>
      <c r="HB184" s="491"/>
      <c r="HC184" s="491"/>
      <c r="HD184" s="491"/>
      <c r="HE184" s="491"/>
      <c r="HF184" s="491"/>
      <c r="HG184" s="491"/>
      <c r="HH184" s="491"/>
      <c r="HI184" s="491"/>
      <c r="HJ184" s="491"/>
      <c r="HK184" s="491"/>
      <c r="HL184" s="491"/>
      <c r="HM184" s="491"/>
      <c r="HN184" s="491"/>
      <c r="HO184" s="491"/>
      <c r="HP184" s="491"/>
      <c r="HQ184" s="491"/>
      <c r="HR184" s="491"/>
      <c r="HS184" s="491"/>
      <c r="HT184" s="491"/>
      <c r="HU184" s="491"/>
    </row>
    <row r="185" spans="1:229" s="486" customFormat="1" ht="15" customHeight="1" x14ac:dyDescent="0.15">
      <c r="A185" s="496">
        <v>181</v>
      </c>
      <c r="B185" s="504">
        <v>72</v>
      </c>
      <c r="C185" s="539" t="s">
        <v>4285</v>
      </c>
      <c r="D185" s="538" t="s">
        <v>4247</v>
      </c>
      <c r="E185" s="506" t="s">
        <v>709</v>
      </c>
      <c r="F185" s="598" t="s">
        <v>2762</v>
      </c>
      <c r="G185" s="530" t="s">
        <v>4210</v>
      </c>
      <c r="H185" s="504" t="s">
        <v>2246</v>
      </c>
      <c r="I185" s="502" t="str">
        <f t="shared" si="12"/>
        <v>III/b</v>
      </c>
      <c r="J185" s="525" t="s">
        <v>3977</v>
      </c>
      <c r="K185" s="504" t="s">
        <v>707</v>
      </c>
      <c r="L185" s="503">
        <f t="shared" si="7"/>
        <v>32</v>
      </c>
      <c r="M185" s="504" t="s">
        <v>680</v>
      </c>
      <c r="N185" s="525" t="s">
        <v>3977</v>
      </c>
      <c r="O185" s="501" t="s">
        <v>2225</v>
      </c>
      <c r="P185" s="553" t="s">
        <v>4346</v>
      </c>
      <c r="Q185" s="508" t="s">
        <v>2228</v>
      </c>
      <c r="R185" s="508" t="s">
        <v>2324</v>
      </c>
      <c r="S185" s="598">
        <v>2015</v>
      </c>
      <c r="T185" s="506" t="s">
        <v>3590</v>
      </c>
      <c r="U185" s="598" t="s">
        <v>2991</v>
      </c>
      <c r="V185" s="625"/>
      <c r="W185" s="491"/>
      <c r="X185" s="491"/>
      <c r="Y185" s="491"/>
      <c r="Z185" s="491"/>
      <c r="AA185" s="491"/>
      <c r="AB185" s="491"/>
      <c r="AC185" s="491"/>
      <c r="AD185" s="491"/>
      <c r="AE185" s="491"/>
      <c r="AF185" s="491"/>
      <c r="AG185" s="491"/>
      <c r="AH185" s="491"/>
      <c r="AI185" s="491"/>
      <c r="AJ185" s="491"/>
      <c r="AK185" s="491"/>
      <c r="AL185" s="491"/>
      <c r="AM185" s="491"/>
      <c r="AN185" s="491"/>
      <c r="AO185" s="491"/>
      <c r="AP185" s="491"/>
      <c r="AQ185" s="491"/>
      <c r="AR185" s="491"/>
      <c r="AS185" s="491"/>
      <c r="AT185" s="491"/>
      <c r="AU185" s="491"/>
      <c r="AV185" s="491"/>
      <c r="AW185" s="491"/>
      <c r="AX185" s="491"/>
      <c r="AY185" s="491"/>
      <c r="AZ185" s="491"/>
      <c r="BA185" s="491"/>
      <c r="BB185" s="491"/>
      <c r="BC185" s="491"/>
      <c r="BD185" s="491"/>
      <c r="BE185" s="491"/>
      <c r="BF185" s="491"/>
      <c r="BG185" s="491"/>
      <c r="BH185" s="491"/>
      <c r="BI185" s="491"/>
      <c r="BJ185" s="491"/>
      <c r="BK185" s="491"/>
      <c r="BL185" s="491"/>
      <c r="BM185" s="491"/>
      <c r="BN185" s="491"/>
      <c r="BO185" s="491"/>
      <c r="BP185" s="491"/>
      <c r="BQ185" s="491"/>
      <c r="BR185" s="491"/>
      <c r="BS185" s="491"/>
      <c r="BT185" s="491"/>
      <c r="BU185" s="491"/>
      <c r="BV185" s="491"/>
      <c r="BW185" s="491"/>
      <c r="BX185" s="491"/>
      <c r="BY185" s="491"/>
      <c r="BZ185" s="491"/>
      <c r="CA185" s="491"/>
      <c r="CB185" s="491"/>
      <c r="CC185" s="491"/>
      <c r="CD185" s="491"/>
      <c r="CE185" s="491"/>
      <c r="CF185" s="491"/>
      <c r="CG185" s="491"/>
      <c r="CH185" s="491"/>
      <c r="CI185" s="491"/>
      <c r="CJ185" s="491"/>
      <c r="CK185" s="491"/>
      <c r="CL185" s="491"/>
      <c r="CM185" s="491"/>
      <c r="CN185" s="491"/>
      <c r="CO185" s="491"/>
      <c r="CP185" s="491"/>
      <c r="CQ185" s="491"/>
      <c r="CR185" s="491"/>
      <c r="CS185" s="491"/>
      <c r="CT185" s="491"/>
      <c r="CU185" s="491"/>
      <c r="CV185" s="491"/>
      <c r="CW185" s="491"/>
      <c r="CX185" s="491"/>
      <c r="CY185" s="491"/>
      <c r="CZ185" s="491"/>
      <c r="DA185" s="491"/>
      <c r="DB185" s="491"/>
      <c r="DC185" s="491"/>
      <c r="DD185" s="491"/>
      <c r="DE185" s="491"/>
      <c r="DF185" s="491"/>
      <c r="DG185" s="491"/>
      <c r="DH185" s="491"/>
      <c r="DI185" s="491"/>
      <c r="DJ185" s="491"/>
      <c r="DK185" s="491"/>
      <c r="DL185" s="491"/>
      <c r="DM185" s="491"/>
      <c r="DN185" s="491"/>
      <c r="DO185" s="491"/>
      <c r="DP185" s="491"/>
      <c r="DQ185" s="491"/>
      <c r="DR185" s="491"/>
      <c r="DS185" s="491"/>
      <c r="DT185" s="491"/>
      <c r="DU185" s="491"/>
      <c r="DV185" s="491"/>
      <c r="DW185" s="491"/>
      <c r="DX185" s="491"/>
      <c r="DY185" s="491"/>
      <c r="DZ185" s="491"/>
      <c r="EA185" s="491"/>
      <c r="EB185" s="491"/>
      <c r="EC185" s="491"/>
      <c r="ED185" s="491"/>
      <c r="EE185" s="491"/>
      <c r="EF185" s="491"/>
      <c r="EG185" s="491"/>
      <c r="EH185" s="491"/>
      <c r="EI185" s="491"/>
      <c r="EJ185" s="491"/>
      <c r="EK185" s="491"/>
      <c r="EL185" s="491"/>
      <c r="EM185" s="491"/>
      <c r="EN185" s="491"/>
      <c r="EO185" s="491"/>
      <c r="EP185" s="491"/>
      <c r="EQ185" s="491"/>
      <c r="ER185" s="491"/>
      <c r="ES185" s="491"/>
      <c r="ET185" s="491"/>
      <c r="EU185" s="491"/>
      <c r="EV185" s="491"/>
      <c r="EW185" s="491"/>
      <c r="EX185" s="491"/>
      <c r="EY185" s="491"/>
      <c r="EZ185" s="491"/>
      <c r="FA185" s="491"/>
      <c r="FB185" s="491"/>
      <c r="FC185" s="491"/>
      <c r="FD185" s="491"/>
      <c r="FE185" s="491"/>
      <c r="FF185" s="491"/>
      <c r="FG185" s="491"/>
      <c r="FH185" s="491"/>
      <c r="FI185" s="491"/>
      <c r="FJ185" s="491"/>
      <c r="FK185" s="491"/>
      <c r="FL185" s="491"/>
      <c r="FM185" s="491"/>
      <c r="FN185" s="491"/>
      <c r="FO185" s="491"/>
      <c r="FP185" s="491"/>
      <c r="FQ185" s="491"/>
      <c r="FR185" s="491"/>
      <c r="FS185" s="491"/>
      <c r="FT185" s="491"/>
      <c r="FU185" s="491"/>
      <c r="FV185" s="491"/>
      <c r="FW185" s="491"/>
      <c r="FX185" s="491"/>
      <c r="FY185" s="491"/>
      <c r="FZ185" s="491"/>
      <c r="GA185" s="491"/>
      <c r="GB185" s="491"/>
      <c r="GC185" s="491"/>
      <c r="GD185" s="491"/>
      <c r="GE185" s="491"/>
      <c r="GF185" s="491"/>
      <c r="GG185" s="491"/>
      <c r="GH185" s="491"/>
      <c r="GI185" s="491"/>
      <c r="GJ185" s="491"/>
      <c r="GK185" s="491"/>
      <c r="GL185" s="491"/>
      <c r="GM185" s="491"/>
      <c r="GN185" s="491"/>
      <c r="GO185" s="491"/>
      <c r="GP185" s="491"/>
      <c r="GQ185" s="491"/>
      <c r="GR185" s="491"/>
      <c r="GS185" s="491"/>
      <c r="GT185" s="491"/>
      <c r="GU185" s="491"/>
      <c r="GV185" s="491"/>
      <c r="GW185" s="491"/>
      <c r="GX185" s="491"/>
      <c r="GY185" s="491"/>
      <c r="GZ185" s="491"/>
      <c r="HA185" s="491"/>
      <c r="HB185" s="491"/>
      <c r="HC185" s="491"/>
      <c r="HD185" s="491"/>
      <c r="HE185" s="491"/>
      <c r="HF185" s="491"/>
      <c r="HG185" s="491"/>
      <c r="HH185" s="491"/>
      <c r="HI185" s="491"/>
      <c r="HJ185" s="491"/>
      <c r="HK185" s="491"/>
      <c r="HL185" s="491"/>
      <c r="HM185" s="491"/>
      <c r="HN185" s="491"/>
      <c r="HO185" s="491"/>
      <c r="HP185" s="491"/>
      <c r="HQ185" s="491"/>
      <c r="HR185" s="491"/>
      <c r="HS185" s="491"/>
      <c r="HT185" s="491"/>
      <c r="HU185" s="491"/>
    </row>
    <row r="186" spans="1:229" s="486" customFormat="1" ht="15" customHeight="1" x14ac:dyDescent="0.15">
      <c r="A186" s="504">
        <v>182</v>
      </c>
      <c r="B186" s="611">
        <v>73</v>
      </c>
      <c r="C186" s="539" t="s">
        <v>4286</v>
      </c>
      <c r="D186" s="538" t="s">
        <v>5236</v>
      </c>
      <c r="E186" s="506" t="s">
        <v>709</v>
      </c>
      <c r="F186" s="598" t="s">
        <v>4637</v>
      </c>
      <c r="G186" s="530" t="s">
        <v>4394</v>
      </c>
      <c r="H186" s="504" t="s">
        <v>2246</v>
      </c>
      <c r="I186" s="502" t="str">
        <f t="shared" si="12"/>
        <v>III/b</v>
      </c>
      <c r="J186" s="525" t="s">
        <v>3977</v>
      </c>
      <c r="K186" s="504" t="s">
        <v>707</v>
      </c>
      <c r="L186" s="503">
        <f t="shared" si="7"/>
        <v>36</v>
      </c>
      <c r="M186" s="504" t="s">
        <v>680</v>
      </c>
      <c r="N186" s="525" t="s">
        <v>3977</v>
      </c>
      <c r="O186" s="501" t="s">
        <v>2225</v>
      </c>
      <c r="P186" s="553" t="s">
        <v>4340</v>
      </c>
      <c r="Q186" s="508" t="s">
        <v>2228</v>
      </c>
      <c r="R186" s="508" t="s">
        <v>2326</v>
      </c>
      <c r="S186" s="598">
        <v>2013</v>
      </c>
      <c r="T186" s="506" t="s">
        <v>5197</v>
      </c>
      <c r="U186" s="598" t="s">
        <v>2921</v>
      </c>
      <c r="V186" s="625"/>
      <c r="W186" s="491"/>
      <c r="X186" s="491"/>
      <c r="Y186" s="491"/>
      <c r="Z186" s="491"/>
      <c r="AA186" s="491"/>
      <c r="AB186" s="491"/>
      <c r="AC186" s="491"/>
      <c r="AD186" s="491"/>
      <c r="AE186" s="491"/>
      <c r="AF186" s="491"/>
      <c r="AG186" s="491"/>
      <c r="AH186" s="491"/>
      <c r="AI186" s="491"/>
      <c r="AJ186" s="491"/>
      <c r="AK186" s="491"/>
      <c r="AL186" s="491"/>
      <c r="AM186" s="491"/>
      <c r="AN186" s="491"/>
      <c r="AO186" s="491"/>
      <c r="AP186" s="491"/>
      <c r="AQ186" s="491"/>
      <c r="AR186" s="491"/>
      <c r="AS186" s="491"/>
      <c r="AT186" s="491"/>
      <c r="AU186" s="491"/>
      <c r="AV186" s="491"/>
      <c r="AW186" s="491"/>
      <c r="AX186" s="491"/>
      <c r="AY186" s="491"/>
      <c r="AZ186" s="491"/>
      <c r="BA186" s="491"/>
      <c r="BB186" s="491"/>
      <c r="BC186" s="491"/>
      <c r="BD186" s="491"/>
      <c r="BE186" s="491"/>
      <c r="BF186" s="491"/>
      <c r="BG186" s="491"/>
      <c r="BH186" s="491"/>
      <c r="BI186" s="491"/>
      <c r="BJ186" s="491"/>
      <c r="BK186" s="491"/>
      <c r="BL186" s="491"/>
      <c r="BM186" s="491"/>
      <c r="BN186" s="491"/>
      <c r="BO186" s="491"/>
      <c r="BP186" s="491"/>
      <c r="BQ186" s="491"/>
      <c r="BR186" s="491"/>
      <c r="BS186" s="491"/>
      <c r="BT186" s="491"/>
      <c r="BU186" s="491"/>
      <c r="BV186" s="491"/>
      <c r="BW186" s="491"/>
      <c r="BX186" s="491"/>
      <c r="BY186" s="491"/>
      <c r="BZ186" s="491"/>
      <c r="CA186" s="491"/>
      <c r="CB186" s="491"/>
      <c r="CC186" s="491"/>
      <c r="CD186" s="491"/>
      <c r="CE186" s="491"/>
      <c r="CF186" s="491"/>
      <c r="CG186" s="491"/>
      <c r="CH186" s="491"/>
      <c r="CI186" s="491"/>
      <c r="CJ186" s="491"/>
      <c r="CK186" s="491"/>
      <c r="CL186" s="491"/>
      <c r="CM186" s="491"/>
      <c r="CN186" s="491"/>
      <c r="CO186" s="491"/>
      <c r="CP186" s="491"/>
      <c r="CQ186" s="491"/>
      <c r="CR186" s="491"/>
      <c r="CS186" s="491"/>
      <c r="CT186" s="491"/>
      <c r="CU186" s="491"/>
      <c r="CV186" s="491"/>
      <c r="CW186" s="491"/>
      <c r="CX186" s="491"/>
      <c r="CY186" s="491"/>
      <c r="CZ186" s="491"/>
      <c r="DA186" s="491"/>
      <c r="DB186" s="491"/>
      <c r="DC186" s="491"/>
      <c r="DD186" s="491"/>
      <c r="DE186" s="491"/>
      <c r="DF186" s="491"/>
      <c r="DG186" s="491"/>
      <c r="DH186" s="491"/>
      <c r="DI186" s="491"/>
      <c r="DJ186" s="491"/>
      <c r="DK186" s="491"/>
      <c r="DL186" s="491"/>
      <c r="DM186" s="491"/>
      <c r="DN186" s="491"/>
      <c r="DO186" s="491"/>
      <c r="DP186" s="491"/>
      <c r="DQ186" s="491"/>
      <c r="DR186" s="491"/>
      <c r="DS186" s="491"/>
      <c r="DT186" s="491"/>
      <c r="DU186" s="491"/>
      <c r="DV186" s="491"/>
      <c r="DW186" s="491"/>
      <c r="DX186" s="491"/>
      <c r="DY186" s="491"/>
      <c r="DZ186" s="491"/>
      <c r="EA186" s="491"/>
      <c r="EB186" s="491"/>
      <c r="EC186" s="491"/>
      <c r="ED186" s="491"/>
      <c r="EE186" s="491"/>
      <c r="EF186" s="491"/>
      <c r="EG186" s="491"/>
      <c r="EH186" s="491"/>
      <c r="EI186" s="491"/>
      <c r="EJ186" s="491"/>
      <c r="EK186" s="491"/>
      <c r="EL186" s="491"/>
      <c r="EM186" s="491"/>
      <c r="EN186" s="491"/>
      <c r="EO186" s="491"/>
      <c r="EP186" s="491"/>
      <c r="EQ186" s="491"/>
      <c r="ER186" s="491"/>
      <c r="ES186" s="491"/>
      <c r="ET186" s="491"/>
      <c r="EU186" s="491"/>
      <c r="EV186" s="491"/>
      <c r="EW186" s="491"/>
      <c r="EX186" s="491"/>
      <c r="EY186" s="491"/>
      <c r="EZ186" s="491"/>
      <c r="FA186" s="491"/>
      <c r="FB186" s="491"/>
      <c r="FC186" s="491"/>
      <c r="FD186" s="491"/>
      <c r="FE186" s="491"/>
      <c r="FF186" s="491"/>
      <c r="FG186" s="491"/>
      <c r="FH186" s="491"/>
      <c r="FI186" s="491"/>
      <c r="FJ186" s="491"/>
      <c r="FK186" s="491"/>
      <c r="FL186" s="491"/>
      <c r="FM186" s="491"/>
      <c r="FN186" s="491"/>
      <c r="FO186" s="491"/>
      <c r="FP186" s="491"/>
      <c r="FQ186" s="491"/>
      <c r="FR186" s="491"/>
      <c r="FS186" s="491"/>
      <c r="FT186" s="491"/>
      <c r="FU186" s="491"/>
      <c r="FV186" s="491"/>
      <c r="FW186" s="491"/>
      <c r="FX186" s="491"/>
      <c r="FY186" s="491"/>
      <c r="FZ186" s="491"/>
      <c r="GA186" s="491"/>
      <c r="GB186" s="491"/>
      <c r="GC186" s="491"/>
      <c r="GD186" s="491"/>
      <c r="GE186" s="491"/>
      <c r="GF186" s="491"/>
      <c r="GG186" s="491"/>
      <c r="GH186" s="491"/>
      <c r="GI186" s="491"/>
      <c r="GJ186" s="491"/>
      <c r="GK186" s="491"/>
      <c r="GL186" s="491"/>
      <c r="GM186" s="491"/>
      <c r="GN186" s="491"/>
      <c r="GO186" s="491"/>
      <c r="GP186" s="491"/>
      <c r="GQ186" s="491"/>
      <c r="GR186" s="491"/>
      <c r="GS186" s="491"/>
      <c r="GT186" s="491"/>
      <c r="GU186" s="491"/>
      <c r="GV186" s="491"/>
      <c r="GW186" s="491"/>
      <c r="GX186" s="491"/>
      <c r="GY186" s="491"/>
      <c r="GZ186" s="491"/>
      <c r="HA186" s="491"/>
      <c r="HB186" s="491"/>
      <c r="HC186" s="491"/>
      <c r="HD186" s="491"/>
      <c r="HE186" s="491"/>
      <c r="HF186" s="491"/>
      <c r="HG186" s="491"/>
      <c r="HH186" s="491"/>
      <c r="HI186" s="491"/>
      <c r="HJ186" s="491"/>
      <c r="HK186" s="491"/>
      <c r="HL186" s="491"/>
      <c r="HM186" s="491"/>
      <c r="HN186" s="491"/>
      <c r="HO186" s="491"/>
      <c r="HP186" s="491"/>
      <c r="HQ186" s="491"/>
      <c r="HR186" s="491"/>
      <c r="HS186" s="491"/>
      <c r="HT186" s="491"/>
      <c r="HU186" s="491"/>
    </row>
    <row r="187" spans="1:229" s="486" customFormat="1" ht="15" customHeight="1" x14ac:dyDescent="0.15">
      <c r="A187" s="496">
        <v>183</v>
      </c>
      <c r="B187" s="504">
        <v>74</v>
      </c>
      <c r="C187" s="539" t="s">
        <v>4287</v>
      </c>
      <c r="D187" s="538" t="s">
        <v>4248</v>
      </c>
      <c r="E187" s="506" t="s">
        <v>705</v>
      </c>
      <c r="F187" s="598" t="s">
        <v>2730</v>
      </c>
      <c r="G187" s="530" t="s">
        <v>4395</v>
      </c>
      <c r="H187" s="504" t="s">
        <v>2246</v>
      </c>
      <c r="I187" s="502" t="str">
        <f t="shared" si="12"/>
        <v>III/b</v>
      </c>
      <c r="J187" s="525" t="s">
        <v>3977</v>
      </c>
      <c r="K187" s="504" t="s">
        <v>707</v>
      </c>
      <c r="L187" s="503">
        <f t="shared" si="7"/>
        <v>29</v>
      </c>
      <c r="M187" s="504" t="s">
        <v>680</v>
      </c>
      <c r="N187" s="525" t="s">
        <v>3977</v>
      </c>
      <c r="O187" s="501" t="s">
        <v>2225</v>
      </c>
      <c r="P187" s="553" t="s">
        <v>4347</v>
      </c>
      <c r="Q187" s="508" t="s">
        <v>2228</v>
      </c>
      <c r="R187" s="508" t="s">
        <v>2322</v>
      </c>
      <c r="S187" s="598">
        <v>2016</v>
      </c>
      <c r="T187" s="506" t="s">
        <v>5242</v>
      </c>
      <c r="U187" s="598" t="s">
        <v>2989</v>
      </c>
      <c r="V187" s="625"/>
      <c r="W187" s="491"/>
      <c r="X187" s="491"/>
      <c r="Y187" s="491"/>
      <c r="Z187" s="491"/>
      <c r="AA187" s="491"/>
      <c r="AB187" s="491"/>
      <c r="AC187" s="491"/>
      <c r="AD187" s="491"/>
      <c r="AE187" s="491"/>
      <c r="AF187" s="491"/>
      <c r="AG187" s="491"/>
      <c r="AH187" s="491"/>
      <c r="AI187" s="491"/>
      <c r="AJ187" s="491"/>
      <c r="AK187" s="491"/>
      <c r="AL187" s="491"/>
      <c r="AM187" s="491"/>
      <c r="AN187" s="491"/>
      <c r="AO187" s="491"/>
      <c r="AP187" s="491"/>
      <c r="AQ187" s="491"/>
      <c r="AR187" s="491"/>
      <c r="AS187" s="491"/>
      <c r="AT187" s="491"/>
      <c r="AU187" s="491"/>
      <c r="AV187" s="491"/>
      <c r="AW187" s="491"/>
      <c r="AX187" s="491"/>
      <c r="AY187" s="491"/>
      <c r="AZ187" s="491"/>
      <c r="BA187" s="491"/>
      <c r="BB187" s="491"/>
      <c r="BC187" s="491"/>
      <c r="BD187" s="491"/>
      <c r="BE187" s="491"/>
      <c r="BF187" s="491"/>
      <c r="BG187" s="491"/>
      <c r="BH187" s="491"/>
      <c r="BI187" s="491"/>
      <c r="BJ187" s="491"/>
      <c r="BK187" s="491"/>
      <c r="BL187" s="491"/>
      <c r="BM187" s="491"/>
      <c r="BN187" s="491"/>
      <c r="BO187" s="491"/>
      <c r="BP187" s="491"/>
      <c r="BQ187" s="491"/>
      <c r="BR187" s="491"/>
      <c r="BS187" s="491"/>
      <c r="BT187" s="491"/>
      <c r="BU187" s="491"/>
      <c r="BV187" s="491"/>
      <c r="BW187" s="491"/>
      <c r="BX187" s="491"/>
      <c r="BY187" s="491"/>
      <c r="BZ187" s="491"/>
      <c r="CA187" s="491"/>
      <c r="CB187" s="491"/>
      <c r="CC187" s="491"/>
      <c r="CD187" s="491"/>
      <c r="CE187" s="491"/>
      <c r="CF187" s="491"/>
      <c r="CG187" s="491"/>
      <c r="CH187" s="491"/>
      <c r="CI187" s="491"/>
      <c r="CJ187" s="491"/>
      <c r="CK187" s="491"/>
      <c r="CL187" s="491"/>
      <c r="CM187" s="491"/>
      <c r="CN187" s="491"/>
      <c r="CO187" s="491"/>
      <c r="CP187" s="491"/>
      <c r="CQ187" s="491"/>
      <c r="CR187" s="491"/>
      <c r="CS187" s="491"/>
      <c r="CT187" s="491"/>
      <c r="CU187" s="491"/>
      <c r="CV187" s="491"/>
      <c r="CW187" s="491"/>
      <c r="CX187" s="491"/>
      <c r="CY187" s="491"/>
      <c r="CZ187" s="491"/>
      <c r="DA187" s="491"/>
      <c r="DB187" s="491"/>
      <c r="DC187" s="491"/>
      <c r="DD187" s="491"/>
      <c r="DE187" s="491"/>
      <c r="DF187" s="491"/>
      <c r="DG187" s="491"/>
      <c r="DH187" s="491"/>
      <c r="DI187" s="491"/>
      <c r="DJ187" s="491"/>
      <c r="DK187" s="491"/>
      <c r="DL187" s="491"/>
      <c r="DM187" s="491"/>
      <c r="DN187" s="491"/>
      <c r="DO187" s="491"/>
      <c r="DP187" s="491"/>
      <c r="DQ187" s="491"/>
      <c r="DR187" s="491"/>
      <c r="DS187" s="491"/>
      <c r="DT187" s="491"/>
      <c r="DU187" s="491"/>
      <c r="DV187" s="491"/>
      <c r="DW187" s="491"/>
      <c r="DX187" s="491"/>
      <c r="DY187" s="491"/>
      <c r="DZ187" s="491"/>
      <c r="EA187" s="491"/>
      <c r="EB187" s="491"/>
      <c r="EC187" s="491"/>
      <c r="ED187" s="491"/>
      <c r="EE187" s="491"/>
      <c r="EF187" s="491"/>
      <c r="EG187" s="491"/>
      <c r="EH187" s="491"/>
      <c r="EI187" s="491"/>
      <c r="EJ187" s="491"/>
      <c r="EK187" s="491"/>
      <c r="EL187" s="491"/>
      <c r="EM187" s="491"/>
      <c r="EN187" s="491"/>
      <c r="EO187" s="491"/>
      <c r="EP187" s="491"/>
      <c r="EQ187" s="491"/>
      <c r="ER187" s="491"/>
      <c r="ES187" s="491"/>
      <c r="ET187" s="491"/>
      <c r="EU187" s="491"/>
      <c r="EV187" s="491"/>
      <c r="EW187" s="491"/>
      <c r="EX187" s="491"/>
      <c r="EY187" s="491"/>
      <c r="EZ187" s="491"/>
      <c r="FA187" s="491"/>
      <c r="FB187" s="491"/>
      <c r="FC187" s="491"/>
      <c r="FD187" s="491"/>
      <c r="FE187" s="491"/>
      <c r="FF187" s="491"/>
      <c r="FG187" s="491"/>
      <c r="FH187" s="491"/>
      <c r="FI187" s="491"/>
      <c r="FJ187" s="491"/>
      <c r="FK187" s="491"/>
      <c r="FL187" s="491"/>
      <c r="FM187" s="491"/>
      <c r="FN187" s="491"/>
      <c r="FO187" s="491"/>
      <c r="FP187" s="491"/>
      <c r="FQ187" s="491"/>
      <c r="FR187" s="491"/>
      <c r="FS187" s="491"/>
      <c r="FT187" s="491"/>
      <c r="FU187" s="491"/>
      <c r="FV187" s="491"/>
      <c r="FW187" s="491"/>
      <c r="FX187" s="491"/>
      <c r="FY187" s="491"/>
      <c r="FZ187" s="491"/>
      <c r="GA187" s="491"/>
      <c r="GB187" s="491"/>
      <c r="GC187" s="491"/>
      <c r="GD187" s="491"/>
      <c r="GE187" s="491"/>
      <c r="GF187" s="491"/>
      <c r="GG187" s="491"/>
      <c r="GH187" s="491"/>
      <c r="GI187" s="491"/>
      <c r="GJ187" s="491"/>
      <c r="GK187" s="491"/>
      <c r="GL187" s="491"/>
      <c r="GM187" s="491"/>
      <c r="GN187" s="491"/>
      <c r="GO187" s="491"/>
      <c r="GP187" s="491"/>
      <c r="GQ187" s="491"/>
      <c r="GR187" s="491"/>
      <c r="GS187" s="491"/>
      <c r="GT187" s="491"/>
      <c r="GU187" s="491"/>
      <c r="GV187" s="491"/>
      <c r="GW187" s="491"/>
      <c r="GX187" s="491"/>
      <c r="GY187" s="491"/>
      <c r="GZ187" s="491"/>
      <c r="HA187" s="491"/>
      <c r="HB187" s="491"/>
      <c r="HC187" s="491"/>
      <c r="HD187" s="491"/>
      <c r="HE187" s="491"/>
      <c r="HF187" s="491"/>
      <c r="HG187" s="491"/>
      <c r="HH187" s="491"/>
      <c r="HI187" s="491"/>
      <c r="HJ187" s="491"/>
      <c r="HK187" s="491"/>
      <c r="HL187" s="491"/>
      <c r="HM187" s="491"/>
      <c r="HN187" s="491"/>
      <c r="HO187" s="491"/>
      <c r="HP187" s="491"/>
      <c r="HQ187" s="491"/>
      <c r="HR187" s="491"/>
      <c r="HS187" s="491"/>
      <c r="HT187" s="491"/>
      <c r="HU187" s="491"/>
    </row>
    <row r="188" spans="1:229" s="486" customFormat="1" ht="15" customHeight="1" x14ac:dyDescent="0.15">
      <c r="A188" s="504">
        <v>184</v>
      </c>
      <c r="B188" s="611">
        <v>75</v>
      </c>
      <c r="C188" s="539" t="s">
        <v>4288</v>
      </c>
      <c r="D188" s="538" t="s">
        <v>4249</v>
      </c>
      <c r="E188" s="506" t="s">
        <v>709</v>
      </c>
      <c r="F188" s="598" t="s">
        <v>2724</v>
      </c>
      <c r="G188" s="530" t="s">
        <v>4396</v>
      </c>
      <c r="H188" s="504" t="s">
        <v>2246</v>
      </c>
      <c r="I188" s="502" t="str">
        <f t="shared" si="12"/>
        <v>III/b</v>
      </c>
      <c r="J188" s="525" t="s">
        <v>3977</v>
      </c>
      <c r="K188" s="504" t="s">
        <v>707</v>
      </c>
      <c r="L188" s="503">
        <f t="shared" si="7"/>
        <v>34</v>
      </c>
      <c r="M188" s="504" t="s">
        <v>680</v>
      </c>
      <c r="N188" s="525" t="s">
        <v>3977</v>
      </c>
      <c r="O188" s="501" t="s">
        <v>2225</v>
      </c>
      <c r="P188" s="553" t="s">
        <v>4340</v>
      </c>
      <c r="Q188" s="508" t="s">
        <v>2228</v>
      </c>
      <c r="R188" s="508" t="s">
        <v>2326</v>
      </c>
      <c r="S188" s="598">
        <v>2012</v>
      </c>
      <c r="T188" s="506" t="s">
        <v>5197</v>
      </c>
      <c r="U188" s="598" t="s">
        <v>2921</v>
      </c>
      <c r="V188" s="625"/>
      <c r="W188" s="491"/>
      <c r="X188" s="491"/>
      <c r="Y188" s="491"/>
      <c r="Z188" s="491"/>
      <c r="AA188" s="491"/>
      <c r="AB188" s="491"/>
      <c r="AC188" s="491"/>
      <c r="AD188" s="491"/>
      <c r="AE188" s="491"/>
      <c r="AF188" s="491"/>
      <c r="AG188" s="491"/>
      <c r="AH188" s="491"/>
      <c r="AI188" s="491"/>
      <c r="AJ188" s="491"/>
      <c r="AK188" s="491"/>
      <c r="AL188" s="491"/>
      <c r="AM188" s="491"/>
      <c r="AN188" s="491"/>
      <c r="AO188" s="491"/>
      <c r="AP188" s="491"/>
      <c r="AQ188" s="491"/>
      <c r="AR188" s="491"/>
      <c r="AS188" s="491"/>
      <c r="AT188" s="491"/>
      <c r="AU188" s="491"/>
      <c r="AV188" s="491"/>
      <c r="AW188" s="491"/>
      <c r="AX188" s="491"/>
      <c r="AY188" s="491"/>
      <c r="AZ188" s="491"/>
      <c r="BA188" s="491"/>
      <c r="BB188" s="491"/>
      <c r="BC188" s="491"/>
      <c r="BD188" s="491"/>
      <c r="BE188" s="491"/>
      <c r="BF188" s="491"/>
      <c r="BG188" s="491"/>
      <c r="BH188" s="491"/>
      <c r="BI188" s="491"/>
      <c r="BJ188" s="491"/>
      <c r="BK188" s="491"/>
      <c r="BL188" s="491"/>
      <c r="BM188" s="491"/>
      <c r="BN188" s="491"/>
      <c r="BO188" s="491"/>
      <c r="BP188" s="491"/>
      <c r="BQ188" s="491"/>
      <c r="BR188" s="491"/>
      <c r="BS188" s="491"/>
      <c r="BT188" s="491"/>
      <c r="BU188" s="491"/>
      <c r="BV188" s="491"/>
      <c r="BW188" s="491"/>
      <c r="BX188" s="491"/>
      <c r="BY188" s="491"/>
      <c r="BZ188" s="491"/>
      <c r="CA188" s="491"/>
      <c r="CB188" s="491"/>
      <c r="CC188" s="491"/>
      <c r="CD188" s="491"/>
      <c r="CE188" s="491"/>
      <c r="CF188" s="491"/>
      <c r="CG188" s="491"/>
      <c r="CH188" s="491"/>
      <c r="CI188" s="491"/>
      <c r="CJ188" s="491"/>
      <c r="CK188" s="491"/>
      <c r="CL188" s="491"/>
      <c r="CM188" s="491"/>
      <c r="CN188" s="491"/>
      <c r="CO188" s="491"/>
      <c r="CP188" s="491"/>
      <c r="CQ188" s="491"/>
      <c r="CR188" s="491"/>
      <c r="CS188" s="491"/>
      <c r="CT188" s="491"/>
      <c r="CU188" s="491"/>
      <c r="CV188" s="491"/>
      <c r="CW188" s="491"/>
      <c r="CX188" s="491"/>
      <c r="CY188" s="491"/>
      <c r="CZ188" s="491"/>
      <c r="DA188" s="491"/>
      <c r="DB188" s="491"/>
      <c r="DC188" s="491"/>
      <c r="DD188" s="491"/>
      <c r="DE188" s="491"/>
      <c r="DF188" s="491"/>
      <c r="DG188" s="491"/>
      <c r="DH188" s="491"/>
      <c r="DI188" s="491"/>
      <c r="DJ188" s="491"/>
      <c r="DK188" s="491"/>
      <c r="DL188" s="491"/>
      <c r="DM188" s="491"/>
      <c r="DN188" s="491"/>
      <c r="DO188" s="491"/>
      <c r="DP188" s="491"/>
      <c r="DQ188" s="491"/>
      <c r="DR188" s="491"/>
      <c r="DS188" s="491"/>
      <c r="DT188" s="491"/>
      <c r="DU188" s="491"/>
      <c r="DV188" s="491"/>
      <c r="DW188" s="491"/>
      <c r="DX188" s="491"/>
      <c r="DY188" s="491"/>
      <c r="DZ188" s="491"/>
      <c r="EA188" s="491"/>
      <c r="EB188" s="491"/>
      <c r="EC188" s="491"/>
      <c r="ED188" s="491"/>
      <c r="EE188" s="491"/>
      <c r="EF188" s="491"/>
      <c r="EG188" s="491"/>
      <c r="EH188" s="491"/>
      <c r="EI188" s="491"/>
      <c r="EJ188" s="491"/>
      <c r="EK188" s="491"/>
      <c r="EL188" s="491"/>
      <c r="EM188" s="491"/>
      <c r="EN188" s="491"/>
      <c r="EO188" s="491"/>
      <c r="EP188" s="491"/>
      <c r="EQ188" s="491"/>
      <c r="ER188" s="491"/>
      <c r="ES188" s="491"/>
      <c r="ET188" s="491"/>
      <c r="EU188" s="491"/>
      <c r="EV188" s="491"/>
      <c r="EW188" s="491"/>
      <c r="EX188" s="491"/>
      <c r="EY188" s="491"/>
      <c r="EZ188" s="491"/>
      <c r="FA188" s="491"/>
      <c r="FB188" s="491"/>
      <c r="FC188" s="491"/>
      <c r="FD188" s="491"/>
      <c r="FE188" s="491"/>
      <c r="FF188" s="491"/>
      <c r="FG188" s="491"/>
      <c r="FH188" s="491"/>
      <c r="FI188" s="491"/>
      <c r="FJ188" s="491"/>
      <c r="FK188" s="491"/>
      <c r="FL188" s="491"/>
      <c r="FM188" s="491"/>
      <c r="FN188" s="491"/>
      <c r="FO188" s="491"/>
      <c r="FP188" s="491"/>
      <c r="FQ188" s="491"/>
      <c r="FR188" s="491"/>
      <c r="FS188" s="491"/>
      <c r="FT188" s="491"/>
      <c r="FU188" s="491"/>
      <c r="FV188" s="491"/>
      <c r="FW188" s="491"/>
      <c r="FX188" s="491"/>
      <c r="FY188" s="491"/>
      <c r="FZ188" s="491"/>
      <c r="GA188" s="491"/>
      <c r="GB188" s="491"/>
      <c r="GC188" s="491"/>
      <c r="GD188" s="491"/>
      <c r="GE188" s="491"/>
      <c r="GF188" s="491"/>
      <c r="GG188" s="491"/>
      <c r="GH188" s="491"/>
      <c r="GI188" s="491"/>
      <c r="GJ188" s="491"/>
      <c r="GK188" s="491"/>
      <c r="GL188" s="491"/>
      <c r="GM188" s="491"/>
      <c r="GN188" s="491"/>
      <c r="GO188" s="491"/>
      <c r="GP188" s="491"/>
      <c r="GQ188" s="491"/>
      <c r="GR188" s="491"/>
      <c r="GS188" s="491"/>
      <c r="GT188" s="491"/>
      <c r="GU188" s="491"/>
      <c r="GV188" s="491"/>
      <c r="GW188" s="491"/>
      <c r="GX188" s="491"/>
      <c r="GY188" s="491"/>
      <c r="GZ188" s="491"/>
      <c r="HA188" s="491"/>
      <c r="HB188" s="491"/>
      <c r="HC188" s="491"/>
      <c r="HD188" s="491"/>
      <c r="HE188" s="491"/>
      <c r="HF188" s="491"/>
      <c r="HG188" s="491"/>
      <c r="HH188" s="491"/>
      <c r="HI188" s="491"/>
      <c r="HJ188" s="491"/>
      <c r="HK188" s="491"/>
      <c r="HL188" s="491"/>
      <c r="HM188" s="491"/>
      <c r="HN188" s="491"/>
      <c r="HO188" s="491"/>
      <c r="HP188" s="491"/>
      <c r="HQ188" s="491"/>
      <c r="HR188" s="491"/>
      <c r="HS188" s="491"/>
      <c r="HT188" s="491"/>
      <c r="HU188" s="491"/>
    </row>
    <row r="189" spans="1:229" s="486" customFormat="1" ht="15" customHeight="1" x14ac:dyDescent="0.15">
      <c r="A189" s="496">
        <v>185</v>
      </c>
      <c r="B189" s="504">
        <v>76</v>
      </c>
      <c r="C189" s="539" t="s">
        <v>4289</v>
      </c>
      <c r="D189" s="538" t="s">
        <v>4250</v>
      </c>
      <c r="E189" s="506" t="s">
        <v>705</v>
      </c>
      <c r="F189" s="598" t="s">
        <v>2775</v>
      </c>
      <c r="G189" s="532" t="s">
        <v>4397</v>
      </c>
      <c r="H189" s="504" t="s">
        <v>2246</v>
      </c>
      <c r="I189" s="502" t="str">
        <f t="shared" si="12"/>
        <v>III/b</v>
      </c>
      <c r="J189" s="525" t="s">
        <v>3977</v>
      </c>
      <c r="K189" s="504" t="s">
        <v>707</v>
      </c>
      <c r="L189" s="503">
        <f t="shared" si="7"/>
        <v>36</v>
      </c>
      <c r="M189" s="504" t="s">
        <v>680</v>
      </c>
      <c r="N189" s="525" t="s">
        <v>3977</v>
      </c>
      <c r="O189" s="501" t="s">
        <v>2225</v>
      </c>
      <c r="P189" s="553" t="s">
        <v>4348</v>
      </c>
      <c r="Q189" s="508" t="s">
        <v>2228</v>
      </c>
      <c r="R189" s="508" t="s">
        <v>2321</v>
      </c>
      <c r="S189" s="598">
        <v>2016</v>
      </c>
      <c r="T189" s="506" t="s">
        <v>3523</v>
      </c>
      <c r="U189" s="598" t="s">
        <v>5302</v>
      </c>
      <c r="V189" s="625"/>
      <c r="W189" s="491"/>
      <c r="X189" s="491"/>
      <c r="Y189" s="491"/>
      <c r="Z189" s="491"/>
      <c r="AA189" s="491"/>
      <c r="AB189" s="491"/>
      <c r="AC189" s="491"/>
      <c r="AD189" s="491"/>
      <c r="AE189" s="491"/>
      <c r="AF189" s="491"/>
      <c r="AG189" s="491"/>
      <c r="AH189" s="491"/>
      <c r="AI189" s="491"/>
      <c r="AJ189" s="491"/>
      <c r="AK189" s="491"/>
      <c r="AL189" s="491"/>
      <c r="AM189" s="491"/>
      <c r="AN189" s="491"/>
      <c r="AO189" s="491"/>
      <c r="AP189" s="491"/>
      <c r="AQ189" s="491"/>
      <c r="AR189" s="491"/>
      <c r="AS189" s="491"/>
      <c r="AT189" s="491"/>
      <c r="AU189" s="491"/>
      <c r="AV189" s="491"/>
      <c r="AW189" s="491"/>
      <c r="AX189" s="491"/>
      <c r="AY189" s="491"/>
      <c r="AZ189" s="491"/>
      <c r="BA189" s="491"/>
      <c r="BB189" s="491"/>
      <c r="BC189" s="491"/>
      <c r="BD189" s="491"/>
      <c r="BE189" s="491"/>
      <c r="BF189" s="491"/>
      <c r="BG189" s="491"/>
      <c r="BH189" s="491"/>
      <c r="BI189" s="491"/>
      <c r="BJ189" s="491"/>
      <c r="BK189" s="491"/>
      <c r="BL189" s="491"/>
      <c r="BM189" s="491"/>
      <c r="BN189" s="491"/>
      <c r="BO189" s="491"/>
      <c r="BP189" s="491"/>
      <c r="BQ189" s="491"/>
      <c r="BR189" s="491"/>
      <c r="BS189" s="491"/>
      <c r="BT189" s="491"/>
      <c r="BU189" s="491"/>
      <c r="BV189" s="491"/>
      <c r="BW189" s="491"/>
      <c r="BX189" s="491"/>
      <c r="BY189" s="491"/>
      <c r="BZ189" s="491"/>
      <c r="CA189" s="491"/>
      <c r="CB189" s="491"/>
      <c r="CC189" s="491"/>
      <c r="CD189" s="491"/>
      <c r="CE189" s="491"/>
      <c r="CF189" s="491"/>
      <c r="CG189" s="491"/>
      <c r="CH189" s="491"/>
      <c r="CI189" s="491"/>
      <c r="CJ189" s="491"/>
      <c r="CK189" s="491"/>
      <c r="CL189" s="491"/>
      <c r="CM189" s="491"/>
      <c r="CN189" s="491"/>
      <c r="CO189" s="491"/>
      <c r="CP189" s="491"/>
      <c r="CQ189" s="491"/>
      <c r="CR189" s="491"/>
      <c r="CS189" s="491"/>
      <c r="CT189" s="491"/>
      <c r="CU189" s="491"/>
      <c r="CV189" s="491"/>
      <c r="CW189" s="491"/>
      <c r="CX189" s="491"/>
      <c r="CY189" s="491"/>
      <c r="CZ189" s="491"/>
      <c r="DA189" s="491"/>
      <c r="DB189" s="491"/>
      <c r="DC189" s="491"/>
      <c r="DD189" s="491"/>
      <c r="DE189" s="491"/>
      <c r="DF189" s="491"/>
      <c r="DG189" s="491"/>
      <c r="DH189" s="491"/>
      <c r="DI189" s="491"/>
      <c r="DJ189" s="491"/>
      <c r="DK189" s="491"/>
      <c r="DL189" s="491"/>
      <c r="DM189" s="491"/>
      <c r="DN189" s="491"/>
      <c r="DO189" s="491"/>
      <c r="DP189" s="491"/>
      <c r="DQ189" s="491"/>
      <c r="DR189" s="491"/>
      <c r="DS189" s="491"/>
      <c r="DT189" s="491"/>
      <c r="DU189" s="491"/>
      <c r="DV189" s="491"/>
      <c r="DW189" s="491"/>
      <c r="DX189" s="491"/>
      <c r="DY189" s="491"/>
      <c r="DZ189" s="491"/>
      <c r="EA189" s="491"/>
      <c r="EB189" s="491"/>
      <c r="EC189" s="491"/>
      <c r="ED189" s="491"/>
      <c r="EE189" s="491"/>
      <c r="EF189" s="491"/>
      <c r="EG189" s="491"/>
      <c r="EH189" s="491"/>
      <c r="EI189" s="491"/>
      <c r="EJ189" s="491"/>
      <c r="EK189" s="491"/>
      <c r="EL189" s="491"/>
      <c r="EM189" s="491"/>
      <c r="EN189" s="491"/>
      <c r="EO189" s="491"/>
      <c r="EP189" s="491"/>
      <c r="EQ189" s="491"/>
      <c r="ER189" s="491"/>
      <c r="ES189" s="491"/>
      <c r="ET189" s="491"/>
      <c r="EU189" s="491"/>
      <c r="EV189" s="491"/>
      <c r="EW189" s="491"/>
      <c r="EX189" s="491"/>
      <c r="EY189" s="491"/>
      <c r="EZ189" s="491"/>
      <c r="FA189" s="491"/>
      <c r="FB189" s="491"/>
      <c r="FC189" s="491"/>
      <c r="FD189" s="491"/>
      <c r="FE189" s="491"/>
      <c r="FF189" s="491"/>
      <c r="FG189" s="491"/>
      <c r="FH189" s="491"/>
      <c r="FI189" s="491"/>
      <c r="FJ189" s="491"/>
      <c r="FK189" s="491"/>
      <c r="FL189" s="491"/>
      <c r="FM189" s="491"/>
      <c r="FN189" s="491"/>
      <c r="FO189" s="491"/>
      <c r="FP189" s="491"/>
      <c r="FQ189" s="491"/>
      <c r="FR189" s="491"/>
      <c r="FS189" s="491"/>
      <c r="FT189" s="491"/>
      <c r="FU189" s="491"/>
      <c r="FV189" s="491"/>
      <c r="FW189" s="491"/>
      <c r="FX189" s="491"/>
      <c r="FY189" s="491"/>
      <c r="FZ189" s="491"/>
      <c r="GA189" s="491"/>
      <c r="GB189" s="491"/>
      <c r="GC189" s="491"/>
      <c r="GD189" s="491"/>
      <c r="GE189" s="491"/>
      <c r="GF189" s="491"/>
      <c r="GG189" s="491"/>
      <c r="GH189" s="491"/>
      <c r="GI189" s="491"/>
      <c r="GJ189" s="491"/>
      <c r="GK189" s="491"/>
      <c r="GL189" s="491"/>
      <c r="GM189" s="491"/>
      <c r="GN189" s="491"/>
      <c r="GO189" s="491"/>
      <c r="GP189" s="491"/>
      <c r="GQ189" s="491"/>
      <c r="GR189" s="491"/>
      <c r="GS189" s="491"/>
      <c r="GT189" s="491"/>
      <c r="GU189" s="491"/>
      <c r="GV189" s="491"/>
      <c r="GW189" s="491"/>
      <c r="GX189" s="491"/>
      <c r="GY189" s="491"/>
      <c r="GZ189" s="491"/>
      <c r="HA189" s="491"/>
      <c r="HB189" s="491"/>
      <c r="HC189" s="491"/>
      <c r="HD189" s="491"/>
      <c r="HE189" s="491"/>
      <c r="HF189" s="491"/>
      <c r="HG189" s="491"/>
      <c r="HH189" s="491"/>
      <c r="HI189" s="491"/>
      <c r="HJ189" s="491"/>
      <c r="HK189" s="491"/>
      <c r="HL189" s="491"/>
      <c r="HM189" s="491"/>
      <c r="HN189" s="491"/>
      <c r="HO189" s="491"/>
      <c r="HP189" s="491"/>
      <c r="HQ189" s="491"/>
      <c r="HR189" s="491"/>
      <c r="HS189" s="491"/>
      <c r="HT189" s="491"/>
      <c r="HU189" s="491"/>
    </row>
    <row r="190" spans="1:229" s="486" customFormat="1" ht="15" customHeight="1" x14ac:dyDescent="0.15">
      <c r="A190" s="504">
        <v>186</v>
      </c>
      <c r="B190" s="611">
        <v>77</v>
      </c>
      <c r="C190" s="539" t="s">
        <v>4290</v>
      </c>
      <c r="D190" s="538" t="s">
        <v>5215</v>
      </c>
      <c r="E190" s="506" t="s">
        <v>709</v>
      </c>
      <c r="F190" s="598" t="s">
        <v>4638</v>
      </c>
      <c r="G190" s="530" t="s">
        <v>4398</v>
      </c>
      <c r="H190" s="504" t="s">
        <v>2246</v>
      </c>
      <c r="I190" s="502" t="str">
        <f t="shared" si="12"/>
        <v>III/b</v>
      </c>
      <c r="J190" s="525" t="s">
        <v>3977</v>
      </c>
      <c r="K190" s="504" t="s">
        <v>707</v>
      </c>
      <c r="L190" s="503">
        <f t="shared" si="7"/>
        <v>32</v>
      </c>
      <c r="M190" s="504" t="s">
        <v>680</v>
      </c>
      <c r="N190" s="525" t="s">
        <v>3977</v>
      </c>
      <c r="O190" s="501" t="s">
        <v>2225</v>
      </c>
      <c r="P190" s="553" t="s">
        <v>4343</v>
      </c>
      <c r="Q190" s="508" t="s">
        <v>2228</v>
      </c>
      <c r="R190" s="508" t="s">
        <v>2328</v>
      </c>
      <c r="S190" s="598">
        <v>2016</v>
      </c>
      <c r="T190" s="506" t="s">
        <v>210</v>
      </c>
      <c r="U190" s="598" t="s">
        <v>5127</v>
      </c>
      <c r="V190" s="625"/>
      <c r="W190" s="491"/>
      <c r="X190" s="491"/>
      <c r="Y190" s="491"/>
      <c r="Z190" s="491"/>
      <c r="AA190" s="491"/>
      <c r="AB190" s="491"/>
      <c r="AC190" s="491"/>
      <c r="AD190" s="491"/>
      <c r="AE190" s="491"/>
      <c r="AF190" s="491"/>
      <c r="AG190" s="491"/>
      <c r="AH190" s="491"/>
      <c r="AI190" s="491"/>
      <c r="AJ190" s="491"/>
      <c r="AK190" s="491"/>
      <c r="AL190" s="491"/>
      <c r="AM190" s="491"/>
      <c r="AN190" s="491"/>
      <c r="AO190" s="491"/>
      <c r="AP190" s="491"/>
      <c r="AQ190" s="491"/>
      <c r="AR190" s="491"/>
      <c r="AS190" s="491"/>
      <c r="AT190" s="491"/>
      <c r="AU190" s="491"/>
      <c r="AV190" s="491"/>
      <c r="AW190" s="491"/>
      <c r="AX190" s="491"/>
      <c r="AY190" s="491"/>
      <c r="AZ190" s="491"/>
      <c r="BA190" s="491"/>
      <c r="BB190" s="491"/>
      <c r="BC190" s="491"/>
      <c r="BD190" s="491"/>
      <c r="BE190" s="491"/>
      <c r="BF190" s="491"/>
      <c r="BG190" s="491"/>
      <c r="BH190" s="491"/>
      <c r="BI190" s="491"/>
      <c r="BJ190" s="491"/>
      <c r="BK190" s="491"/>
      <c r="BL190" s="491"/>
      <c r="BM190" s="491"/>
      <c r="BN190" s="491"/>
      <c r="BO190" s="491"/>
      <c r="BP190" s="491"/>
      <c r="BQ190" s="491"/>
      <c r="BR190" s="491"/>
      <c r="BS190" s="491"/>
      <c r="BT190" s="491"/>
      <c r="BU190" s="491"/>
      <c r="BV190" s="491"/>
      <c r="BW190" s="491"/>
      <c r="BX190" s="491"/>
      <c r="BY190" s="491"/>
      <c r="BZ190" s="491"/>
      <c r="CA190" s="491"/>
      <c r="CB190" s="491"/>
      <c r="CC190" s="491"/>
      <c r="CD190" s="491"/>
      <c r="CE190" s="491"/>
      <c r="CF190" s="491"/>
      <c r="CG190" s="491"/>
      <c r="CH190" s="491"/>
      <c r="CI190" s="491"/>
      <c r="CJ190" s="491"/>
      <c r="CK190" s="491"/>
      <c r="CL190" s="491"/>
      <c r="CM190" s="491"/>
      <c r="CN190" s="491"/>
      <c r="CO190" s="491"/>
      <c r="CP190" s="491"/>
      <c r="CQ190" s="491"/>
      <c r="CR190" s="491"/>
      <c r="CS190" s="491"/>
      <c r="CT190" s="491"/>
      <c r="CU190" s="491"/>
      <c r="CV190" s="491"/>
      <c r="CW190" s="491"/>
      <c r="CX190" s="491"/>
      <c r="CY190" s="491"/>
      <c r="CZ190" s="491"/>
      <c r="DA190" s="491"/>
      <c r="DB190" s="491"/>
      <c r="DC190" s="491"/>
      <c r="DD190" s="491"/>
      <c r="DE190" s="491"/>
      <c r="DF190" s="491"/>
      <c r="DG190" s="491"/>
      <c r="DH190" s="491"/>
      <c r="DI190" s="491"/>
      <c r="DJ190" s="491"/>
      <c r="DK190" s="491"/>
      <c r="DL190" s="491"/>
      <c r="DM190" s="491"/>
      <c r="DN190" s="491"/>
      <c r="DO190" s="491"/>
      <c r="DP190" s="491"/>
      <c r="DQ190" s="491"/>
      <c r="DR190" s="491"/>
      <c r="DS190" s="491"/>
      <c r="DT190" s="491"/>
      <c r="DU190" s="491"/>
      <c r="DV190" s="491"/>
      <c r="DW190" s="491"/>
      <c r="DX190" s="491"/>
      <c r="DY190" s="491"/>
      <c r="DZ190" s="491"/>
      <c r="EA190" s="491"/>
      <c r="EB190" s="491"/>
      <c r="EC190" s="491"/>
      <c r="ED190" s="491"/>
      <c r="EE190" s="491"/>
      <c r="EF190" s="491"/>
      <c r="EG190" s="491"/>
      <c r="EH190" s="491"/>
      <c r="EI190" s="491"/>
      <c r="EJ190" s="491"/>
      <c r="EK190" s="491"/>
      <c r="EL190" s="491"/>
      <c r="EM190" s="491"/>
      <c r="EN190" s="491"/>
      <c r="EO190" s="491"/>
      <c r="EP190" s="491"/>
      <c r="EQ190" s="491"/>
      <c r="ER190" s="491"/>
      <c r="ES190" s="491"/>
      <c r="ET190" s="491"/>
      <c r="EU190" s="491"/>
      <c r="EV190" s="491"/>
      <c r="EW190" s="491"/>
      <c r="EX190" s="491"/>
      <c r="EY190" s="491"/>
      <c r="EZ190" s="491"/>
      <c r="FA190" s="491"/>
      <c r="FB190" s="491"/>
      <c r="FC190" s="491"/>
      <c r="FD190" s="491"/>
      <c r="FE190" s="491"/>
      <c r="FF190" s="491"/>
      <c r="FG190" s="491"/>
      <c r="FH190" s="491"/>
      <c r="FI190" s="491"/>
      <c r="FJ190" s="491"/>
      <c r="FK190" s="491"/>
      <c r="FL190" s="491"/>
      <c r="FM190" s="491"/>
      <c r="FN190" s="491"/>
      <c r="FO190" s="491"/>
      <c r="FP190" s="491"/>
      <c r="FQ190" s="491"/>
      <c r="FR190" s="491"/>
      <c r="FS190" s="491"/>
      <c r="FT190" s="491"/>
      <c r="FU190" s="491"/>
      <c r="FV190" s="491"/>
      <c r="FW190" s="491"/>
      <c r="FX190" s="491"/>
      <c r="FY190" s="491"/>
      <c r="FZ190" s="491"/>
      <c r="GA190" s="491"/>
      <c r="GB190" s="491"/>
      <c r="GC190" s="491"/>
      <c r="GD190" s="491"/>
      <c r="GE190" s="491"/>
      <c r="GF190" s="491"/>
      <c r="GG190" s="491"/>
      <c r="GH190" s="491"/>
      <c r="GI190" s="491"/>
      <c r="GJ190" s="491"/>
      <c r="GK190" s="491"/>
      <c r="GL190" s="491"/>
      <c r="GM190" s="491"/>
      <c r="GN190" s="491"/>
      <c r="GO190" s="491"/>
      <c r="GP190" s="491"/>
      <c r="GQ190" s="491"/>
      <c r="GR190" s="491"/>
      <c r="GS190" s="491"/>
      <c r="GT190" s="491"/>
      <c r="GU190" s="491"/>
      <c r="GV190" s="491"/>
      <c r="GW190" s="491"/>
      <c r="GX190" s="491"/>
      <c r="GY190" s="491"/>
      <c r="GZ190" s="491"/>
      <c r="HA190" s="491"/>
      <c r="HB190" s="491"/>
      <c r="HC190" s="491"/>
      <c r="HD190" s="491"/>
      <c r="HE190" s="491"/>
      <c r="HF190" s="491"/>
      <c r="HG190" s="491"/>
      <c r="HH190" s="491"/>
      <c r="HI190" s="491"/>
      <c r="HJ190" s="491"/>
      <c r="HK190" s="491"/>
      <c r="HL190" s="491"/>
      <c r="HM190" s="491"/>
      <c r="HN190" s="491"/>
      <c r="HO190" s="491"/>
      <c r="HP190" s="491"/>
      <c r="HQ190" s="491"/>
      <c r="HR190" s="491"/>
      <c r="HS190" s="491"/>
      <c r="HT190" s="491"/>
      <c r="HU190" s="491"/>
    </row>
    <row r="191" spans="1:229" s="486" customFormat="1" ht="15" customHeight="1" x14ac:dyDescent="0.15">
      <c r="A191" s="496">
        <v>187</v>
      </c>
      <c r="B191" s="504">
        <v>78</v>
      </c>
      <c r="C191" s="539" t="s">
        <v>4291</v>
      </c>
      <c r="D191" s="538" t="s">
        <v>5203</v>
      </c>
      <c r="E191" s="506" t="s">
        <v>709</v>
      </c>
      <c r="F191" s="598" t="s">
        <v>2761</v>
      </c>
      <c r="G191" s="530" t="s">
        <v>4399</v>
      </c>
      <c r="H191" s="504" t="s">
        <v>2246</v>
      </c>
      <c r="I191" s="502" t="str">
        <f t="shared" si="12"/>
        <v>III/b</v>
      </c>
      <c r="J191" s="525" t="s">
        <v>3977</v>
      </c>
      <c r="K191" s="504" t="s">
        <v>707</v>
      </c>
      <c r="L191" s="503">
        <f t="shared" si="7"/>
        <v>33</v>
      </c>
      <c r="M191" s="504" t="s">
        <v>680</v>
      </c>
      <c r="N191" s="525" t="s">
        <v>3977</v>
      </c>
      <c r="O191" s="501" t="s">
        <v>2225</v>
      </c>
      <c r="P191" s="553" t="s">
        <v>4349</v>
      </c>
      <c r="Q191" s="508" t="s">
        <v>2228</v>
      </c>
      <c r="R191" s="508" t="s">
        <v>2322</v>
      </c>
      <c r="S191" s="598">
        <v>2014</v>
      </c>
      <c r="T191" s="506" t="s">
        <v>5204</v>
      </c>
      <c r="U191" s="598" t="s">
        <v>2921</v>
      </c>
      <c r="V191" s="625"/>
      <c r="W191" s="491"/>
      <c r="X191" s="491"/>
      <c r="Y191" s="491"/>
      <c r="Z191" s="491"/>
      <c r="AA191" s="491"/>
      <c r="AB191" s="491"/>
      <c r="AC191" s="491"/>
      <c r="AD191" s="491"/>
      <c r="AE191" s="491"/>
      <c r="AF191" s="491"/>
      <c r="AG191" s="491"/>
      <c r="AH191" s="491"/>
      <c r="AI191" s="491"/>
      <c r="AJ191" s="491"/>
      <c r="AK191" s="491"/>
      <c r="AL191" s="491"/>
      <c r="AM191" s="491"/>
      <c r="AN191" s="491"/>
      <c r="AO191" s="491"/>
      <c r="AP191" s="491"/>
      <c r="AQ191" s="491"/>
      <c r="AR191" s="491"/>
      <c r="AS191" s="491"/>
      <c r="AT191" s="491"/>
      <c r="AU191" s="491"/>
      <c r="AV191" s="491"/>
      <c r="AW191" s="491"/>
      <c r="AX191" s="491"/>
      <c r="AY191" s="491"/>
      <c r="AZ191" s="491"/>
      <c r="BA191" s="491"/>
      <c r="BB191" s="491"/>
      <c r="BC191" s="491"/>
      <c r="BD191" s="491"/>
      <c r="BE191" s="491"/>
      <c r="BF191" s="491"/>
      <c r="BG191" s="491"/>
      <c r="BH191" s="491"/>
      <c r="BI191" s="491"/>
      <c r="BJ191" s="491"/>
      <c r="BK191" s="491"/>
      <c r="BL191" s="491"/>
      <c r="BM191" s="491"/>
      <c r="BN191" s="491"/>
      <c r="BO191" s="491"/>
      <c r="BP191" s="491"/>
      <c r="BQ191" s="491"/>
      <c r="BR191" s="491"/>
      <c r="BS191" s="491"/>
      <c r="BT191" s="491"/>
      <c r="BU191" s="491"/>
      <c r="BV191" s="491"/>
      <c r="BW191" s="491"/>
      <c r="BX191" s="491"/>
      <c r="BY191" s="491"/>
      <c r="BZ191" s="491"/>
      <c r="CA191" s="491"/>
      <c r="CB191" s="491"/>
      <c r="CC191" s="491"/>
      <c r="CD191" s="491"/>
      <c r="CE191" s="491"/>
      <c r="CF191" s="491"/>
      <c r="CG191" s="491"/>
      <c r="CH191" s="491"/>
      <c r="CI191" s="491"/>
      <c r="CJ191" s="491"/>
      <c r="CK191" s="491"/>
      <c r="CL191" s="491"/>
      <c r="CM191" s="491"/>
      <c r="CN191" s="491"/>
      <c r="CO191" s="491"/>
      <c r="CP191" s="491"/>
      <c r="CQ191" s="491"/>
      <c r="CR191" s="491"/>
      <c r="CS191" s="491"/>
      <c r="CT191" s="491"/>
      <c r="CU191" s="491"/>
      <c r="CV191" s="491"/>
      <c r="CW191" s="491"/>
      <c r="CX191" s="491"/>
      <c r="CY191" s="491"/>
      <c r="CZ191" s="491"/>
      <c r="DA191" s="491"/>
      <c r="DB191" s="491"/>
      <c r="DC191" s="491"/>
      <c r="DD191" s="491"/>
      <c r="DE191" s="491"/>
      <c r="DF191" s="491"/>
      <c r="DG191" s="491"/>
      <c r="DH191" s="491"/>
      <c r="DI191" s="491"/>
      <c r="DJ191" s="491"/>
      <c r="DK191" s="491"/>
      <c r="DL191" s="491"/>
      <c r="DM191" s="491"/>
      <c r="DN191" s="491"/>
      <c r="DO191" s="491"/>
      <c r="DP191" s="491"/>
      <c r="DQ191" s="491"/>
      <c r="DR191" s="491"/>
      <c r="DS191" s="491"/>
      <c r="DT191" s="491"/>
      <c r="DU191" s="491"/>
      <c r="DV191" s="491"/>
      <c r="DW191" s="491"/>
      <c r="DX191" s="491"/>
      <c r="DY191" s="491"/>
      <c r="DZ191" s="491"/>
      <c r="EA191" s="491"/>
      <c r="EB191" s="491"/>
      <c r="EC191" s="491"/>
      <c r="ED191" s="491"/>
      <c r="EE191" s="491"/>
      <c r="EF191" s="491"/>
      <c r="EG191" s="491"/>
      <c r="EH191" s="491"/>
      <c r="EI191" s="491"/>
      <c r="EJ191" s="491"/>
      <c r="EK191" s="491"/>
      <c r="EL191" s="491"/>
      <c r="EM191" s="491"/>
      <c r="EN191" s="491"/>
      <c r="EO191" s="491"/>
      <c r="EP191" s="491"/>
      <c r="EQ191" s="491"/>
      <c r="ER191" s="491"/>
      <c r="ES191" s="491"/>
      <c r="ET191" s="491"/>
      <c r="EU191" s="491"/>
      <c r="EV191" s="491"/>
      <c r="EW191" s="491"/>
      <c r="EX191" s="491"/>
      <c r="EY191" s="491"/>
      <c r="EZ191" s="491"/>
      <c r="FA191" s="491"/>
      <c r="FB191" s="491"/>
      <c r="FC191" s="491"/>
      <c r="FD191" s="491"/>
      <c r="FE191" s="491"/>
      <c r="FF191" s="491"/>
      <c r="FG191" s="491"/>
      <c r="FH191" s="491"/>
      <c r="FI191" s="491"/>
      <c r="FJ191" s="491"/>
      <c r="FK191" s="491"/>
      <c r="FL191" s="491"/>
      <c r="FM191" s="491"/>
      <c r="FN191" s="491"/>
      <c r="FO191" s="491"/>
      <c r="FP191" s="491"/>
      <c r="FQ191" s="491"/>
      <c r="FR191" s="491"/>
      <c r="FS191" s="491"/>
      <c r="FT191" s="491"/>
      <c r="FU191" s="491"/>
      <c r="FV191" s="491"/>
      <c r="FW191" s="491"/>
      <c r="FX191" s="491"/>
      <c r="FY191" s="491"/>
      <c r="FZ191" s="491"/>
      <c r="GA191" s="491"/>
      <c r="GB191" s="491"/>
      <c r="GC191" s="491"/>
      <c r="GD191" s="491"/>
      <c r="GE191" s="491"/>
      <c r="GF191" s="491"/>
      <c r="GG191" s="491"/>
      <c r="GH191" s="491"/>
      <c r="GI191" s="491"/>
      <c r="GJ191" s="491"/>
      <c r="GK191" s="491"/>
      <c r="GL191" s="491"/>
      <c r="GM191" s="491"/>
      <c r="GN191" s="491"/>
      <c r="GO191" s="491"/>
      <c r="GP191" s="491"/>
      <c r="GQ191" s="491"/>
      <c r="GR191" s="491"/>
      <c r="GS191" s="491"/>
      <c r="GT191" s="491"/>
      <c r="GU191" s="491"/>
      <c r="GV191" s="491"/>
      <c r="GW191" s="491"/>
      <c r="GX191" s="491"/>
      <c r="GY191" s="491"/>
      <c r="GZ191" s="491"/>
      <c r="HA191" s="491"/>
      <c r="HB191" s="491"/>
      <c r="HC191" s="491"/>
      <c r="HD191" s="491"/>
      <c r="HE191" s="491"/>
      <c r="HF191" s="491"/>
      <c r="HG191" s="491"/>
      <c r="HH191" s="491"/>
      <c r="HI191" s="491"/>
      <c r="HJ191" s="491"/>
      <c r="HK191" s="491"/>
      <c r="HL191" s="491"/>
      <c r="HM191" s="491"/>
      <c r="HN191" s="491"/>
      <c r="HO191" s="491"/>
      <c r="HP191" s="491"/>
      <c r="HQ191" s="491"/>
      <c r="HR191" s="491"/>
      <c r="HS191" s="491"/>
      <c r="HT191" s="491"/>
      <c r="HU191" s="491"/>
    </row>
    <row r="192" spans="1:229" s="486" customFormat="1" ht="15" customHeight="1" x14ac:dyDescent="0.15">
      <c r="A192" s="504">
        <v>188</v>
      </c>
      <c r="B192" s="611">
        <v>79</v>
      </c>
      <c r="C192" s="539" t="s">
        <v>4292</v>
      </c>
      <c r="D192" s="538" t="s">
        <v>5182</v>
      </c>
      <c r="E192" s="506" t="s">
        <v>709</v>
      </c>
      <c r="F192" s="598" t="s">
        <v>2724</v>
      </c>
      <c r="G192" s="530" t="s">
        <v>4400</v>
      </c>
      <c r="H192" s="504" t="s">
        <v>2246</v>
      </c>
      <c r="I192" s="502" t="str">
        <f t="shared" si="12"/>
        <v>III/b</v>
      </c>
      <c r="J192" s="525" t="s">
        <v>3977</v>
      </c>
      <c r="K192" s="504" t="s">
        <v>707</v>
      </c>
      <c r="L192" s="503">
        <f t="shared" si="7"/>
        <v>30</v>
      </c>
      <c r="M192" s="504" t="s">
        <v>680</v>
      </c>
      <c r="N192" s="525" t="s">
        <v>3977</v>
      </c>
      <c r="O192" s="501" t="s">
        <v>2225</v>
      </c>
      <c r="P192" s="553" t="s">
        <v>4350</v>
      </c>
      <c r="Q192" s="508" t="s">
        <v>2228</v>
      </c>
      <c r="R192" s="508" t="s">
        <v>2328</v>
      </c>
      <c r="S192" s="598">
        <v>2016</v>
      </c>
      <c r="T192" s="506" t="s">
        <v>210</v>
      </c>
      <c r="U192" s="598" t="s">
        <v>5147</v>
      </c>
      <c r="V192" s="625"/>
      <c r="W192" s="491"/>
      <c r="X192" s="491"/>
      <c r="Y192" s="491"/>
      <c r="Z192" s="491"/>
      <c r="AA192" s="491"/>
      <c r="AB192" s="491"/>
      <c r="AC192" s="491"/>
      <c r="AD192" s="491"/>
      <c r="AE192" s="491"/>
      <c r="AF192" s="491"/>
      <c r="AG192" s="491"/>
      <c r="AH192" s="491"/>
      <c r="AI192" s="491"/>
      <c r="AJ192" s="491"/>
      <c r="AK192" s="491"/>
      <c r="AL192" s="491"/>
      <c r="AM192" s="491"/>
      <c r="AN192" s="491"/>
      <c r="AO192" s="491"/>
      <c r="AP192" s="491"/>
      <c r="AQ192" s="491"/>
      <c r="AR192" s="491"/>
      <c r="AS192" s="491"/>
      <c r="AT192" s="491"/>
      <c r="AU192" s="491"/>
      <c r="AV192" s="491"/>
      <c r="AW192" s="491"/>
      <c r="AX192" s="491"/>
      <c r="AY192" s="491"/>
      <c r="AZ192" s="491"/>
      <c r="BA192" s="491"/>
      <c r="BB192" s="491"/>
      <c r="BC192" s="491"/>
      <c r="BD192" s="491"/>
      <c r="BE192" s="491"/>
      <c r="BF192" s="491"/>
      <c r="BG192" s="491"/>
      <c r="BH192" s="491"/>
      <c r="BI192" s="491"/>
      <c r="BJ192" s="491"/>
      <c r="BK192" s="491"/>
      <c r="BL192" s="491"/>
      <c r="BM192" s="491"/>
      <c r="BN192" s="491"/>
      <c r="BO192" s="491"/>
      <c r="BP192" s="491"/>
      <c r="BQ192" s="491"/>
      <c r="BR192" s="491"/>
      <c r="BS192" s="491"/>
      <c r="BT192" s="491"/>
      <c r="BU192" s="491"/>
      <c r="BV192" s="491"/>
      <c r="BW192" s="491"/>
      <c r="BX192" s="491"/>
      <c r="BY192" s="491"/>
      <c r="BZ192" s="491"/>
      <c r="CA192" s="491"/>
      <c r="CB192" s="491"/>
      <c r="CC192" s="491"/>
      <c r="CD192" s="491"/>
      <c r="CE192" s="491"/>
      <c r="CF192" s="491"/>
      <c r="CG192" s="491"/>
      <c r="CH192" s="491"/>
      <c r="CI192" s="491"/>
      <c r="CJ192" s="491"/>
      <c r="CK192" s="491"/>
      <c r="CL192" s="491"/>
      <c r="CM192" s="491"/>
      <c r="CN192" s="491"/>
      <c r="CO192" s="491"/>
      <c r="CP192" s="491"/>
      <c r="CQ192" s="491"/>
      <c r="CR192" s="491"/>
      <c r="CS192" s="491"/>
      <c r="CT192" s="491"/>
      <c r="CU192" s="491"/>
      <c r="CV192" s="491"/>
      <c r="CW192" s="491"/>
      <c r="CX192" s="491"/>
      <c r="CY192" s="491"/>
      <c r="CZ192" s="491"/>
      <c r="DA192" s="491"/>
      <c r="DB192" s="491"/>
      <c r="DC192" s="491"/>
      <c r="DD192" s="491"/>
      <c r="DE192" s="491"/>
      <c r="DF192" s="491"/>
      <c r="DG192" s="491"/>
      <c r="DH192" s="491"/>
      <c r="DI192" s="491"/>
      <c r="DJ192" s="491"/>
      <c r="DK192" s="491"/>
      <c r="DL192" s="491"/>
      <c r="DM192" s="491"/>
      <c r="DN192" s="491"/>
      <c r="DO192" s="491"/>
      <c r="DP192" s="491"/>
      <c r="DQ192" s="491"/>
      <c r="DR192" s="491"/>
      <c r="DS192" s="491"/>
      <c r="DT192" s="491"/>
      <c r="DU192" s="491"/>
      <c r="DV192" s="491"/>
      <c r="DW192" s="491"/>
      <c r="DX192" s="491"/>
      <c r="DY192" s="491"/>
      <c r="DZ192" s="491"/>
      <c r="EA192" s="491"/>
      <c r="EB192" s="491"/>
      <c r="EC192" s="491"/>
      <c r="ED192" s="491"/>
      <c r="EE192" s="491"/>
      <c r="EF192" s="491"/>
      <c r="EG192" s="491"/>
      <c r="EH192" s="491"/>
      <c r="EI192" s="491"/>
      <c r="EJ192" s="491"/>
      <c r="EK192" s="491"/>
      <c r="EL192" s="491"/>
      <c r="EM192" s="491"/>
      <c r="EN192" s="491"/>
      <c r="EO192" s="491"/>
      <c r="EP192" s="491"/>
      <c r="EQ192" s="491"/>
      <c r="ER192" s="491"/>
      <c r="ES192" s="491"/>
      <c r="ET192" s="491"/>
      <c r="EU192" s="491"/>
      <c r="EV192" s="491"/>
      <c r="EW192" s="491"/>
      <c r="EX192" s="491"/>
      <c r="EY192" s="491"/>
      <c r="EZ192" s="491"/>
      <c r="FA192" s="491"/>
      <c r="FB192" s="491"/>
      <c r="FC192" s="491"/>
      <c r="FD192" s="491"/>
      <c r="FE192" s="491"/>
      <c r="FF192" s="491"/>
      <c r="FG192" s="491"/>
      <c r="FH192" s="491"/>
      <c r="FI192" s="491"/>
      <c r="FJ192" s="491"/>
      <c r="FK192" s="491"/>
      <c r="FL192" s="491"/>
      <c r="FM192" s="491"/>
      <c r="FN192" s="491"/>
      <c r="FO192" s="491"/>
      <c r="FP192" s="491"/>
      <c r="FQ192" s="491"/>
      <c r="FR192" s="491"/>
      <c r="FS192" s="491"/>
      <c r="FT192" s="491"/>
      <c r="FU192" s="491"/>
      <c r="FV192" s="491"/>
      <c r="FW192" s="491"/>
      <c r="FX192" s="491"/>
      <c r="FY192" s="491"/>
      <c r="FZ192" s="491"/>
      <c r="GA192" s="491"/>
      <c r="GB192" s="491"/>
      <c r="GC192" s="491"/>
      <c r="GD192" s="491"/>
      <c r="GE192" s="491"/>
      <c r="GF192" s="491"/>
      <c r="GG192" s="491"/>
      <c r="GH192" s="491"/>
      <c r="GI192" s="491"/>
      <c r="GJ192" s="491"/>
      <c r="GK192" s="491"/>
      <c r="GL192" s="491"/>
      <c r="GM192" s="491"/>
      <c r="GN192" s="491"/>
      <c r="GO192" s="491"/>
      <c r="GP192" s="491"/>
      <c r="GQ192" s="491"/>
      <c r="GR192" s="491"/>
      <c r="GS192" s="491"/>
      <c r="GT192" s="491"/>
      <c r="GU192" s="491"/>
      <c r="GV192" s="491"/>
      <c r="GW192" s="491"/>
      <c r="GX192" s="491"/>
      <c r="GY192" s="491"/>
      <c r="GZ192" s="491"/>
      <c r="HA192" s="491"/>
      <c r="HB192" s="491"/>
      <c r="HC192" s="491"/>
      <c r="HD192" s="491"/>
      <c r="HE192" s="491"/>
      <c r="HF192" s="491"/>
      <c r="HG192" s="491"/>
      <c r="HH192" s="491"/>
      <c r="HI192" s="491"/>
      <c r="HJ192" s="491"/>
      <c r="HK192" s="491"/>
      <c r="HL192" s="491"/>
      <c r="HM192" s="491"/>
      <c r="HN192" s="491"/>
      <c r="HO192" s="491"/>
      <c r="HP192" s="491"/>
      <c r="HQ192" s="491"/>
      <c r="HR192" s="491"/>
      <c r="HS192" s="491"/>
      <c r="HT192" s="491"/>
      <c r="HU192" s="491"/>
    </row>
    <row r="193" spans="1:229" s="486" customFormat="1" ht="15" customHeight="1" x14ac:dyDescent="0.15">
      <c r="A193" s="496">
        <v>189</v>
      </c>
      <c r="B193" s="504">
        <v>80</v>
      </c>
      <c r="C193" s="539" t="s">
        <v>4293</v>
      </c>
      <c r="D193" s="538" t="s">
        <v>4251</v>
      </c>
      <c r="E193" s="506" t="s">
        <v>705</v>
      </c>
      <c r="F193" s="598" t="s">
        <v>4639</v>
      </c>
      <c r="G193" s="530" t="s">
        <v>4401</v>
      </c>
      <c r="H193" s="504" t="s">
        <v>2246</v>
      </c>
      <c r="I193" s="502" t="str">
        <f t="shared" si="12"/>
        <v>III/b</v>
      </c>
      <c r="J193" s="525" t="s">
        <v>3977</v>
      </c>
      <c r="K193" s="504" t="s">
        <v>707</v>
      </c>
      <c r="L193" s="503">
        <f t="shared" si="7"/>
        <v>31</v>
      </c>
      <c r="M193" s="504" t="s">
        <v>680</v>
      </c>
      <c r="N193" s="525" t="s">
        <v>3977</v>
      </c>
      <c r="O193" s="501" t="s">
        <v>2225</v>
      </c>
      <c r="P193" s="553" t="s">
        <v>4351</v>
      </c>
      <c r="Q193" s="508" t="s">
        <v>2228</v>
      </c>
      <c r="R193" s="508" t="s">
        <v>2327</v>
      </c>
      <c r="S193" s="598">
        <v>2015</v>
      </c>
      <c r="T193" s="506" t="s">
        <v>5118</v>
      </c>
      <c r="U193" s="598" t="s">
        <v>2989</v>
      </c>
      <c r="V193" s="625"/>
      <c r="W193" s="491"/>
      <c r="X193" s="491"/>
      <c r="Y193" s="491"/>
      <c r="Z193" s="491"/>
      <c r="AA193" s="491"/>
      <c r="AB193" s="491"/>
      <c r="AC193" s="491"/>
      <c r="AD193" s="491"/>
      <c r="AE193" s="491"/>
      <c r="AF193" s="491"/>
      <c r="AG193" s="491"/>
      <c r="AH193" s="491"/>
      <c r="AI193" s="491"/>
      <c r="AJ193" s="491"/>
      <c r="AK193" s="491"/>
      <c r="AL193" s="491"/>
      <c r="AM193" s="491"/>
      <c r="AN193" s="491"/>
      <c r="AO193" s="491"/>
      <c r="AP193" s="491"/>
      <c r="AQ193" s="491"/>
      <c r="AR193" s="491"/>
      <c r="AS193" s="491"/>
      <c r="AT193" s="491"/>
      <c r="AU193" s="491"/>
      <c r="AV193" s="491"/>
      <c r="AW193" s="491"/>
      <c r="AX193" s="491"/>
      <c r="AY193" s="491"/>
      <c r="AZ193" s="491"/>
      <c r="BA193" s="491"/>
      <c r="BB193" s="491"/>
      <c r="BC193" s="491"/>
      <c r="BD193" s="491"/>
      <c r="BE193" s="491"/>
      <c r="BF193" s="491"/>
      <c r="BG193" s="491"/>
      <c r="BH193" s="491"/>
      <c r="BI193" s="491"/>
      <c r="BJ193" s="491"/>
      <c r="BK193" s="491"/>
      <c r="BL193" s="491"/>
      <c r="BM193" s="491"/>
      <c r="BN193" s="491"/>
      <c r="BO193" s="491"/>
      <c r="BP193" s="491"/>
      <c r="BQ193" s="491"/>
      <c r="BR193" s="491"/>
      <c r="BS193" s="491"/>
      <c r="BT193" s="491"/>
      <c r="BU193" s="491"/>
      <c r="BV193" s="491"/>
      <c r="BW193" s="491"/>
      <c r="BX193" s="491"/>
      <c r="BY193" s="491"/>
      <c r="BZ193" s="491"/>
      <c r="CA193" s="491"/>
      <c r="CB193" s="491"/>
      <c r="CC193" s="491"/>
      <c r="CD193" s="491"/>
      <c r="CE193" s="491"/>
      <c r="CF193" s="491"/>
      <c r="CG193" s="491"/>
      <c r="CH193" s="491"/>
      <c r="CI193" s="491"/>
      <c r="CJ193" s="491"/>
      <c r="CK193" s="491"/>
      <c r="CL193" s="491"/>
      <c r="CM193" s="491"/>
      <c r="CN193" s="491"/>
      <c r="CO193" s="491"/>
      <c r="CP193" s="491"/>
      <c r="CQ193" s="491"/>
      <c r="CR193" s="491"/>
      <c r="CS193" s="491"/>
      <c r="CT193" s="491"/>
      <c r="CU193" s="491"/>
      <c r="CV193" s="491"/>
      <c r="CW193" s="491"/>
      <c r="CX193" s="491"/>
      <c r="CY193" s="491"/>
      <c r="CZ193" s="491"/>
      <c r="DA193" s="491"/>
      <c r="DB193" s="491"/>
      <c r="DC193" s="491"/>
      <c r="DD193" s="491"/>
      <c r="DE193" s="491"/>
      <c r="DF193" s="491"/>
      <c r="DG193" s="491"/>
      <c r="DH193" s="491"/>
      <c r="DI193" s="491"/>
      <c r="DJ193" s="491"/>
      <c r="DK193" s="491"/>
      <c r="DL193" s="491"/>
      <c r="DM193" s="491"/>
      <c r="DN193" s="491"/>
      <c r="DO193" s="491"/>
      <c r="DP193" s="491"/>
      <c r="DQ193" s="491"/>
      <c r="DR193" s="491"/>
      <c r="DS193" s="491"/>
      <c r="DT193" s="491"/>
      <c r="DU193" s="491"/>
      <c r="DV193" s="491"/>
      <c r="DW193" s="491"/>
      <c r="DX193" s="491"/>
      <c r="DY193" s="491"/>
      <c r="DZ193" s="491"/>
      <c r="EA193" s="491"/>
      <c r="EB193" s="491"/>
      <c r="EC193" s="491"/>
      <c r="ED193" s="491"/>
      <c r="EE193" s="491"/>
      <c r="EF193" s="491"/>
      <c r="EG193" s="491"/>
      <c r="EH193" s="491"/>
      <c r="EI193" s="491"/>
      <c r="EJ193" s="491"/>
      <c r="EK193" s="491"/>
      <c r="EL193" s="491"/>
      <c r="EM193" s="491"/>
      <c r="EN193" s="491"/>
      <c r="EO193" s="491"/>
      <c r="EP193" s="491"/>
      <c r="EQ193" s="491"/>
      <c r="ER193" s="491"/>
      <c r="ES193" s="491"/>
      <c r="ET193" s="491"/>
      <c r="EU193" s="491"/>
      <c r="EV193" s="491"/>
      <c r="EW193" s="491"/>
      <c r="EX193" s="491"/>
      <c r="EY193" s="491"/>
      <c r="EZ193" s="491"/>
      <c r="FA193" s="491"/>
      <c r="FB193" s="491"/>
      <c r="FC193" s="491"/>
      <c r="FD193" s="491"/>
      <c r="FE193" s="491"/>
      <c r="FF193" s="491"/>
      <c r="FG193" s="491"/>
      <c r="FH193" s="491"/>
      <c r="FI193" s="491"/>
      <c r="FJ193" s="491"/>
      <c r="FK193" s="491"/>
      <c r="FL193" s="491"/>
      <c r="FM193" s="491"/>
      <c r="FN193" s="491"/>
      <c r="FO193" s="491"/>
      <c r="FP193" s="491"/>
      <c r="FQ193" s="491"/>
      <c r="FR193" s="491"/>
      <c r="FS193" s="491"/>
      <c r="FT193" s="491"/>
      <c r="FU193" s="491"/>
      <c r="FV193" s="491"/>
      <c r="FW193" s="491"/>
      <c r="FX193" s="491"/>
      <c r="FY193" s="491"/>
      <c r="FZ193" s="491"/>
      <c r="GA193" s="491"/>
      <c r="GB193" s="491"/>
      <c r="GC193" s="491"/>
      <c r="GD193" s="491"/>
      <c r="GE193" s="491"/>
      <c r="GF193" s="491"/>
      <c r="GG193" s="491"/>
      <c r="GH193" s="491"/>
      <c r="GI193" s="491"/>
      <c r="GJ193" s="491"/>
      <c r="GK193" s="491"/>
      <c r="GL193" s="491"/>
      <c r="GM193" s="491"/>
      <c r="GN193" s="491"/>
      <c r="GO193" s="491"/>
      <c r="GP193" s="491"/>
      <c r="GQ193" s="491"/>
      <c r="GR193" s="491"/>
      <c r="GS193" s="491"/>
      <c r="GT193" s="491"/>
      <c r="GU193" s="491"/>
      <c r="GV193" s="491"/>
      <c r="GW193" s="491"/>
      <c r="GX193" s="491"/>
      <c r="GY193" s="491"/>
      <c r="GZ193" s="491"/>
      <c r="HA193" s="491"/>
      <c r="HB193" s="491"/>
      <c r="HC193" s="491"/>
      <c r="HD193" s="491"/>
      <c r="HE193" s="491"/>
      <c r="HF193" s="491"/>
      <c r="HG193" s="491"/>
      <c r="HH193" s="491"/>
      <c r="HI193" s="491"/>
      <c r="HJ193" s="491"/>
      <c r="HK193" s="491"/>
      <c r="HL193" s="491"/>
      <c r="HM193" s="491"/>
      <c r="HN193" s="491"/>
      <c r="HO193" s="491"/>
      <c r="HP193" s="491"/>
      <c r="HQ193" s="491"/>
      <c r="HR193" s="491"/>
      <c r="HS193" s="491"/>
      <c r="HT193" s="491"/>
      <c r="HU193" s="491"/>
    </row>
    <row r="194" spans="1:229" s="486" customFormat="1" ht="15" customHeight="1" x14ac:dyDescent="0.15">
      <c r="A194" s="504">
        <v>190</v>
      </c>
      <c r="B194" s="611">
        <v>81</v>
      </c>
      <c r="C194" s="539" t="s">
        <v>4294</v>
      </c>
      <c r="D194" s="538" t="s">
        <v>4252</v>
      </c>
      <c r="E194" s="506" t="s">
        <v>709</v>
      </c>
      <c r="F194" s="598" t="s">
        <v>2757</v>
      </c>
      <c r="G194" s="530" t="s">
        <v>4402</v>
      </c>
      <c r="H194" s="504" t="s">
        <v>2246</v>
      </c>
      <c r="I194" s="502" t="str">
        <f t="shared" si="12"/>
        <v>III/b</v>
      </c>
      <c r="J194" s="525" t="s">
        <v>3977</v>
      </c>
      <c r="K194" s="504" t="s">
        <v>707</v>
      </c>
      <c r="L194" s="503">
        <f t="shared" si="7"/>
        <v>30</v>
      </c>
      <c r="M194" s="504" t="s">
        <v>680</v>
      </c>
      <c r="N194" s="525" t="s">
        <v>3977</v>
      </c>
      <c r="O194" s="501" t="s">
        <v>2225</v>
      </c>
      <c r="P194" s="553" t="s">
        <v>4352</v>
      </c>
      <c r="Q194" s="508" t="s">
        <v>2228</v>
      </c>
      <c r="R194" s="508" t="s">
        <v>2300</v>
      </c>
      <c r="S194" s="598">
        <v>2016</v>
      </c>
      <c r="T194" s="506" t="s">
        <v>5303</v>
      </c>
      <c r="U194" s="598" t="s">
        <v>5147</v>
      </c>
      <c r="V194" s="625"/>
      <c r="W194" s="491"/>
      <c r="X194" s="491"/>
      <c r="Y194" s="491"/>
      <c r="Z194" s="491"/>
      <c r="AA194" s="491"/>
      <c r="AB194" s="491"/>
      <c r="AC194" s="491"/>
      <c r="AD194" s="491"/>
      <c r="AE194" s="491"/>
      <c r="AF194" s="491"/>
      <c r="AG194" s="491"/>
      <c r="AH194" s="491"/>
      <c r="AI194" s="491"/>
      <c r="AJ194" s="491"/>
      <c r="AK194" s="491"/>
      <c r="AL194" s="491"/>
      <c r="AM194" s="491"/>
      <c r="AN194" s="491"/>
      <c r="AO194" s="491"/>
      <c r="AP194" s="491"/>
      <c r="AQ194" s="491"/>
      <c r="AR194" s="491"/>
      <c r="AS194" s="491"/>
      <c r="AT194" s="491"/>
      <c r="AU194" s="491"/>
      <c r="AV194" s="491"/>
      <c r="AW194" s="491"/>
      <c r="AX194" s="491"/>
      <c r="AY194" s="491"/>
      <c r="AZ194" s="491"/>
      <c r="BA194" s="491"/>
      <c r="BB194" s="491"/>
      <c r="BC194" s="491"/>
      <c r="BD194" s="491"/>
      <c r="BE194" s="491"/>
      <c r="BF194" s="491"/>
      <c r="BG194" s="491"/>
      <c r="BH194" s="491"/>
      <c r="BI194" s="491"/>
      <c r="BJ194" s="491"/>
      <c r="BK194" s="491"/>
      <c r="BL194" s="491"/>
      <c r="BM194" s="491"/>
      <c r="BN194" s="491"/>
      <c r="BO194" s="491"/>
      <c r="BP194" s="491"/>
      <c r="BQ194" s="491"/>
      <c r="BR194" s="491"/>
      <c r="BS194" s="491"/>
      <c r="BT194" s="491"/>
      <c r="BU194" s="491"/>
      <c r="BV194" s="491"/>
      <c r="BW194" s="491"/>
      <c r="BX194" s="491"/>
      <c r="BY194" s="491"/>
      <c r="BZ194" s="491"/>
      <c r="CA194" s="491"/>
      <c r="CB194" s="491"/>
      <c r="CC194" s="491"/>
      <c r="CD194" s="491"/>
      <c r="CE194" s="491"/>
      <c r="CF194" s="491"/>
      <c r="CG194" s="491"/>
      <c r="CH194" s="491"/>
      <c r="CI194" s="491"/>
      <c r="CJ194" s="491"/>
      <c r="CK194" s="491"/>
      <c r="CL194" s="491"/>
      <c r="CM194" s="491"/>
      <c r="CN194" s="491"/>
      <c r="CO194" s="491"/>
      <c r="CP194" s="491"/>
      <c r="CQ194" s="491"/>
      <c r="CR194" s="491"/>
      <c r="CS194" s="491"/>
      <c r="CT194" s="491"/>
      <c r="CU194" s="491"/>
      <c r="CV194" s="491"/>
      <c r="CW194" s="491"/>
      <c r="CX194" s="491"/>
      <c r="CY194" s="491"/>
      <c r="CZ194" s="491"/>
      <c r="DA194" s="491"/>
      <c r="DB194" s="491"/>
      <c r="DC194" s="491"/>
      <c r="DD194" s="491"/>
      <c r="DE194" s="491"/>
      <c r="DF194" s="491"/>
      <c r="DG194" s="491"/>
      <c r="DH194" s="491"/>
      <c r="DI194" s="491"/>
      <c r="DJ194" s="491"/>
      <c r="DK194" s="491"/>
      <c r="DL194" s="491"/>
      <c r="DM194" s="491"/>
      <c r="DN194" s="491"/>
      <c r="DO194" s="491"/>
      <c r="DP194" s="491"/>
      <c r="DQ194" s="491"/>
      <c r="DR194" s="491"/>
      <c r="DS194" s="491"/>
      <c r="DT194" s="491"/>
      <c r="DU194" s="491"/>
      <c r="DV194" s="491"/>
      <c r="DW194" s="491"/>
      <c r="DX194" s="491"/>
      <c r="DY194" s="491"/>
      <c r="DZ194" s="491"/>
      <c r="EA194" s="491"/>
      <c r="EB194" s="491"/>
      <c r="EC194" s="491"/>
      <c r="ED194" s="491"/>
      <c r="EE194" s="491"/>
      <c r="EF194" s="491"/>
      <c r="EG194" s="491"/>
      <c r="EH194" s="491"/>
      <c r="EI194" s="491"/>
      <c r="EJ194" s="491"/>
      <c r="EK194" s="491"/>
      <c r="EL194" s="491"/>
      <c r="EM194" s="491"/>
      <c r="EN194" s="491"/>
      <c r="EO194" s="491"/>
      <c r="EP194" s="491"/>
      <c r="EQ194" s="491"/>
      <c r="ER194" s="491"/>
      <c r="ES194" s="491"/>
      <c r="ET194" s="491"/>
      <c r="EU194" s="491"/>
      <c r="EV194" s="491"/>
      <c r="EW194" s="491"/>
      <c r="EX194" s="491"/>
      <c r="EY194" s="491"/>
      <c r="EZ194" s="491"/>
      <c r="FA194" s="491"/>
      <c r="FB194" s="491"/>
      <c r="FC194" s="491"/>
      <c r="FD194" s="491"/>
      <c r="FE194" s="491"/>
      <c r="FF194" s="491"/>
      <c r="FG194" s="491"/>
      <c r="FH194" s="491"/>
      <c r="FI194" s="491"/>
      <c r="FJ194" s="491"/>
      <c r="FK194" s="491"/>
      <c r="FL194" s="491"/>
      <c r="FM194" s="491"/>
      <c r="FN194" s="491"/>
      <c r="FO194" s="491"/>
      <c r="FP194" s="491"/>
      <c r="FQ194" s="491"/>
      <c r="FR194" s="491"/>
      <c r="FS194" s="491"/>
      <c r="FT194" s="491"/>
      <c r="FU194" s="491"/>
      <c r="FV194" s="491"/>
      <c r="FW194" s="491"/>
      <c r="FX194" s="491"/>
      <c r="FY194" s="491"/>
      <c r="FZ194" s="491"/>
      <c r="GA194" s="491"/>
      <c r="GB194" s="491"/>
      <c r="GC194" s="491"/>
      <c r="GD194" s="491"/>
      <c r="GE194" s="491"/>
      <c r="GF194" s="491"/>
      <c r="GG194" s="491"/>
      <c r="GH194" s="491"/>
      <c r="GI194" s="491"/>
      <c r="GJ194" s="491"/>
      <c r="GK194" s="491"/>
      <c r="GL194" s="491"/>
      <c r="GM194" s="491"/>
      <c r="GN194" s="491"/>
      <c r="GO194" s="491"/>
      <c r="GP194" s="491"/>
      <c r="GQ194" s="491"/>
      <c r="GR194" s="491"/>
      <c r="GS194" s="491"/>
      <c r="GT194" s="491"/>
      <c r="GU194" s="491"/>
      <c r="GV194" s="491"/>
      <c r="GW194" s="491"/>
      <c r="GX194" s="491"/>
      <c r="GY194" s="491"/>
      <c r="GZ194" s="491"/>
      <c r="HA194" s="491"/>
      <c r="HB194" s="491"/>
      <c r="HC194" s="491"/>
      <c r="HD194" s="491"/>
      <c r="HE194" s="491"/>
      <c r="HF194" s="491"/>
      <c r="HG194" s="491"/>
      <c r="HH194" s="491"/>
      <c r="HI194" s="491"/>
      <c r="HJ194" s="491"/>
      <c r="HK194" s="491"/>
      <c r="HL194" s="491"/>
      <c r="HM194" s="491"/>
      <c r="HN194" s="491"/>
      <c r="HO194" s="491"/>
      <c r="HP194" s="491"/>
      <c r="HQ194" s="491"/>
      <c r="HR194" s="491"/>
      <c r="HS194" s="491"/>
      <c r="HT194" s="491"/>
      <c r="HU194" s="491"/>
    </row>
    <row r="195" spans="1:229" s="486" customFormat="1" ht="15" customHeight="1" x14ac:dyDescent="0.15">
      <c r="A195" s="496">
        <v>191</v>
      </c>
      <c r="B195" s="504">
        <v>82</v>
      </c>
      <c r="C195" s="539" t="s">
        <v>4295</v>
      </c>
      <c r="D195" s="538" t="s">
        <v>5146</v>
      </c>
      <c r="E195" s="506" t="s">
        <v>705</v>
      </c>
      <c r="F195" s="598" t="s">
        <v>2724</v>
      </c>
      <c r="G195" s="530" t="s">
        <v>4403</v>
      </c>
      <c r="H195" s="504" t="s">
        <v>2246</v>
      </c>
      <c r="I195" s="502" t="str">
        <f t="shared" si="12"/>
        <v>III/b</v>
      </c>
      <c r="J195" s="525" t="s">
        <v>3977</v>
      </c>
      <c r="K195" s="504" t="s">
        <v>707</v>
      </c>
      <c r="L195" s="503">
        <f t="shared" si="7"/>
        <v>31</v>
      </c>
      <c r="M195" s="504" t="s">
        <v>680</v>
      </c>
      <c r="N195" s="525" t="s">
        <v>3977</v>
      </c>
      <c r="O195" s="501" t="s">
        <v>2225</v>
      </c>
      <c r="P195" s="553" t="s">
        <v>4353</v>
      </c>
      <c r="Q195" s="508" t="s">
        <v>2228</v>
      </c>
      <c r="R195" s="508" t="s">
        <v>2321</v>
      </c>
      <c r="S195" s="598">
        <v>2015</v>
      </c>
      <c r="T195" s="506" t="s">
        <v>3590</v>
      </c>
      <c r="U195" s="598" t="s">
        <v>5147</v>
      </c>
      <c r="V195" s="625"/>
      <c r="W195" s="491"/>
      <c r="X195" s="491"/>
      <c r="Y195" s="491"/>
      <c r="Z195" s="491"/>
      <c r="AA195" s="491"/>
      <c r="AB195" s="491"/>
      <c r="AC195" s="491"/>
      <c r="AD195" s="491"/>
      <c r="AE195" s="491"/>
      <c r="AF195" s="491"/>
      <c r="AG195" s="491"/>
      <c r="AH195" s="491"/>
      <c r="AI195" s="491"/>
      <c r="AJ195" s="491"/>
      <c r="AK195" s="491"/>
      <c r="AL195" s="491"/>
      <c r="AM195" s="491"/>
      <c r="AN195" s="491"/>
      <c r="AO195" s="491"/>
      <c r="AP195" s="491"/>
      <c r="AQ195" s="491"/>
      <c r="AR195" s="491"/>
      <c r="AS195" s="491"/>
      <c r="AT195" s="491"/>
      <c r="AU195" s="491"/>
      <c r="AV195" s="491"/>
      <c r="AW195" s="491"/>
      <c r="AX195" s="491"/>
      <c r="AY195" s="491"/>
      <c r="AZ195" s="491"/>
      <c r="BA195" s="491"/>
      <c r="BB195" s="491"/>
      <c r="BC195" s="491"/>
      <c r="BD195" s="491"/>
      <c r="BE195" s="491"/>
      <c r="BF195" s="491"/>
      <c r="BG195" s="491"/>
      <c r="BH195" s="491"/>
      <c r="BI195" s="491"/>
      <c r="BJ195" s="491"/>
      <c r="BK195" s="491"/>
      <c r="BL195" s="491"/>
      <c r="BM195" s="491"/>
      <c r="BN195" s="491"/>
      <c r="BO195" s="491"/>
      <c r="BP195" s="491"/>
      <c r="BQ195" s="491"/>
      <c r="BR195" s="491"/>
      <c r="BS195" s="491"/>
      <c r="BT195" s="491"/>
      <c r="BU195" s="491"/>
      <c r="BV195" s="491"/>
      <c r="BW195" s="491"/>
      <c r="BX195" s="491"/>
      <c r="BY195" s="491"/>
      <c r="BZ195" s="491"/>
      <c r="CA195" s="491"/>
      <c r="CB195" s="491"/>
      <c r="CC195" s="491"/>
      <c r="CD195" s="491"/>
      <c r="CE195" s="491"/>
      <c r="CF195" s="491"/>
      <c r="CG195" s="491"/>
      <c r="CH195" s="491"/>
      <c r="CI195" s="491"/>
      <c r="CJ195" s="491"/>
      <c r="CK195" s="491"/>
      <c r="CL195" s="491"/>
      <c r="CM195" s="491"/>
      <c r="CN195" s="491"/>
      <c r="CO195" s="491"/>
      <c r="CP195" s="491"/>
      <c r="CQ195" s="491"/>
      <c r="CR195" s="491"/>
      <c r="CS195" s="491"/>
      <c r="CT195" s="491"/>
      <c r="CU195" s="491"/>
      <c r="CV195" s="491"/>
      <c r="CW195" s="491"/>
      <c r="CX195" s="491"/>
      <c r="CY195" s="491"/>
      <c r="CZ195" s="491"/>
      <c r="DA195" s="491"/>
      <c r="DB195" s="491"/>
      <c r="DC195" s="491"/>
      <c r="DD195" s="491"/>
      <c r="DE195" s="491"/>
      <c r="DF195" s="491"/>
      <c r="DG195" s="491"/>
      <c r="DH195" s="491"/>
      <c r="DI195" s="491"/>
      <c r="DJ195" s="491"/>
      <c r="DK195" s="491"/>
      <c r="DL195" s="491"/>
      <c r="DM195" s="491"/>
      <c r="DN195" s="491"/>
      <c r="DO195" s="491"/>
      <c r="DP195" s="491"/>
      <c r="DQ195" s="491"/>
      <c r="DR195" s="491"/>
      <c r="DS195" s="491"/>
      <c r="DT195" s="491"/>
      <c r="DU195" s="491"/>
      <c r="DV195" s="491"/>
      <c r="DW195" s="491"/>
      <c r="DX195" s="491"/>
      <c r="DY195" s="491"/>
      <c r="DZ195" s="491"/>
      <c r="EA195" s="491"/>
      <c r="EB195" s="491"/>
      <c r="EC195" s="491"/>
      <c r="ED195" s="491"/>
      <c r="EE195" s="491"/>
      <c r="EF195" s="491"/>
      <c r="EG195" s="491"/>
      <c r="EH195" s="491"/>
      <c r="EI195" s="491"/>
      <c r="EJ195" s="491"/>
      <c r="EK195" s="491"/>
      <c r="EL195" s="491"/>
      <c r="EM195" s="491"/>
      <c r="EN195" s="491"/>
      <c r="EO195" s="491"/>
      <c r="EP195" s="491"/>
      <c r="EQ195" s="491"/>
      <c r="ER195" s="491"/>
      <c r="ES195" s="491"/>
      <c r="ET195" s="491"/>
      <c r="EU195" s="491"/>
      <c r="EV195" s="491"/>
      <c r="EW195" s="491"/>
      <c r="EX195" s="491"/>
      <c r="EY195" s="491"/>
      <c r="EZ195" s="491"/>
      <c r="FA195" s="491"/>
      <c r="FB195" s="491"/>
      <c r="FC195" s="491"/>
      <c r="FD195" s="491"/>
      <c r="FE195" s="491"/>
      <c r="FF195" s="491"/>
      <c r="FG195" s="491"/>
      <c r="FH195" s="491"/>
      <c r="FI195" s="491"/>
      <c r="FJ195" s="491"/>
      <c r="FK195" s="491"/>
      <c r="FL195" s="491"/>
      <c r="FM195" s="491"/>
      <c r="FN195" s="491"/>
      <c r="FO195" s="491"/>
      <c r="FP195" s="491"/>
      <c r="FQ195" s="491"/>
      <c r="FR195" s="491"/>
      <c r="FS195" s="491"/>
      <c r="FT195" s="491"/>
      <c r="FU195" s="491"/>
      <c r="FV195" s="491"/>
      <c r="FW195" s="491"/>
      <c r="FX195" s="491"/>
      <c r="FY195" s="491"/>
      <c r="FZ195" s="491"/>
      <c r="GA195" s="491"/>
      <c r="GB195" s="491"/>
      <c r="GC195" s="491"/>
      <c r="GD195" s="491"/>
      <c r="GE195" s="491"/>
      <c r="GF195" s="491"/>
      <c r="GG195" s="491"/>
      <c r="GH195" s="491"/>
      <c r="GI195" s="491"/>
      <c r="GJ195" s="491"/>
      <c r="GK195" s="491"/>
      <c r="GL195" s="491"/>
      <c r="GM195" s="491"/>
      <c r="GN195" s="491"/>
      <c r="GO195" s="491"/>
      <c r="GP195" s="491"/>
      <c r="GQ195" s="491"/>
      <c r="GR195" s="491"/>
      <c r="GS195" s="491"/>
      <c r="GT195" s="491"/>
      <c r="GU195" s="491"/>
      <c r="GV195" s="491"/>
      <c r="GW195" s="491"/>
      <c r="GX195" s="491"/>
      <c r="GY195" s="491"/>
      <c r="GZ195" s="491"/>
      <c r="HA195" s="491"/>
      <c r="HB195" s="491"/>
      <c r="HC195" s="491"/>
      <c r="HD195" s="491"/>
      <c r="HE195" s="491"/>
      <c r="HF195" s="491"/>
      <c r="HG195" s="491"/>
      <c r="HH195" s="491"/>
      <c r="HI195" s="491"/>
      <c r="HJ195" s="491"/>
      <c r="HK195" s="491"/>
      <c r="HL195" s="491"/>
      <c r="HM195" s="491"/>
      <c r="HN195" s="491"/>
      <c r="HO195" s="491"/>
      <c r="HP195" s="491"/>
      <c r="HQ195" s="491"/>
      <c r="HR195" s="491"/>
      <c r="HS195" s="491"/>
      <c r="HT195" s="491"/>
      <c r="HU195" s="491"/>
    </row>
    <row r="196" spans="1:229" s="486" customFormat="1" ht="15" customHeight="1" x14ac:dyDescent="0.15">
      <c r="A196" s="504">
        <v>192</v>
      </c>
      <c r="B196" s="611">
        <v>83</v>
      </c>
      <c r="C196" s="539" t="s">
        <v>4296</v>
      </c>
      <c r="D196" s="538" t="s">
        <v>4253</v>
      </c>
      <c r="E196" s="506" t="s">
        <v>705</v>
      </c>
      <c r="F196" s="598" t="s">
        <v>2724</v>
      </c>
      <c r="G196" s="530" t="s">
        <v>4404</v>
      </c>
      <c r="H196" s="504" t="s">
        <v>2246</v>
      </c>
      <c r="I196" s="502" t="str">
        <f t="shared" si="12"/>
        <v>III/b</v>
      </c>
      <c r="J196" s="525" t="s">
        <v>3977</v>
      </c>
      <c r="K196" s="504" t="s">
        <v>707</v>
      </c>
      <c r="L196" s="503">
        <f t="shared" si="7"/>
        <v>34</v>
      </c>
      <c r="M196" s="504" t="s">
        <v>680</v>
      </c>
      <c r="N196" s="525" t="s">
        <v>3977</v>
      </c>
      <c r="O196" s="501" t="s">
        <v>2225</v>
      </c>
      <c r="P196" s="553" t="s">
        <v>4354</v>
      </c>
      <c r="Q196" s="508" t="s">
        <v>2228</v>
      </c>
      <c r="R196" s="508" t="s">
        <v>2326</v>
      </c>
      <c r="S196" s="598">
        <v>2014</v>
      </c>
      <c r="T196" s="506" t="s">
        <v>5197</v>
      </c>
      <c r="U196" s="598" t="s">
        <v>2921</v>
      </c>
      <c r="V196" s="625"/>
      <c r="W196" s="491"/>
      <c r="X196" s="491"/>
      <c r="Y196" s="491"/>
      <c r="Z196" s="491"/>
      <c r="AA196" s="491"/>
      <c r="AB196" s="491"/>
      <c r="AC196" s="491"/>
      <c r="AD196" s="491"/>
      <c r="AE196" s="491"/>
      <c r="AF196" s="491"/>
      <c r="AG196" s="491"/>
      <c r="AH196" s="491"/>
      <c r="AI196" s="491"/>
      <c r="AJ196" s="491"/>
      <c r="AK196" s="491"/>
      <c r="AL196" s="491"/>
      <c r="AM196" s="491"/>
      <c r="AN196" s="491"/>
      <c r="AO196" s="491"/>
      <c r="AP196" s="491"/>
      <c r="AQ196" s="491"/>
      <c r="AR196" s="491"/>
      <c r="AS196" s="491"/>
      <c r="AT196" s="491"/>
      <c r="AU196" s="491"/>
      <c r="AV196" s="491"/>
      <c r="AW196" s="491"/>
      <c r="AX196" s="491"/>
      <c r="AY196" s="491"/>
      <c r="AZ196" s="491"/>
      <c r="BA196" s="491"/>
      <c r="BB196" s="491"/>
      <c r="BC196" s="491"/>
      <c r="BD196" s="491"/>
      <c r="BE196" s="491"/>
      <c r="BF196" s="491"/>
      <c r="BG196" s="491"/>
      <c r="BH196" s="491"/>
      <c r="BI196" s="491"/>
      <c r="BJ196" s="491"/>
      <c r="BK196" s="491"/>
      <c r="BL196" s="491"/>
      <c r="BM196" s="491"/>
      <c r="BN196" s="491"/>
      <c r="BO196" s="491"/>
      <c r="BP196" s="491"/>
      <c r="BQ196" s="491"/>
      <c r="BR196" s="491"/>
      <c r="BS196" s="491"/>
      <c r="BT196" s="491"/>
      <c r="BU196" s="491"/>
      <c r="BV196" s="491"/>
      <c r="BW196" s="491"/>
      <c r="BX196" s="491"/>
      <c r="BY196" s="491"/>
      <c r="BZ196" s="491"/>
      <c r="CA196" s="491"/>
      <c r="CB196" s="491"/>
      <c r="CC196" s="491"/>
      <c r="CD196" s="491"/>
      <c r="CE196" s="491"/>
      <c r="CF196" s="491"/>
      <c r="CG196" s="491"/>
      <c r="CH196" s="491"/>
      <c r="CI196" s="491"/>
      <c r="CJ196" s="491"/>
      <c r="CK196" s="491"/>
      <c r="CL196" s="491"/>
      <c r="CM196" s="491"/>
      <c r="CN196" s="491"/>
      <c r="CO196" s="491"/>
      <c r="CP196" s="491"/>
      <c r="CQ196" s="491"/>
      <c r="CR196" s="491"/>
      <c r="CS196" s="491"/>
      <c r="CT196" s="491"/>
      <c r="CU196" s="491"/>
      <c r="CV196" s="491"/>
      <c r="CW196" s="491"/>
      <c r="CX196" s="491"/>
      <c r="CY196" s="491"/>
      <c r="CZ196" s="491"/>
      <c r="DA196" s="491"/>
      <c r="DB196" s="491"/>
      <c r="DC196" s="491"/>
      <c r="DD196" s="491"/>
      <c r="DE196" s="491"/>
      <c r="DF196" s="491"/>
      <c r="DG196" s="491"/>
      <c r="DH196" s="491"/>
      <c r="DI196" s="491"/>
      <c r="DJ196" s="491"/>
      <c r="DK196" s="491"/>
      <c r="DL196" s="491"/>
      <c r="DM196" s="491"/>
      <c r="DN196" s="491"/>
      <c r="DO196" s="491"/>
      <c r="DP196" s="491"/>
      <c r="DQ196" s="491"/>
      <c r="DR196" s="491"/>
      <c r="DS196" s="491"/>
      <c r="DT196" s="491"/>
      <c r="DU196" s="491"/>
      <c r="DV196" s="491"/>
      <c r="DW196" s="491"/>
      <c r="DX196" s="491"/>
      <c r="DY196" s="491"/>
      <c r="DZ196" s="491"/>
      <c r="EA196" s="491"/>
      <c r="EB196" s="491"/>
      <c r="EC196" s="491"/>
      <c r="ED196" s="491"/>
      <c r="EE196" s="491"/>
      <c r="EF196" s="491"/>
      <c r="EG196" s="491"/>
      <c r="EH196" s="491"/>
      <c r="EI196" s="491"/>
      <c r="EJ196" s="491"/>
      <c r="EK196" s="491"/>
      <c r="EL196" s="491"/>
      <c r="EM196" s="491"/>
      <c r="EN196" s="491"/>
      <c r="EO196" s="491"/>
      <c r="EP196" s="491"/>
      <c r="EQ196" s="491"/>
      <c r="ER196" s="491"/>
      <c r="ES196" s="491"/>
      <c r="ET196" s="491"/>
      <c r="EU196" s="491"/>
      <c r="EV196" s="491"/>
      <c r="EW196" s="491"/>
      <c r="EX196" s="491"/>
      <c r="EY196" s="491"/>
      <c r="EZ196" s="491"/>
      <c r="FA196" s="491"/>
      <c r="FB196" s="491"/>
      <c r="FC196" s="491"/>
      <c r="FD196" s="491"/>
      <c r="FE196" s="491"/>
      <c r="FF196" s="491"/>
      <c r="FG196" s="491"/>
      <c r="FH196" s="491"/>
      <c r="FI196" s="491"/>
      <c r="FJ196" s="491"/>
      <c r="FK196" s="491"/>
      <c r="FL196" s="491"/>
      <c r="FM196" s="491"/>
      <c r="FN196" s="491"/>
      <c r="FO196" s="491"/>
      <c r="FP196" s="491"/>
      <c r="FQ196" s="491"/>
      <c r="FR196" s="491"/>
      <c r="FS196" s="491"/>
      <c r="FT196" s="491"/>
      <c r="FU196" s="491"/>
      <c r="FV196" s="491"/>
      <c r="FW196" s="491"/>
      <c r="FX196" s="491"/>
      <c r="FY196" s="491"/>
      <c r="FZ196" s="491"/>
      <c r="GA196" s="491"/>
      <c r="GB196" s="491"/>
      <c r="GC196" s="491"/>
      <c r="GD196" s="491"/>
      <c r="GE196" s="491"/>
      <c r="GF196" s="491"/>
      <c r="GG196" s="491"/>
      <c r="GH196" s="491"/>
      <c r="GI196" s="491"/>
      <c r="GJ196" s="491"/>
      <c r="GK196" s="491"/>
      <c r="GL196" s="491"/>
      <c r="GM196" s="491"/>
      <c r="GN196" s="491"/>
      <c r="GO196" s="491"/>
      <c r="GP196" s="491"/>
      <c r="GQ196" s="491"/>
      <c r="GR196" s="491"/>
      <c r="GS196" s="491"/>
      <c r="GT196" s="491"/>
      <c r="GU196" s="491"/>
      <c r="GV196" s="491"/>
      <c r="GW196" s="491"/>
      <c r="GX196" s="491"/>
      <c r="GY196" s="491"/>
      <c r="GZ196" s="491"/>
      <c r="HA196" s="491"/>
      <c r="HB196" s="491"/>
      <c r="HC196" s="491"/>
      <c r="HD196" s="491"/>
      <c r="HE196" s="491"/>
      <c r="HF196" s="491"/>
      <c r="HG196" s="491"/>
      <c r="HH196" s="491"/>
      <c r="HI196" s="491"/>
      <c r="HJ196" s="491"/>
      <c r="HK196" s="491"/>
      <c r="HL196" s="491"/>
      <c r="HM196" s="491"/>
      <c r="HN196" s="491"/>
      <c r="HO196" s="491"/>
      <c r="HP196" s="491"/>
      <c r="HQ196" s="491"/>
      <c r="HR196" s="491"/>
      <c r="HS196" s="491"/>
      <c r="HT196" s="491"/>
      <c r="HU196" s="491"/>
    </row>
    <row r="197" spans="1:229" s="486" customFormat="1" ht="15" customHeight="1" x14ac:dyDescent="0.15">
      <c r="A197" s="496">
        <v>193</v>
      </c>
      <c r="B197" s="504">
        <v>84</v>
      </c>
      <c r="C197" s="539" t="s">
        <v>4297</v>
      </c>
      <c r="D197" s="538" t="s">
        <v>5264</v>
      </c>
      <c r="E197" s="506" t="s">
        <v>705</v>
      </c>
      <c r="F197" s="598" t="s">
        <v>2724</v>
      </c>
      <c r="G197" s="530" t="s">
        <v>4405</v>
      </c>
      <c r="H197" s="504" t="s">
        <v>2246</v>
      </c>
      <c r="I197" s="502" t="str">
        <f t="shared" si="12"/>
        <v>III/b</v>
      </c>
      <c r="J197" s="525" t="s">
        <v>3977</v>
      </c>
      <c r="K197" s="504" t="s">
        <v>707</v>
      </c>
      <c r="L197" s="503">
        <f t="shared" si="7"/>
        <v>34</v>
      </c>
      <c r="M197" s="504" t="s">
        <v>680</v>
      </c>
      <c r="N197" s="525" t="s">
        <v>3977</v>
      </c>
      <c r="O197" s="501" t="s">
        <v>2225</v>
      </c>
      <c r="P197" s="553" t="s">
        <v>4355</v>
      </c>
      <c r="Q197" s="508" t="s">
        <v>2228</v>
      </c>
      <c r="R197" s="508" t="s">
        <v>2326</v>
      </c>
      <c r="S197" s="598">
        <v>2015</v>
      </c>
      <c r="T197" s="506" t="s">
        <v>3594</v>
      </c>
      <c r="U197" s="598" t="s">
        <v>2921</v>
      </c>
      <c r="V197" s="625"/>
      <c r="W197" s="491"/>
      <c r="X197" s="491"/>
      <c r="Y197" s="491"/>
      <c r="Z197" s="491"/>
      <c r="AA197" s="491"/>
      <c r="AB197" s="491"/>
      <c r="AC197" s="491"/>
      <c r="AD197" s="491"/>
      <c r="AE197" s="491"/>
      <c r="AF197" s="491"/>
      <c r="AG197" s="491"/>
      <c r="AH197" s="491"/>
      <c r="AI197" s="491"/>
      <c r="AJ197" s="491"/>
      <c r="AK197" s="491"/>
      <c r="AL197" s="491"/>
      <c r="AM197" s="491"/>
      <c r="AN197" s="491"/>
      <c r="AO197" s="491"/>
      <c r="AP197" s="491"/>
      <c r="AQ197" s="491"/>
      <c r="AR197" s="491"/>
      <c r="AS197" s="491"/>
      <c r="AT197" s="491"/>
      <c r="AU197" s="491"/>
      <c r="AV197" s="491"/>
      <c r="AW197" s="491"/>
      <c r="AX197" s="491"/>
      <c r="AY197" s="491"/>
      <c r="AZ197" s="491"/>
      <c r="BA197" s="491"/>
      <c r="BB197" s="491"/>
      <c r="BC197" s="491"/>
      <c r="BD197" s="491"/>
      <c r="BE197" s="491"/>
      <c r="BF197" s="491"/>
      <c r="BG197" s="491"/>
      <c r="BH197" s="491"/>
      <c r="BI197" s="491"/>
      <c r="BJ197" s="491"/>
      <c r="BK197" s="491"/>
      <c r="BL197" s="491"/>
      <c r="BM197" s="491"/>
      <c r="BN197" s="491"/>
      <c r="BO197" s="491"/>
      <c r="BP197" s="491"/>
      <c r="BQ197" s="491"/>
      <c r="BR197" s="491"/>
      <c r="BS197" s="491"/>
      <c r="BT197" s="491"/>
      <c r="BU197" s="491"/>
      <c r="BV197" s="491"/>
      <c r="BW197" s="491"/>
      <c r="BX197" s="491"/>
      <c r="BY197" s="491"/>
      <c r="BZ197" s="491"/>
      <c r="CA197" s="491"/>
      <c r="CB197" s="491"/>
      <c r="CC197" s="491"/>
      <c r="CD197" s="491"/>
      <c r="CE197" s="491"/>
      <c r="CF197" s="491"/>
      <c r="CG197" s="491"/>
      <c r="CH197" s="491"/>
      <c r="CI197" s="491"/>
      <c r="CJ197" s="491"/>
      <c r="CK197" s="491"/>
      <c r="CL197" s="491"/>
      <c r="CM197" s="491"/>
      <c r="CN197" s="491"/>
      <c r="CO197" s="491"/>
      <c r="CP197" s="491"/>
      <c r="CQ197" s="491"/>
      <c r="CR197" s="491"/>
      <c r="CS197" s="491"/>
      <c r="CT197" s="491"/>
      <c r="CU197" s="491"/>
      <c r="CV197" s="491"/>
      <c r="CW197" s="491"/>
      <c r="CX197" s="491"/>
      <c r="CY197" s="491"/>
      <c r="CZ197" s="491"/>
      <c r="DA197" s="491"/>
      <c r="DB197" s="491"/>
      <c r="DC197" s="491"/>
      <c r="DD197" s="491"/>
      <c r="DE197" s="491"/>
      <c r="DF197" s="491"/>
      <c r="DG197" s="491"/>
      <c r="DH197" s="491"/>
      <c r="DI197" s="491"/>
      <c r="DJ197" s="491"/>
      <c r="DK197" s="491"/>
      <c r="DL197" s="491"/>
      <c r="DM197" s="491"/>
      <c r="DN197" s="491"/>
      <c r="DO197" s="491"/>
      <c r="DP197" s="491"/>
      <c r="DQ197" s="491"/>
      <c r="DR197" s="491"/>
      <c r="DS197" s="491"/>
      <c r="DT197" s="491"/>
      <c r="DU197" s="491"/>
      <c r="DV197" s="491"/>
      <c r="DW197" s="491"/>
      <c r="DX197" s="491"/>
      <c r="DY197" s="491"/>
      <c r="DZ197" s="491"/>
      <c r="EA197" s="491"/>
      <c r="EB197" s="491"/>
      <c r="EC197" s="491"/>
      <c r="ED197" s="491"/>
      <c r="EE197" s="491"/>
      <c r="EF197" s="491"/>
      <c r="EG197" s="491"/>
      <c r="EH197" s="491"/>
      <c r="EI197" s="491"/>
      <c r="EJ197" s="491"/>
      <c r="EK197" s="491"/>
      <c r="EL197" s="491"/>
      <c r="EM197" s="491"/>
      <c r="EN197" s="491"/>
      <c r="EO197" s="491"/>
      <c r="EP197" s="491"/>
      <c r="EQ197" s="491"/>
      <c r="ER197" s="491"/>
      <c r="ES197" s="491"/>
      <c r="ET197" s="491"/>
      <c r="EU197" s="491"/>
      <c r="EV197" s="491"/>
      <c r="EW197" s="491"/>
      <c r="EX197" s="491"/>
      <c r="EY197" s="491"/>
      <c r="EZ197" s="491"/>
      <c r="FA197" s="491"/>
      <c r="FB197" s="491"/>
      <c r="FC197" s="491"/>
      <c r="FD197" s="491"/>
      <c r="FE197" s="491"/>
      <c r="FF197" s="491"/>
      <c r="FG197" s="491"/>
      <c r="FH197" s="491"/>
      <c r="FI197" s="491"/>
      <c r="FJ197" s="491"/>
      <c r="FK197" s="491"/>
      <c r="FL197" s="491"/>
      <c r="FM197" s="491"/>
      <c r="FN197" s="491"/>
      <c r="FO197" s="491"/>
      <c r="FP197" s="491"/>
      <c r="FQ197" s="491"/>
      <c r="FR197" s="491"/>
      <c r="FS197" s="491"/>
      <c r="FT197" s="491"/>
      <c r="FU197" s="491"/>
      <c r="FV197" s="491"/>
      <c r="FW197" s="491"/>
      <c r="FX197" s="491"/>
      <c r="FY197" s="491"/>
      <c r="FZ197" s="491"/>
      <c r="GA197" s="491"/>
      <c r="GB197" s="491"/>
      <c r="GC197" s="491"/>
      <c r="GD197" s="491"/>
      <c r="GE197" s="491"/>
      <c r="GF197" s="491"/>
      <c r="GG197" s="491"/>
      <c r="GH197" s="491"/>
      <c r="GI197" s="491"/>
      <c r="GJ197" s="491"/>
      <c r="GK197" s="491"/>
      <c r="GL197" s="491"/>
      <c r="GM197" s="491"/>
      <c r="GN197" s="491"/>
      <c r="GO197" s="491"/>
      <c r="GP197" s="491"/>
      <c r="GQ197" s="491"/>
      <c r="GR197" s="491"/>
      <c r="GS197" s="491"/>
      <c r="GT197" s="491"/>
      <c r="GU197" s="491"/>
      <c r="GV197" s="491"/>
      <c r="GW197" s="491"/>
      <c r="GX197" s="491"/>
      <c r="GY197" s="491"/>
      <c r="GZ197" s="491"/>
      <c r="HA197" s="491"/>
      <c r="HB197" s="491"/>
      <c r="HC197" s="491"/>
      <c r="HD197" s="491"/>
      <c r="HE197" s="491"/>
      <c r="HF197" s="491"/>
      <c r="HG197" s="491"/>
      <c r="HH197" s="491"/>
      <c r="HI197" s="491"/>
      <c r="HJ197" s="491"/>
      <c r="HK197" s="491"/>
      <c r="HL197" s="491"/>
      <c r="HM197" s="491"/>
      <c r="HN197" s="491"/>
      <c r="HO197" s="491"/>
      <c r="HP197" s="491"/>
      <c r="HQ197" s="491"/>
      <c r="HR197" s="491"/>
      <c r="HS197" s="491"/>
      <c r="HT197" s="491"/>
      <c r="HU197" s="491"/>
    </row>
    <row r="198" spans="1:229" s="486" customFormat="1" ht="15" customHeight="1" x14ac:dyDescent="0.15">
      <c r="A198" s="504">
        <v>194</v>
      </c>
      <c r="B198" s="611">
        <v>85</v>
      </c>
      <c r="C198" s="539" t="s">
        <v>4298</v>
      </c>
      <c r="D198" s="538" t="s">
        <v>5117</v>
      </c>
      <c r="E198" s="506" t="s">
        <v>709</v>
      </c>
      <c r="F198" s="598" t="s">
        <v>2730</v>
      </c>
      <c r="G198" s="530" t="s">
        <v>4406</v>
      </c>
      <c r="H198" s="504" t="s">
        <v>2246</v>
      </c>
      <c r="I198" s="502" t="str">
        <f t="shared" si="12"/>
        <v>III/b</v>
      </c>
      <c r="J198" s="525" t="s">
        <v>3977</v>
      </c>
      <c r="K198" s="504" t="s">
        <v>707</v>
      </c>
      <c r="L198" s="503">
        <f t="shared" si="7"/>
        <v>32</v>
      </c>
      <c r="M198" s="504" t="s">
        <v>680</v>
      </c>
      <c r="N198" s="525" t="s">
        <v>3977</v>
      </c>
      <c r="O198" s="501" t="s">
        <v>2225</v>
      </c>
      <c r="P198" s="553" t="s">
        <v>4351</v>
      </c>
      <c r="Q198" s="508" t="s">
        <v>2228</v>
      </c>
      <c r="R198" s="508" t="s">
        <v>2327</v>
      </c>
      <c r="S198" s="598">
        <v>2017</v>
      </c>
      <c r="T198" s="506" t="s">
        <v>5118</v>
      </c>
      <c r="U198" s="598" t="s">
        <v>2989</v>
      </c>
      <c r="V198" s="625"/>
      <c r="W198" s="491"/>
      <c r="X198" s="491"/>
      <c r="Y198" s="491"/>
      <c r="Z198" s="491"/>
      <c r="AA198" s="491"/>
      <c r="AB198" s="491"/>
      <c r="AC198" s="491"/>
      <c r="AD198" s="491"/>
      <c r="AE198" s="491"/>
      <c r="AF198" s="491"/>
      <c r="AG198" s="491"/>
      <c r="AH198" s="491"/>
      <c r="AI198" s="491"/>
      <c r="AJ198" s="491"/>
      <c r="AK198" s="491"/>
      <c r="AL198" s="491"/>
      <c r="AM198" s="491"/>
      <c r="AN198" s="491"/>
      <c r="AO198" s="491"/>
      <c r="AP198" s="491"/>
      <c r="AQ198" s="491"/>
      <c r="AR198" s="491"/>
      <c r="AS198" s="491"/>
      <c r="AT198" s="491"/>
      <c r="AU198" s="491"/>
      <c r="AV198" s="491"/>
      <c r="AW198" s="491"/>
      <c r="AX198" s="491"/>
      <c r="AY198" s="491"/>
      <c r="AZ198" s="491"/>
      <c r="BA198" s="491"/>
      <c r="BB198" s="491"/>
      <c r="BC198" s="491"/>
      <c r="BD198" s="491"/>
      <c r="BE198" s="491"/>
      <c r="BF198" s="491"/>
      <c r="BG198" s="491"/>
      <c r="BH198" s="491"/>
      <c r="BI198" s="491"/>
      <c r="BJ198" s="491"/>
      <c r="BK198" s="491"/>
      <c r="BL198" s="491"/>
      <c r="BM198" s="491"/>
      <c r="BN198" s="491"/>
      <c r="BO198" s="491"/>
      <c r="BP198" s="491"/>
      <c r="BQ198" s="491"/>
      <c r="BR198" s="491"/>
      <c r="BS198" s="491"/>
      <c r="BT198" s="491"/>
      <c r="BU198" s="491"/>
      <c r="BV198" s="491"/>
      <c r="BW198" s="491"/>
      <c r="BX198" s="491"/>
      <c r="BY198" s="491"/>
      <c r="BZ198" s="491"/>
      <c r="CA198" s="491"/>
      <c r="CB198" s="491"/>
      <c r="CC198" s="491"/>
      <c r="CD198" s="491"/>
      <c r="CE198" s="491"/>
      <c r="CF198" s="491"/>
      <c r="CG198" s="491"/>
      <c r="CH198" s="491"/>
      <c r="CI198" s="491"/>
      <c r="CJ198" s="491"/>
      <c r="CK198" s="491"/>
      <c r="CL198" s="491"/>
      <c r="CM198" s="491"/>
      <c r="CN198" s="491"/>
      <c r="CO198" s="491"/>
      <c r="CP198" s="491"/>
      <c r="CQ198" s="491"/>
      <c r="CR198" s="491"/>
      <c r="CS198" s="491"/>
      <c r="CT198" s="491"/>
      <c r="CU198" s="491"/>
      <c r="CV198" s="491"/>
      <c r="CW198" s="491"/>
      <c r="CX198" s="491"/>
      <c r="CY198" s="491"/>
      <c r="CZ198" s="491"/>
      <c r="DA198" s="491"/>
      <c r="DB198" s="491"/>
      <c r="DC198" s="491"/>
      <c r="DD198" s="491"/>
      <c r="DE198" s="491"/>
      <c r="DF198" s="491"/>
      <c r="DG198" s="491"/>
      <c r="DH198" s="491"/>
      <c r="DI198" s="491"/>
      <c r="DJ198" s="491"/>
      <c r="DK198" s="491"/>
      <c r="DL198" s="491"/>
      <c r="DM198" s="491"/>
      <c r="DN198" s="491"/>
      <c r="DO198" s="491"/>
      <c r="DP198" s="491"/>
      <c r="DQ198" s="491"/>
      <c r="DR198" s="491"/>
      <c r="DS198" s="491"/>
      <c r="DT198" s="491"/>
      <c r="DU198" s="491"/>
      <c r="DV198" s="491"/>
      <c r="DW198" s="491"/>
      <c r="DX198" s="491"/>
      <c r="DY198" s="491"/>
      <c r="DZ198" s="491"/>
      <c r="EA198" s="491"/>
      <c r="EB198" s="491"/>
      <c r="EC198" s="491"/>
      <c r="ED198" s="491"/>
      <c r="EE198" s="491"/>
      <c r="EF198" s="491"/>
      <c r="EG198" s="491"/>
      <c r="EH198" s="491"/>
      <c r="EI198" s="491"/>
      <c r="EJ198" s="491"/>
      <c r="EK198" s="491"/>
      <c r="EL198" s="491"/>
      <c r="EM198" s="491"/>
      <c r="EN198" s="491"/>
      <c r="EO198" s="491"/>
      <c r="EP198" s="491"/>
      <c r="EQ198" s="491"/>
      <c r="ER198" s="491"/>
      <c r="ES198" s="491"/>
      <c r="ET198" s="491"/>
      <c r="EU198" s="491"/>
      <c r="EV198" s="491"/>
      <c r="EW198" s="491"/>
      <c r="EX198" s="491"/>
      <c r="EY198" s="491"/>
      <c r="EZ198" s="491"/>
      <c r="FA198" s="491"/>
      <c r="FB198" s="491"/>
      <c r="FC198" s="491"/>
      <c r="FD198" s="491"/>
      <c r="FE198" s="491"/>
      <c r="FF198" s="491"/>
      <c r="FG198" s="491"/>
      <c r="FH198" s="491"/>
      <c r="FI198" s="491"/>
      <c r="FJ198" s="491"/>
      <c r="FK198" s="491"/>
      <c r="FL198" s="491"/>
      <c r="FM198" s="491"/>
      <c r="FN198" s="491"/>
      <c r="FO198" s="491"/>
      <c r="FP198" s="491"/>
      <c r="FQ198" s="491"/>
      <c r="FR198" s="491"/>
      <c r="FS198" s="491"/>
      <c r="FT198" s="491"/>
      <c r="FU198" s="491"/>
      <c r="FV198" s="491"/>
      <c r="FW198" s="491"/>
      <c r="FX198" s="491"/>
      <c r="FY198" s="491"/>
      <c r="FZ198" s="491"/>
      <c r="GA198" s="491"/>
      <c r="GB198" s="491"/>
      <c r="GC198" s="491"/>
      <c r="GD198" s="491"/>
      <c r="GE198" s="491"/>
      <c r="GF198" s="491"/>
      <c r="GG198" s="491"/>
      <c r="GH198" s="491"/>
      <c r="GI198" s="491"/>
      <c r="GJ198" s="491"/>
      <c r="GK198" s="491"/>
      <c r="GL198" s="491"/>
      <c r="GM198" s="491"/>
      <c r="GN198" s="491"/>
      <c r="GO198" s="491"/>
      <c r="GP198" s="491"/>
      <c r="GQ198" s="491"/>
      <c r="GR198" s="491"/>
      <c r="GS198" s="491"/>
      <c r="GT198" s="491"/>
      <c r="GU198" s="491"/>
      <c r="GV198" s="491"/>
      <c r="GW198" s="491"/>
      <c r="GX198" s="491"/>
      <c r="GY198" s="491"/>
      <c r="GZ198" s="491"/>
      <c r="HA198" s="491"/>
      <c r="HB198" s="491"/>
      <c r="HC198" s="491"/>
      <c r="HD198" s="491"/>
      <c r="HE198" s="491"/>
      <c r="HF198" s="491"/>
      <c r="HG198" s="491"/>
      <c r="HH198" s="491"/>
      <c r="HI198" s="491"/>
      <c r="HJ198" s="491"/>
      <c r="HK198" s="491"/>
      <c r="HL198" s="491"/>
      <c r="HM198" s="491"/>
      <c r="HN198" s="491"/>
      <c r="HO198" s="491"/>
      <c r="HP198" s="491"/>
      <c r="HQ198" s="491"/>
      <c r="HR198" s="491"/>
      <c r="HS198" s="491"/>
      <c r="HT198" s="491"/>
      <c r="HU198" s="491"/>
    </row>
    <row r="199" spans="1:229" s="1020" customFormat="1" ht="15" customHeight="1" x14ac:dyDescent="0.15">
      <c r="A199" s="496">
        <v>195</v>
      </c>
      <c r="B199" s="504">
        <v>86</v>
      </c>
      <c r="C199" s="1008" t="s">
        <v>4299</v>
      </c>
      <c r="D199" s="1009" t="s">
        <v>4254</v>
      </c>
      <c r="E199" s="1010" t="s">
        <v>705</v>
      </c>
      <c r="F199" s="1011" t="s">
        <v>2724</v>
      </c>
      <c r="G199" s="1012" t="s">
        <v>4407</v>
      </c>
      <c r="H199" s="1007" t="s">
        <v>2246</v>
      </c>
      <c r="I199" s="1013" t="str">
        <f t="shared" si="12"/>
        <v>III/b</v>
      </c>
      <c r="J199" s="1014" t="s">
        <v>3977</v>
      </c>
      <c r="K199" s="1007" t="s">
        <v>707</v>
      </c>
      <c r="L199" s="1015">
        <f t="shared" si="7"/>
        <v>29</v>
      </c>
      <c r="M199" s="1007" t="s">
        <v>680</v>
      </c>
      <c r="N199" s="1014" t="s">
        <v>3977</v>
      </c>
      <c r="O199" s="1007" t="s">
        <v>2225</v>
      </c>
      <c r="P199" s="1016" t="s">
        <v>4356</v>
      </c>
      <c r="Q199" s="1017" t="s">
        <v>2228</v>
      </c>
      <c r="R199" s="1017" t="s">
        <v>2322</v>
      </c>
      <c r="S199" s="1011"/>
      <c r="T199" s="1010"/>
      <c r="U199" s="1011"/>
      <c r="V199" s="1018"/>
      <c r="W199" s="1019"/>
      <c r="X199" s="1019"/>
      <c r="Y199" s="1019"/>
      <c r="Z199" s="1019"/>
      <c r="AA199" s="1019"/>
      <c r="AB199" s="1019"/>
      <c r="AC199" s="1019"/>
      <c r="AD199" s="1019"/>
      <c r="AE199" s="1019"/>
      <c r="AF199" s="1019"/>
      <c r="AG199" s="1019"/>
      <c r="AH199" s="1019"/>
      <c r="AI199" s="1019"/>
      <c r="AJ199" s="1019"/>
      <c r="AK199" s="1019"/>
      <c r="AL199" s="1019"/>
      <c r="AM199" s="1019"/>
      <c r="AN199" s="1019"/>
      <c r="AO199" s="1019"/>
      <c r="AP199" s="1019"/>
      <c r="AQ199" s="1019"/>
      <c r="AR199" s="1019"/>
      <c r="AS199" s="1019"/>
      <c r="AT199" s="1019"/>
      <c r="AU199" s="1019"/>
      <c r="AV199" s="1019"/>
      <c r="AW199" s="1019"/>
      <c r="AX199" s="1019"/>
      <c r="AY199" s="1019"/>
      <c r="AZ199" s="1019"/>
      <c r="BA199" s="1019"/>
      <c r="BB199" s="1019"/>
      <c r="BC199" s="1019"/>
      <c r="BD199" s="1019"/>
      <c r="BE199" s="1019"/>
      <c r="BF199" s="1019"/>
      <c r="BG199" s="1019"/>
      <c r="BH199" s="1019"/>
      <c r="BI199" s="1019"/>
      <c r="BJ199" s="1019"/>
      <c r="BK199" s="1019"/>
      <c r="BL199" s="1019"/>
      <c r="BM199" s="1019"/>
      <c r="BN199" s="1019"/>
      <c r="BO199" s="1019"/>
      <c r="BP199" s="1019"/>
      <c r="BQ199" s="1019"/>
      <c r="BR199" s="1019"/>
      <c r="BS199" s="1019"/>
      <c r="BT199" s="1019"/>
      <c r="BU199" s="1019"/>
      <c r="BV199" s="1019"/>
      <c r="BW199" s="1019"/>
      <c r="BX199" s="1019"/>
      <c r="BY199" s="1019"/>
      <c r="BZ199" s="1019"/>
      <c r="CA199" s="1019"/>
      <c r="CB199" s="1019"/>
      <c r="CC199" s="1019"/>
      <c r="CD199" s="1019"/>
      <c r="CE199" s="1019"/>
      <c r="CF199" s="1019"/>
      <c r="CG199" s="1019"/>
      <c r="CH199" s="1019"/>
      <c r="CI199" s="1019"/>
      <c r="CJ199" s="1019"/>
      <c r="CK199" s="1019"/>
      <c r="CL199" s="1019"/>
      <c r="CM199" s="1019"/>
      <c r="CN199" s="1019"/>
      <c r="CO199" s="1019"/>
      <c r="CP199" s="1019"/>
      <c r="CQ199" s="1019"/>
      <c r="CR199" s="1019"/>
      <c r="CS199" s="1019"/>
      <c r="CT199" s="1019"/>
      <c r="CU199" s="1019"/>
      <c r="CV199" s="1019"/>
      <c r="CW199" s="1019"/>
      <c r="CX199" s="1019"/>
      <c r="CY199" s="1019"/>
      <c r="CZ199" s="1019"/>
      <c r="DA199" s="1019"/>
      <c r="DB199" s="1019"/>
      <c r="DC199" s="1019"/>
      <c r="DD199" s="1019"/>
      <c r="DE199" s="1019"/>
      <c r="DF199" s="1019"/>
      <c r="DG199" s="1019"/>
      <c r="DH199" s="1019"/>
      <c r="DI199" s="1019"/>
      <c r="DJ199" s="1019"/>
      <c r="DK199" s="1019"/>
      <c r="DL199" s="1019"/>
      <c r="DM199" s="1019"/>
      <c r="DN199" s="1019"/>
      <c r="DO199" s="1019"/>
      <c r="DP199" s="1019"/>
      <c r="DQ199" s="1019"/>
      <c r="DR199" s="1019"/>
      <c r="DS199" s="1019"/>
      <c r="DT199" s="1019"/>
      <c r="DU199" s="1019"/>
      <c r="DV199" s="1019"/>
      <c r="DW199" s="1019"/>
      <c r="DX199" s="1019"/>
      <c r="DY199" s="1019"/>
      <c r="DZ199" s="1019"/>
      <c r="EA199" s="1019"/>
      <c r="EB199" s="1019"/>
      <c r="EC199" s="1019"/>
      <c r="ED199" s="1019"/>
      <c r="EE199" s="1019"/>
      <c r="EF199" s="1019"/>
      <c r="EG199" s="1019"/>
      <c r="EH199" s="1019"/>
      <c r="EI199" s="1019"/>
      <c r="EJ199" s="1019"/>
      <c r="EK199" s="1019"/>
      <c r="EL199" s="1019"/>
      <c r="EM199" s="1019"/>
      <c r="EN199" s="1019"/>
      <c r="EO199" s="1019"/>
      <c r="EP199" s="1019"/>
      <c r="EQ199" s="1019"/>
      <c r="ER199" s="1019"/>
      <c r="ES199" s="1019"/>
      <c r="ET199" s="1019"/>
      <c r="EU199" s="1019"/>
      <c r="EV199" s="1019"/>
      <c r="EW199" s="1019"/>
      <c r="EX199" s="1019"/>
      <c r="EY199" s="1019"/>
      <c r="EZ199" s="1019"/>
      <c r="FA199" s="1019"/>
      <c r="FB199" s="1019"/>
      <c r="FC199" s="1019"/>
      <c r="FD199" s="1019"/>
      <c r="FE199" s="1019"/>
      <c r="FF199" s="1019"/>
      <c r="FG199" s="1019"/>
      <c r="FH199" s="1019"/>
      <c r="FI199" s="1019"/>
      <c r="FJ199" s="1019"/>
      <c r="FK199" s="1019"/>
      <c r="FL199" s="1019"/>
      <c r="FM199" s="1019"/>
      <c r="FN199" s="1019"/>
      <c r="FO199" s="1019"/>
      <c r="FP199" s="1019"/>
      <c r="FQ199" s="1019"/>
      <c r="FR199" s="1019"/>
      <c r="FS199" s="1019"/>
      <c r="FT199" s="1019"/>
      <c r="FU199" s="1019"/>
      <c r="FV199" s="1019"/>
      <c r="FW199" s="1019"/>
      <c r="FX199" s="1019"/>
      <c r="FY199" s="1019"/>
      <c r="FZ199" s="1019"/>
      <c r="GA199" s="1019"/>
      <c r="GB199" s="1019"/>
      <c r="GC199" s="1019"/>
      <c r="GD199" s="1019"/>
      <c r="GE199" s="1019"/>
      <c r="GF199" s="1019"/>
      <c r="GG199" s="1019"/>
      <c r="GH199" s="1019"/>
      <c r="GI199" s="1019"/>
      <c r="GJ199" s="1019"/>
      <c r="GK199" s="1019"/>
      <c r="GL199" s="1019"/>
      <c r="GM199" s="1019"/>
      <c r="GN199" s="1019"/>
      <c r="GO199" s="1019"/>
      <c r="GP199" s="1019"/>
      <c r="GQ199" s="1019"/>
      <c r="GR199" s="1019"/>
      <c r="GS199" s="1019"/>
      <c r="GT199" s="1019"/>
      <c r="GU199" s="1019"/>
      <c r="GV199" s="1019"/>
      <c r="GW199" s="1019"/>
      <c r="GX199" s="1019"/>
      <c r="GY199" s="1019"/>
      <c r="GZ199" s="1019"/>
      <c r="HA199" s="1019"/>
      <c r="HB199" s="1019"/>
      <c r="HC199" s="1019"/>
      <c r="HD199" s="1019"/>
      <c r="HE199" s="1019"/>
      <c r="HF199" s="1019"/>
      <c r="HG199" s="1019"/>
      <c r="HH199" s="1019"/>
      <c r="HI199" s="1019"/>
      <c r="HJ199" s="1019"/>
      <c r="HK199" s="1019"/>
      <c r="HL199" s="1019"/>
      <c r="HM199" s="1019"/>
      <c r="HN199" s="1019"/>
      <c r="HO199" s="1019"/>
      <c r="HP199" s="1019"/>
      <c r="HQ199" s="1019"/>
      <c r="HR199" s="1019"/>
      <c r="HS199" s="1019"/>
      <c r="HT199" s="1019"/>
      <c r="HU199" s="1019"/>
    </row>
    <row r="200" spans="1:229" s="486" customFormat="1" ht="15" customHeight="1" x14ac:dyDescent="0.15">
      <c r="A200" s="504">
        <v>196</v>
      </c>
      <c r="B200" s="611">
        <v>87</v>
      </c>
      <c r="C200" s="1002" t="s">
        <v>4300</v>
      </c>
      <c r="D200" s="1003" t="s">
        <v>5361</v>
      </c>
      <c r="E200" s="506" t="s">
        <v>709</v>
      </c>
      <c r="F200" s="1004" t="s">
        <v>2727</v>
      </c>
      <c r="G200" s="1005" t="s">
        <v>4408</v>
      </c>
      <c r="H200" s="504" t="s">
        <v>2246</v>
      </c>
      <c r="I200" s="502" t="str">
        <f t="shared" si="12"/>
        <v>III/b</v>
      </c>
      <c r="J200" s="525" t="s">
        <v>3977</v>
      </c>
      <c r="K200" s="504" t="s">
        <v>720</v>
      </c>
      <c r="L200" s="503">
        <f t="shared" si="7"/>
        <v>35</v>
      </c>
      <c r="M200" s="504" t="s">
        <v>680</v>
      </c>
      <c r="N200" s="525" t="s">
        <v>3977</v>
      </c>
      <c r="O200" s="501" t="s">
        <v>2225</v>
      </c>
      <c r="P200" s="1003" t="s">
        <v>4357</v>
      </c>
      <c r="Q200" s="508" t="s">
        <v>2228</v>
      </c>
      <c r="R200" s="508" t="s">
        <v>2322</v>
      </c>
      <c r="S200" s="1004">
        <v>2020</v>
      </c>
      <c r="T200" s="506" t="s">
        <v>3540</v>
      </c>
      <c r="U200" s="1004" t="s">
        <v>3003</v>
      </c>
      <c r="V200" s="1006"/>
      <c r="W200" s="491"/>
      <c r="X200" s="491"/>
      <c r="Y200" s="491"/>
      <c r="Z200" s="491"/>
      <c r="AA200" s="491"/>
      <c r="AB200" s="491"/>
      <c r="AC200" s="491"/>
      <c r="AD200" s="491"/>
      <c r="AE200" s="491"/>
      <c r="AF200" s="491"/>
      <c r="AG200" s="491"/>
      <c r="AH200" s="491"/>
      <c r="AI200" s="491"/>
      <c r="AJ200" s="491"/>
      <c r="AK200" s="491"/>
      <c r="AL200" s="491"/>
      <c r="AM200" s="491"/>
      <c r="AN200" s="491"/>
      <c r="AO200" s="491"/>
      <c r="AP200" s="491"/>
      <c r="AQ200" s="491"/>
      <c r="AR200" s="491"/>
      <c r="AS200" s="491"/>
      <c r="AT200" s="491"/>
      <c r="AU200" s="491"/>
      <c r="AV200" s="491"/>
      <c r="AW200" s="491"/>
      <c r="AX200" s="491"/>
      <c r="AY200" s="491"/>
      <c r="AZ200" s="491"/>
      <c r="BA200" s="491"/>
      <c r="BB200" s="491"/>
      <c r="BC200" s="491"/>
      <c r="BD200" s="491"/>
      <c r="BE200" s="491"/>
      <c r="BF200" s="491"/>
      <c r="BG200" s="491"/>
      <c r="BH200" s="491"/>
      <c r="BI200" s="491"/>
      <c r="BJ200" s="491"/>
      <c r="BK200" s="491"/>
      <c r="BL200" s="491"/>
      <c r="BM200" s="491"/>
      <c r="BN200" s="491"/>
      <c r="BO200" s="491"/>
      <c r="BP200" s="491"/>
      <c r="BQ200" s="491"/>
      <c r="BR200" s="491"/>
      <c r="BS200" s="491"/>
      <c r="BT200" s="491"/>
      <c r="BU200" s="491"/>
      <c r="BV200" s="491"/>
      <c r="BW200" s="491"/>
      <c r="BX200" s="491"/>
      <c r="BY200" s="491"/>
      <c r="BZ200" s="491"/>
      <c r="CA200" s="491"/>
      <c r="CB200" s="491"/>
      <c r="CC200" s="491"/>
      <c r="CD200" s="491"/>
      <c r="CE200" s="491"/>
      <c r="CF200" s="491"/>
      <c r="CG200" s="491"/>
      <c r="CH200" s="491"/>
      <c r="CI200" s="491"/>
      <c r="CJ200" s="491"/>
      <c r="CK200" s="491"/>
      <c r="CL200" s="491"/>
      <c r="CM200" s="491"/>
      <c r="CN200" s="491"/>
      <c r="CO200" s="491"/>
      <c r="CP200" s="491"/>
      <c r="CQ200" s="491"/>
      <c r="CR200" s="491"/>
      <c r="CS200" s="491"/>
      <c r="CT200" s="491"/>
      <c r="CU200" s="491"/>
      <c r="CV200" s="491"/>
      <c r="CW200" s="491"/>
      <c r="CX200" s="491"/>
      <c r="CY200" s="491"/>
      <c r="CZ200" s="491"/>
      <c r="DA200" s="491"/>
      <c r="DB200" s="491"/>
      <c r="DC200" s="491"/>
      <c r="DD200" s="491"/>
      <c r="DE200" s="491"/>
      <c r="DF200" s="491"/>
      <c r="DG200" s="491"/>
      <c r="DH200" s="491"/>
      <c r="DI200" s="491"/>
      <c r="DJ200" s="491"/>
      <c r="DK200" s="491"/>
      <c r="DL200" s="491"/>
      <c r="DM200" s="491"/>
      <c r="DN200" s="491"/>
      <c r="DO200" s="491"/>
      <c r="DP200" s="491"/>
      <c r="DQ200" s="491"/>
      <c r="DR200" s="491"/>
      <c r="DS200" s="491"/>
      <c r="DT200" s="491"/>
      <c r="DU200" s="491"/>
      <c r="DV200" s="491"/>
      <c r="DW200" s="491"/>
      <c r="DX200" s="491"/>
      <c r="DY200" s="491"/>
      <c r="DZ200" s="491"/>
      <c r="EA200" s="491"/>
      <c r="EB200" s="491"/>
      <c r="EC200" s="491"/>
      <c r="ED200" s="491"/>
      <c r="EE200" s="491"/>
      <c r="EF200" s="491"/>
      <c r="EG200" s="491"/>
      <c r="EH200" s="491"/>
      <c r="EI200" s="491"/>
      <c r="EJ200" s="491"/>
      <c r="EK200" s="491"/>
      <c r="EL200" s="491"/>
      <c r="EM200" s="491"/>
      <c r="EN200" s="491"/>
      <c r="EO200" s="491"/>
      <c r="EP200" s="491"/>
      <c r="EQ200" s="491"/>
      <c r="ER200" s="491"/>
      <c r="ES200" s="491"/>
      <c r="ET200" s="491"/>
      <c r="EU200" s="491"/>
      <c r="EV200" s="491"/>
      <c r="EW200" s="491"/>
      <c r="EX200" s="491"/>
      <c r="EY200" s="491"/>
      <c r="EZ200" s="491"/>
      <c r="FA200" s="491"/>
      <c r="FB200" s="491"/>
      <c r="FC200" s="491"/>
      <c r="FD200" s="491"/>
      <c r="FE200" s="491"/>
      <c r="FF200" s="491"/>
      <c r="FG200" s="491"/>
      <c r="FH200" s="491"/>
      <c r="FI200" s="491"/>
      <c r="FJ200" s="491"/>
      <c r="FK200" s="491"/>
      <c r="FL200" s="491"/>
      <c r="FM200" s="491"/>
      <c r="FN200" s="491"/>
      <c r="FO200" s="491"/>
      <c r="FP200" s="491"/>
      <c r="FQ200" s="491"/>
      <c r="FR200" s="491"/>
      <c r="FS200" s="491"/>
      <c r="FT200" s="491"/>
      <c r="FU200" s="491"/>
      <c r="FV200" s="491"/>
      <c r="FW200" s="491"/>
      <c r="FX200" s="491"/>
      <c r="FY200" s="491"/>
      <c r="FZ200" s="491"/>
      <c r="GA200" s="491"/>
      <c r="GB200" s="491"/>
      <c r="GC200" s="491"/>
      <c r="GD200" s="491"/>
      <c r="GE200" s="491"/>
      <c r="GF200" s="491"/>
      <c r="GG200" s="491"/>
      <c r="GH200" s="491"/>
      <c r="GI200" s="491"/>
      <c r="GJ200" s="491"/>
      <c r="GK200" s="491"/>
      <c r="GL200" s="491"/>
      <c r="GM200" s="491"/>
      <c r="GN200" s="491"/>
      <c r="GO200" s="491"/>
      <c r="GP200" s="491"/>
      <c r="GQ200" s="491"/>
      <c r="GR200" s="491"/>
      <c r="GS200" s="491"/>
      <c r="GT200" s="491"/>
      <c r="GU200" s="491"/>
      <c r="GV200" s="491"/>
      <c r="GW200" s="491"/>
      <c r="GX200" s="491"/>
      <c r="GY200" s="491"/>
      <c r="GZ200" s="491"/>
      <c r="HA200" s="491"/>
      <c r="HB200" s="491"/>
      <c r="HC200" s="491"/>
      <c r="HD200" s="491"/>
      <c r="HE200" s="491"/>
      <c r="HF200" s="491"/>
      <c r="HG200" s="491"/>
      <c r="HH200" s="491"/>
      <c r="HI200" s="491"/>
      <c r="HJ200" s="491"/>
      <c r="HK200" s="491"/>
      <c r="HL200" s="491"/>
      <c r="HM200" s="491"/>
      <c r="HN200" s="491"/>
      <c r="HO200" s="491"/>
      <c r="HP200" s="491"/>
      <c r="HQ200" s="491"/>
      <c r="HR200" s="491"/>
      <c r="HS200" s="491"/>
      <c r="HT200" s="491"/>
      <c r="HU200" s="491"/>
    </row>
    <row r="201" spans="1:229" s="486" customFormat="1" ht="15" customHeight="1" x14ac:dyDescent="0.15">
      <c r="A201" s="496">
        <v>197</v>
      </c>
      <c r="B201" s="504">
        <v>88</v>
      </c>
      <c r="C201" s="539" t="s">
        <v>4301</v>
      </c>
      <c r="D201" s="538" t="s">
        <v>4255</v>
      </c>
      <c r="E201" s="506" t="s">
        <v>709</v>
      </c>
      <c r="F201" s="598" t="s">
        <v>2911</v>
      </c>
      <c r="G201" s="530" t="s">
        <v>4409</v>
      </c>
      <c r="H201" s="504" t="s">
        <v>2246</v>
      </c>
      <c r="I201" s="502" t="str">
        <f t="shared" si="12"/>
        <v>III/b</v>
      </c>
      <c r="J201" s="525" t="s">
        <v>3977</v>
      </c>
      <c r="K201" s="504" t="s">
        <v>707</v>
      </c>
      <c r="L201" s="503">
        <f t="shared" ref="L201:L264" si="13">2020 - (RIGHT(G201,4))</f>
        <v>28</v>
      </c>
      <c r="M201" s="504" t="s">
        <v>680</v>
      </c>
      <c r="N201" s="525" t="s">
        <v>3977</v>
      </c>
      <c r="O201" s="501" t="s">
        <v>2225</v>
      </c>
      <c r="P201" s="553" t="s">
        <v>4358</v>
      </c>
      <c r="Q201" s="508" t="s">
        <v>2228</v>
      </c>
      <c r="R201" s="508" t="s">
        <v>2300</v>
      </c>
      <c r="S201" s="598">
        <v>2016</v>
      </c>
      <c r="T201" s="506" t="s">
        <v>600</v>
      </c>
      <c r="U201" s="598" t="s">
        <v>3015</v>
      </c>
      <c r="V201" s="625"/>
      <c r="W201" s="491"/>
      <c r="X201" s="491"/>
      <c r="Y201" s="491"/>
      <c r="Z201" s="491"/>
      <c r="AA201" s="491"/>
      <c r="AB201" s="491"/>
      <c r="AC201" s="491"/>
      <c r="AD201" s="491"/>
      <c r="AE201" s="491"/>
      <c r="AF201" s="491"/>
      <c r="AG201" s="491"/>
      <c r="AH201" s="491"/>
      <c r="AI201" s="491"/>
      <c r="AJ201" s="491"/>
      <c r="AK201" s="491"/>
      <c r="AL201" s="491"/>
      <c r="AM201" s="491"/>
      <c r="AN201" s="491"/>
      <c r="AO201" s="491"/>
      <c r="AP201" s="491"/>
      <c r="AQ201" s="491"/>
      <c r="AR201" s="491"/>
      <c r="AS201" s="491"/>
      <c r="AT201" s="491"/>
      <c r="AU201" s="491"/>
      <c r="AV201" s="491"/>
      <c r="AW201" s="491"/>
      <c r="AX201" s="491"/>
      <c r="AY201" s="491"/>
      <c r="AZ201" s="491"/>
      <c r="BA201" s="491"/>
      <c r="BB201" s="491"/>
      <c r="BC201" s="491"/>
      <c r="BD201" s="491"/>
      <c r="BE201" s="491"/>
      <c r="BF201" s="491"/>
      <c r="BG201" s="491"/>
      <c r="BH201" s="491"/>
      <c r="BI201" s="491"/>
      <c r="BJ201" s="491"/>
      <c r="BK201" s="491"/>
      <c r="BL201" s="491"/>
      <c r="BM201" s="491"/>
      <c r="BN201" s="491"/>
      <c r="BO201" s="491"/>
      <c r="BP201" s="491"/>
      <c r="BQ201" s="491"/>
      <c r="BR201" s="491"/>
      <c r="BS201" s="491"/>
      <c r="BT201" s="491"/>
      <c r="BU201" s="491"/>
      <c r="BV201" s="491"/>
      <c r="BW201" s="491"/>
      <c r="BX201" s="491"/>
      <c r="BY201" s="491"/>
      <c r="BZ201" s="491"/>
      <c r="CA201" s="491"/>
      <c r="CB201" s="491"/>
      <c r="CC201" s="491"/>
      <c r="CD201" s="491"/>
      <c r="CE201" s="491"/>
      <c r="CF201" s="491"/>
      <c r="CG201" s="491"/>
      <c r="CH201" s="491"/>
      <c r="CI201" s="491"/>
      <c r="CJ201" s="491"/>
      <c r="CK201" s="491"/>
      <c r="CL201" s="491"/>
      <c r="CM201" s="491"/>
      <c r="CN201" s="491"/>
      <c r="CO201" s="491"/>
      <c r="CP201" s="491"/>
      <c r="CQ201" s="491"/>
      <c r="CR201" s="491"/>
      <c r="CS201" s="491"/>
      <c r="CT201" s="491"/>
      <c r="CU201" s="491"/>
      <c r="CV201" s="491"/>
      <c r="CW201" s="491"/>
      <c r="CX201" s="491"/>
      <c r="CY201" s="491"/>
      <c r="CZ201" s="491"/>
      <c r="DA201" s="491"/>
      <c r="DB201" s="491"/>
      <c r="DC201" s="491"/>
      <c r="DD201" s="491"/>
      <c r="DE201" s="491"/>
      <c r="DF201" s="491"/>
      <c r="DG201" s="491"/>
      <c r="DH201" s="491"/>
      <c r="DI201" s="491"/>
      <c r="DJ201" s="491"/>
      <c r="DK201" s="491"/>
      <c r="DL201" s="491"/>
      <c r="DM201" s="491"/>
      <c r="DN201" s="491"/>
      <c r="DO201" s="491"/>
      <c r="DP201" s="491"/>
      <c r="DQ201" s="491"/>
      <c r="DR201" s="491"/>
      <c r="DS201" s="491"/>
      <c r="DT201" s="491"/>
      <c r="DU201" s="491"/>
      <c r="DV201" s="491"/>
      <c r="DW201" s="491"/>
      <c r="DX201" s="491"/>
      <c r="DY201" s="491"/>
      <c r="DZ201" s="491"/>
      <c r="EA201" s="491"/>
      <c r="EB201" s="491"/>
      <c r="EC201" s="491"/>
      <c r="ED201" s="491"/>
      <c r="EE201" s="491"/>
      <c r="EF201" s="491"/>
      <c r="EG201" s="491"/>
      <c r="EH201" s="491"/>
      <c r="EI201" s="491"/>
      <c r="EJ201" s="491"/>
      <c r="EK201" s="491"/>
      <c r="EL201" s="491"/>
      <c r="EM201" s="491"/>
      <c r="EN201" s="491"/>
      <c r="EO201" s="491"/>
      <c r="EP201" s="491"/>
      <c r="EQ201" s="491"/>
      <c r="ER201" s="491"/>
      <c r="ES201" s="491"/>
      <c r="ET201" s="491"/>
      <c r="EU201" s="491"/>
      <c r="EV201" s="491"/>
      <c r="EW201" s="491"/>
      <c r="EX201" s="491"/>
      <c r="EY201" s="491"/>
      <c r="EZ201" s="491"/>
      <c r="FA201" s="491"/>
      <c r="FB201" s="491"/>
      <c r="FC201" s="491"/>
      <c r="FD201" s="491"/>
      <c r="FE201" s="491"/>
      <c r="FF201" s="491"/>
      <c r="FG201" s="491"/>
      <c r="FH201" s="491"/>
      <c r="FI201" s="491"/>
      <c r="FJ201" s="491"/>
      <c r="FK201" s="491"/>
      <c r="FL201" s="491"/>
      <c r="FM201" s="491"/>
      <c r="FN201" s="491"/>
      <c r="FO201" s="491"/>
      <c r="FP201" s="491"/>
      <c r="FQ201" s="491"/>
      <c r="FR201" s="491"/>
      <c r="FS201" s="491"/>
      <c r="FT201" s="491"/>
      <c r="FU201" s="491"/>
      <c r="FV201" s="491"/>
      <c r="FW201" s="491"/>
      <c r="FX201" s="491"/>
      <c r="FY201" s="491"/>
      <c r="FZ201" s="491"/>
      <c r="GA201" s="491"/>
      <c r="GB201" s="491"/>
      <c r="GC201" s="491"/>
      <c r="GD201" s="491"/>
      <c r="GE201" s="491"/>
      <c r="GF201" s="491"/>
      <c r="GG201" s="491"/>
      <c r="GH201" s="491"/>
      <c r="GI201" s="491"/>
      <c r="GJ201" s="491"/>
      <c r="GK201" s="491"/>
      <c r="GL201" s="491"/>
      <c r="GM201" s="491"/>
      <c r="GN201" s="491"/>
      <c r="GO201" s="491"/>
      <c r="GP201" s="491"/>
      <c r="GQ201" s="491"/>
      <c r="GR201" s="491"/>
      <c r="GS201" s="491"/>
      <c r="GT201" s="491"/>
      <c r="GU201" s="491"/>
      <c r="GV201" s="491"/>
      <c r="GW201" s="491"/>
      <c r="GX201" s="491"/>
      <c r="GY201" s="491"/>
      <c r="GZ201" s="491"/>
      <c r="HA201" s="491"/>
      <c r="HB201" s="491"/>
      <c r="HC201" s="491"/>
      <c r="HD201" s="491"/>
      <c r="HE201" s="491"/>
      <c r="HF201" s="491"/>
      <c r="HG201" s="491"/>
      <c r="HH201" s="491"/>
      <c r="HI201" s="491"/>
      <c r="HJ201" s="491"/>
      <c r="HK201" s="491"/>
      <c r="HL201" s="491"/>
      <c r="HM201" s="491"/>
      <c r="HN201" s="491"/>
      <c r="HO201" s="491"/>
      <c r="HP201" s="491"/>
      <c r="HQ201" s="491"/>
      <c r="HR201" s="491"/>
      <c r="HS201" s="491"/>
      <c r="HT201" s="491"/>
      <c r="HU201" s="491"/>
    </row>
    <row r="202" spans="1:229" s="486" customFormat="1" ht="15" customHeight="1" x14ac:dyDescent="0.15">
      <c r="A202" s="504">
        <v>198</v>
      </c>
      <c r="B202" s="611">
        <v>89</v>
      </c>
      <c r="C202" s="539" t="s">
        <v>4302</v>
      </c>
      <c r="D202" s="538" t="s">
        <v>4256</v>
      </c>
      <c r="E202" s="506" t="s">
        <v>705</v>
      </c>
      <c r="F202" s="598" t="s">
        <v>2727</v>
      </c>
      <c r="G202" s="530" t="s">
        <v>4410</v>
      </c>
      <c r="H202" s="504" t="s">
        <v>2246</v>
      </c>
      <c r="I202" s="502" t="str">
        <f t="shared" si="12"/>
        <v>III/b</v>
      </c>
      <c r="J202" s="525" t="s">
        <v>3977</v>
      </c>
      <c r="K202" s="504" t="s">
        <v>707</v>
      </c>
      <c r="L202" s="503">
        <f t="shared" si="13"/>
        <v>28</v>
      </c>
      <c r="M202" s="504" t="s">
        <v>680</v>
      </c>
      <c r="N202" s="525" t="s">
        <v>3977</v>
      </c>
      <c r="O202" s="501" t="s">
        <v>2225</v>
      </c>
      <c r="P202" s="553" t="s">
        <v>4359</v>
      </c>
      <c r="Q202" s="508" t="s">
        <v>2228</v>
      </c>
      <c r="R202" s="508" t="s">
        <v>2322</v>
      </c>
      <c r="S202" s="598">
        <v>2016</v>
      </c>
      <c r="T202" s="506" t="s">
        <v>3496</v>
      </c>
      <c r="U202" s="598" t="s">
        <v>5304</v>
      </c>
      <c r="V202" s="625"/>
      <c r="W202" s="491"/>
      <c r="X202" s="491"/>
      <c r="Y202" s="491"/>
      <c r="Z202" s="491"/>
      <c r="AA202" s="491"/>
      <c r="AB202" s="491"/>
      <c r="AC202" s="491"/>
      <c r="AD202" s="491"/>
      <c r="AE202" s="491"/>
      <c r="AF202" s="491"/>
      <c r="AG202" s="491"/>
      <c r="AH202" s="491"/>
      <c r="AI202" s="491"/>
      <c r="AJ202" s="491"/>
      <c r="AK202" s="491"/>
      <c r="AL202" s="491"/>
      <c r="AM202" s="491"/>
      <c r="AN202" s="491"/>
      <c r="AO202" s="491"/>
      <c r="AP202" s="491"/>
      <c r="AQ202" s="491"/>
      <c r="AR202" s="491"/>
      <c r="AS202" s="491"/>
      <c r="AT202" s="491"/>
      <c r="AU202" s="491"/>
      <c r="AV202" s="491"/>
      <c r="AW202" s="491"/>
      <c r="AX202" s="491"/>
      <c r="AY202" s="491"/>
      <c r="AZ202" s="491"/>
      <c r="BA202" s="491"/>
      <c r="BB202" s="491"/>
      <c r="BC202" s="491"/>
      <c r="BD202" s="491"/>
      <c r="BE202" s="491"/>
      <c r="BF202" s="491"/>
      <c r="BG202" s="491"/>
      <c r="BH202" s="491"/>
      <c r="BI202" s="491"/>
      <c r="BJ202" s="491"/>
      <c r="BK202" s="491"/>
      <c r="BL202" s="491"/>
      <c r="BM202" s="491"/>
      <c r="BN202" s="491"/>
      <c r="BO202" s="491"/>
      <c r="BP202" s="491"/>
      <c r="BQ202" s="491"/>
      <c r="BR202" s="491"/>
      <c r="BS202" s="491"/>
      <c r="BT202" s="491"/>
      <c r="BU202" s="491"/>
      <c r="BV202" s="491"/>
      <c r="BW202" s="491"/>
      <c r="BX202" s="491"/>
      <c r="BY202" s="491"/>
      <c r="BZ202" s="491"/>
      <c r="CA202" s="491"/>
      <c r="CB202" s="491"/>
      <c r="CC202" s="491"/>
      <c r="CD202" s="491"/>
      <c r="CE202" s="491"/>
      <c r="CF202" s="491"/>
      <c r="CG202" s="491"/>
      <c r="CH202" s="491"/>
      <c r="CI202" s="491"/>
      <c r="CJ202" s="491"/>
      <c r="CK202" s="491"/>
      <c r="CL202" s="491"/>
      <c r="CM202" s="491"/>
      <c r="CN202" s="491"/>
      <c r="CO202" s="491"/>
      <c r="CP202" s="491"/>
      <c r="CQ202" s="491"/>
      <c r="CR202" s="491"/>
      <c r="CS202" s="491"/>
      <c r="CT202" s="491"/>
      <c r="CU202" s="491"/>
      <c r="CV202" s="491"/>
      <c r="CW202" s="491"/>
      <c r="CX202" s="491"/>
      <c r="CY202" s="491"/>
      <c r="CZ202" s="491"/>
      <c r="DA202" s="491"/>
      <c r="DB202" s="491"/>
      <c r="DC202" s="491"/>
      <c r="DD202" s="491"/>
      <c r="DE202" s="491"/>
      <c r="DF202" s="491"/>
      <c r="DG202" s="491"/>
      <c r="DH202" s="491"/>
      <c r="DI202" s="491"/>
      <c r="DJ202" s="491"/>
      <c r="DK202" s="491"/>
      <c r="DL202" s="491"/>
      <c r="DM202" s="491"/>
      <c r="DN202" s="491"/>
      <c r="DO202" s="491"/>
      <c r="DP202" s="491"/>
      <c r="DQ202" s="491"/>
      <c r="DR202" s="491"/>
      <c r="DS202" s="491"/>
      <c r="DT202" s="491"/>
      <c r="DU202" s="491"/>
      <c r="DV202" s="491"/>
      <c r="DW202" s="491"/>
      <c r="DX202" s="491"/>
      <c r="DY202" s="491"/>
      <c r="DZ202" s="491"/>
      <c r="EA202" s="491"/>
      <c r="EB202" s="491"/>
      <c r="EC202" s="491"/>
      <c r="ED202" s="491"/>
      <c r="EE202" s="491"/>
      <c r="EF202" s="491"/>
      <c r="EG202" s="491"/>
      <c r="EH202" s="491"/>
      <c r="EI202" s="491"/>
      <c r="EJ202" s="491"/>
      <c r="EK202" s="491"/>
      <c r="EL202" s="491"/>
      <c r="EM202" s="491"/>
      <c r="EN202" s="491"/>
      <c r="EO202" s="491"/>
      <c r="EP202" s="491"/>
      <c r="EQ202" s="491"/>
      <c r="ER202" s="491"/>
      <c r="ES202" s="491"/>
      <c r="ET202" s="491"/>
      <c r="EU202" s="491"/>
      <c r="EV202" s="491"/>
      <c r="EW202" s="491"/>
      <c r="EX202" s="491"/>
      <c r="EY202" s="491"/>
      <c r="EZ202" s="491"/>
      <c r="FA202" s="491"/>
      <c r="FB202" s="491"/>
      <c r="FC202" s="491"/>
      <c r="FD202" s="491"/>
      <c r="FE202" s="491"/>
      <c r="FF202" s="491"/>
      <c r="FG202" s="491"/>
      <c r="FH202" s="491"/>
      <c r="FI202" s="491"/>
      <c r="FJ202" s="491"/>
      <c r="FK202" s="491"/>
      <c r="FL202" s="491"/>
      <c r="FM202" s="491"/>
      <c r="FN202" s="491"/>
      <c r="FO202" s="491"/>
      <c r="FP202" s="491"/>
      <c r="FQ202" s="491"/>
      <c r="FR202" s="491"/>
      <c r="FS202" s="491"/>
      <c r="FT202" s="491"/>
      <c r="FU202" s="491"/>
      <c r="FV202" s="491"/>
      <c r="FW202" s="491"/>
      <c r="FX202" s="491"/>
      <c r="FY202" s="491"/>
      <c r="FZ202" s="491"/>
      <c r="GA202" s="491"/>
      <c r="GB202" s="491"/>
      <c r="GC202" s="491"/>
      <c r="GD202" s="491"/>
      <c r="GE202" s="491"/>
      <c r="GF202" s="491"/>
      <c r="GG202" s="491"/>
      <c r="GH202" s="491"/>
      <c r="GI202" s="491"/>
      <c r="GJ202" s="491"/>
      <c r="GK202" s="491"/>
      <c r="GL202" s="491"/>
      <c r="GM202" s="491"/>
      <c r="GN202" s="491"/>
      <c r="GO202" s="491"/>
      <c r="GP202" s="491"/>
      <c r="GQ202" s="491"/>
      <c r="GR202" s="491"/>
      <c r="GS202" s="491"/>
      <c r="GT202" s="491"/>
      <c r="GU202" s="491"/>
      <c r="GV202" s="491"/>
      <c r="GW202" s="491"/>
      <c r="GX202" s="491"/>
      <c r="GY202" s="491"/>
      <c r="GZ202" s="491"/>
      <c r="HA202" s="491"/>
      <c r="HB202" s="491"/>
      <c r="HC202" s="491"/>
      <c r="HD202" s="491"/>
      <c r="HE202" s="491"/>
      <c r="HF202" s="491"/>
      <c r="HG202" s="491"/>
      <c r="HH202" s="491"/>
      <c r="HI202" s="491"/>
      <c r="HJ202" s="491"/>
      <c r="HK202" s="491"/>
      <c r="HL202" s="491"/>
      <c r="HM202" s="491"/>
      <c r="HN202" s="491"/>
      <c r="HO202" s="491"/>
      <c r="HP202" s="491"/>
      <c r="HQ202" s="491"/>
      <c r="HR202" s="491"/>
      <c r="HS202" s="491"/>
      <c r="HT202" s="491"/>
      <c r="HU202" s="491"/>
    </row>
    <row r="203" spans="1:229" s="486" customFormat="1" ht="15" customHeight="1" x14ac:dyDescent="0.15">
      <c r="A203" s="496">
        <v>199</v>
      </c>
      <c r="B203" s="504">
        <v>90</v>
      </c>
      <c r="C203" s="539" t="s">
        <v>4303</v>
      </c>
      <c r="D203" s="538" t="s">
        <v>4257</v>
      </c>
      <c r="E203" s="506" t="s">
        <v>709</v>
      </c>
      <c r="F203" s="598" t="s">
        <v>2727</v>
      </c>
      <c r="G203" s="530" t="s">
        <v>4411</v>
      </c>
      <c r="H203" s="504" t="s">
        <v>2246</v>
      </c>
      <c r="I203" s="502" t="str">
        <f t="shared" si="12"/>
        <v>III/b</v>
      </c>
      <c r="J203" s="525" t="s">
        <v>3977</v>
      </c>
      <c r="K203" s="504" t="s">
        <v>707</v>
      </c>
      <c r="L203" s="503">
        <f t="shared" si="13"/>
        <v>36</v>
      </c>
      <c r="M203" s="504" t="s">
        <v>680</v>
      </c>
      <c r="N203" s="525" t="s">
        <v>3977</v>
      </c>
      <c r="O203" s="501" t="s">
        <v>2225</v>
      </c>
      <c r="P203" s="553" t="s">
        <v>4360</v>
      </c>
      <c r="Q203" s="508" t="s">
        <v>2228</v>
      </c>
      <c r="R203" s="508" t="s">
        <v>2300</v>
      </c>
      <c r="S203" s="598">
        <v>2012</v>
      </c>
      <c r="T203" s="506" t="s">
        <v>600</v>
      </c>
      <c r="U203" s="598" t="s">
        <v>2991</v>
      </c>
      <c r="V203" s="625"/>
      <c r="W203" s="491"/>
      <c r="X203" s="491"/>
      <c r="Y203" s="491"/>
      <c r="Z203" s="491"/>
      <c r="AA203" s="491"/>
      <c r="AB203" s="491"/>
      <c r="AC203" s="491"/>
      <c r="AD203" s="491"/>
      <c r="AE203" s="491"/>
      <c r="AF203" s="491"/>
      <c r="AG203" s="491"/>
      <c r="AH203" s="491"/>
      <c r="AI203" s="491"/>
      <c r="AJ203" s="491"/>
      <c r="AK203" s="491"/>
      <c r="AL203" s="491"/>
      <c r="AM203" s="491"/>
      <c r="AN203" s="491"/>
      <c r="AO203" s="491"/>
      <c r="AP203" s="491"/>
      <c r="AQ203" s="491"/>
      <c r="AR203" s="491"/>
      <c r="AS203" s="491"/>
      <c r="AT203" s="491"/>
      <c r="AU203" s="491"/>
      <c r="AV203" s="491"/>
      <c r="AW203" s="491"/>
      <c r="AX203" s="491"/>
      <c r="AY203" s="491"/>
      <c r="AZ203" s="491"/>
      <c r="BA203" s="491"/>
      <c r="BB203" s="491"/>
      <c r="BC203" s="491"/>
      <c r="BD203" s="491"/>
      <c r="BE203" s="491"/>
      <c r="BF203" s="491"/>
      <c r="BG203" s="491"/>
      <c r="BH203" s="491"/>
      <c r="BI203" s="491"/>
      <c r="BJ203" s="491"/>
      <c r="BK203" s="491"/>
      <c r="BL203" s="491"/>
      <c r="BM203" s="491"/>
      <c r="BN203" s="491"/>
      <c r="BO203" s="491"/>
      <c r="BP203" s="491"/>
      <c r="BQ203" s="491"/>
      <c r="BR203" s="491"/>
      <c r="BS203" s="491"/>
      <c r="BT203" s="491"/>
      <c r="BU203" s="491"/>
      <c r="BV203" s="491"/>
      <c r="BW203" s="491"/>
      <c r="BX203" s="491"/>
      <c r="BY203" s="491"/>
      <c r="BZ203" s="491"/>
      <c r="CA203" s="491"/>
      <c r="CB203" s="491"/>
      <c r="CC203" s="491"/>
      <c r="CD203" s="491"/>
      <c r="CE203" s="491"/>
      <c r="CF203" s="491"/>
      <c r="CG203" s="491"/>
      <c r="CH203" s="491"/>
      <c r="CI203" s="491"/>
      <c r="CJ203" s="491"/>
      <c r="CK203" s="491"/>
      <c r="CL203" s="491"/>
      <c r="CM203" s="491"/>
      <c r="CN203" s="491"/>
      <c r="CO203" s="491"/>
      <c r="CP203" s="491"/>
      <c r="CQ203" s="491"/>
      <c r="CR203" s="491"/>
      <c r="CS203" s="491"/>
      <c r="CT203" s="491"/>
      <c r="CU203" s="491"/>
      <c r="CV203" s="491"/>
      <c r="CW203" s="491"/>
      <c r="CX203" s="491"/>
      <c r="CY203" s="491"/>
      <c r="CZ203" s="491"/>
      <c r="DA203" s="491"/>
      <c r="DB203" s="491"/>
      <c r="DC203" s="491"/>
      <c r="DD203" s="491"/>
      <c r="DE203" s="491"/>
      <c r="DF203" s="491"/>
      <c r="DG203" s="491"/>
      <c r="DH203" s="491"/>
      <c r="DI203" s="491"/>
      <c r="DJ203" s="491"/>
      <c r="DK203" s="491"/>
      <c r="DL203" s="491"/>
      <c r="DM203" s="491"/>
      <c r="DN203" s="491"/>
      <c r="DO203" s="491"/>
      <c r="DP203" s="491"/>
      <c r="DQ203" s="491"/>
      <c r="DR203" s="491"/>
      <c r="DS203" s="491"/>
      <c r="DT203" s="491"/>
      <c r="DU203" s="491"/>
      <c r="DV203" s="491"/>
      <c r="DW203" s="491"/>
      <c r="DX203" s="491"/>
      <c r="DY203" s="491"/>
      <c r="DZ203" s="491"/>
      <c r="EA203" s="491"/>
      <c r="EB203" s="491"/>
      <c r="EC203" s="491"/>
      <c r="ED203" s="491"/>
      <c r="EE203" s="491"/>
      <c r="EF203" s="491"/>
      <c r="EG203" s="491"/>
      <c r="EH203" s="491"/>
      <c r="EI203" s="491"/>
      <c r="EJ203" s="491"/>
      <c r="EK203" s="491"/>
      <c r="EL203" s="491"/>
      <c r="EM203" s="491"/>
      <c r="EN203" s="491"/>
      <c r="EO203" s="491"/>
      <c r="EP203" s="491"/>
      <c r="EQ203" s="491"/>
      <c r="ER203" s="491"/>
      <c r="ES203" s="491"/>
      <c r="ET203" s="491"/>
      <c r="EU203" s="491"/>
      <c r="EV203" s="491"/>
      <c r="EW203" s="491"/>
      <c r="EX203" s="491"/>
      <c r="EY203" s="491"/>
      <c r="EZ203" s="491"/>
      <c r="FA203" s="491"/>
      <c r="FB203" s="491"/>
      <c r="FC203" s="491"/>
      <c r="FD203" s="491"/>
      <c r="FE203" s="491"/>
      <c r="FF203" s="491"/>
      <c r="FG203" s="491"/>
      <c r="FH203" s="491"/>
      <c r="FI203" s="491"/>
      <c r="FJ203" s="491"/>
      <c r="FK203" s="491"/>
      <c r="FL203" s="491"/>
      <c r="FM203" s="491"/>
      <c r="FN203" s="491"/>
      <c r="FO203" s="491"/>
      <c r="FP203" s="491"/>
      <c r="FQ203" s="491"/>
      <c r="FR203" s="491"/>
      <c r="FS203" s="491"/>
      <c r="FT203" s="491"/>
      <c r="FU203" s="491"/>
      <c r="FV203" s="491"/>
      <c r="FW203" s="491"/>
      <c r="FX203" s="491"/>
      <c r="FY203" s="491"/>
      <c r="FZ203" s="491"/>
      <c r="GA203" s="491"/>
      <c r="GB203" s="491"/>
      <c r="GC203" s="491"/>
      <c r="GD203" s="491"/>
      <c r="GE203" s="491"/>
      <c r="GF203" s="491"/>
      <c r="GG203" s="491"/>
      <c r="GH203" s="491"/>
      <c r="GI203" s="491"/>
      <c r="GJ203" s="491"/>
      <c r="GK203" s="491"/>
      <c r="GL203" s="491"/>
      <c r="GM203" s="491"/>
      <c r="GN203" s="491"/>
      <c r="GO203" s="491"/>
      <c r="GP203" s="491"/>
      <c r="GQ203" s="491"/>
      <c r="GR203" s="491"/>
      <c r="GS203" s="491"/>
      <c r="GT203" s="491"/>
      <c r="GU203" s="491"/>
      <c r="GV203" s="491"/>
      <c r="GW203" s="491"/>
      <c r="GX203" s="491"/>
      <c r="GY203" s="491"/>
      <c r="GZ203" s="491"/>
      <c r="HA203" s="491"/>
      <c r="HB203" s="491"/>
      <c r="HC203" s="491"/>
      <c r="HD203" s="491"/>
      <c r="HE203" s="491"/>
      <c r="HF203" s="491"/>
      <c r="HG203" s="491"/>
      <c r="HH203" s="491"/>
      <c r="HI203" s="491"/>
      <c r="HJ203" s="491"/>
      <c r="HK203" s="491"/>
      <c r="HL203" s="491"/>
      <c r="HM203" s="491"/>
      <c r="HN203" s="491"/>
      <c r="HO203" s="491"/>
      <c r="HP203" s="491"/>
      <c r="HQ203" s="491"/>
      <c r="HR203" s="491"/>
      <c r="HS203" s="491"/>
      <c r="HT203" s="491"/>
      <c r="HU203" s="491"/>
    </row>
    <row r="204" spans="1:229" s="486" customFormat="1" ht="15" customHeight="1" x14ac:dyDescent="0.15">
      <c r="A204" s="504">
        <v>200</v>
      </c>
      <c r="B204" s="611">
        <v>91</v>
      </c>
      <c r="C204" s="539" t="s">
        <v>4304</v>
      </c>
      <c r="D204" s="538" t="s">
        <v>4258</v>
      </c>
      <c r="E204" s="506" t="s">
        <v>705</v>
      </c>
      <c r="F204" s="598" t="s">
        <v>2724</v>
      </c>
      <c r="G204" s="530" t="s">
        <v>4412</v>
      </c>
      <c r="H204" s="504" t="s">
        <v>2246</v>
      </c>
      <c r="I204" s="502" t="str">
        <f t="shared" si="12"/>
        <v>III/b</v>
      </c>
      <c r="J204" s="525" t="s">
        <v>3977</v>
      </c>
      <c r="K204" s="504" t="s">
        <v>707</v>
      </c>
      <c r="L204" s="503">
        <f t="shared" si="13"/>
        <v>32</v>
      </c>
      <c r="M204" s="504" t="s">
        <v>680</v>
      </c>
      <c r="N204" s="525" t="s">
        <v>3977</v>
      </c>
      <c r="O204" s="501" t="s">
        <v>2225</v>
      </c>
      <c r="P204" s="553" t="s">
        <v>4361</v>
      </c>
      <c r="Q204" s="508" t="s">
        <v>2228</v>
      </c>
      <c r="R204" s="508" t="s">
        <v>2322</v>
      </c>
      <c r="S204" s="598">
        <v>2017</v>
      </c>
      <c r="T204" s="506" t="s">
        <v>5305</v>
      </c>
      <c r="U204" s="598" t="s">
        <v>2966</v>
      </c>
      <c r="V204" s="625"/>
      <c r="W204" s="491"/>
      <c r="X204" s="491"/>
      <c r="Y204" s="491"/>
      <c r="Z204" s="491"/>
      <c r="AA204" s="491"/>
      <c r="AB204" s="491"/>
      <c r="AC204" s="491"/>
      <c r="AD204" s="491"/>
      <c r="AE204" s="491"/>
      <c r="AF204" s="491"/>
      <c r="AG204" s="491"/>
      <c r="AH204" s="491"/>
      <c r="AI204" s="491"/>
      <c r="AJ204" s="491"/>
      <c r="AK204" s="491"/>
      <c r="AL204" s="491"/>
      <c r="AM204" s="491"/>
      <c r="AN204" s="491"/>
      <c r="AO204" s="491"/>
      <c r="AP204" s="491"/>
      <c r="AQ204" s="491"/>
      <c r="AR204" s="491"/>
      <c r="AS204" s="491"/>
      <c r="AT204" s="491"/>
      <c r="AU204" s="491"/>
      <c r="AV204" s="491"/>
      <c r="AW204" s="491"/>
      <c r="AX204" s="491"/>
      <c r="AY204" s="491"/>
      <c r="AZ204" s="491"/>
      <c r="BA204" s="491"/>
      <c r="BB204" s="491"/>
      <c r="BC204" s="491"/>
      <c r="BD204" s="491"/>
      <c r="BE204" s="491"/>
      <c r="BF204" s="491"/>
      <c r="BG204" s="491"/>
      <c r="BH204" s="491"/>
      <c r="BI204" s="491"/>
      <c r="BJ204" s="491"/>
      <c r="BK204" s="491"/>
      <c r="BL204" s="491"/>
      <c r="BM204" s="491"/>
      <c r="BN204" s="491"/>
      <c r="BO204" s="491"/>
      <c r="BP204" s="491"/>
      <c r="BQ204" s="491"/>
      <c r="BR204" s="491"/>
      <c r="BS204" s="491"/>
      <c r="BT204" s="491"/>
      <c r="BU204" s="491"/>
      <c r="BV204" s="491"/>
      <c r="BW204" s="491"/>
      <c r="BX204" s="491"/>
      <c r="BY204" s="491"/>
      <c r="BZ204" s="491"/>
      <c r="CA204" s="491"/>
      <c r="CB204" s="491"/>
      <c r="CC204" s="491"/>
      <c r="CD204" s="491"/>
      <c r="CE204" s="491"/>
      <c r="CF204" s="491"/>
      <c r="CG204" s="491"/>
      <c r="CH204" s="491"/>
      <c r="CI204" s="491"/>
      <c r="CJ204" s="491"/>
      <c r="CK204" s="491"/>
      <c r="CL204" s="491"/>
      <c r="CM204" s="491"/>
      <c r="CN204" s="491"/>
      <c r="CO204" s="491"/>
      <c r="CP204" s="491"/>
      <c r="CQ204" s="491"/>
      <c r="CR204" s="491"/>
      <c r="CS204" s="491"/>
      <c r="CT204" s="491"/>
      <c r="CU204" s="491"/>
      <c r="CV204" s="491"/>
      <c r="CW204" s="491"/>
      <c r="CX204" s="491"/>
      <c r="CY204" s="491"/>
      <c r="CZ204" s="491"/>
      <c r="DA204" s="491"/>
      <c r="DB204" s="491"/>
      <c r="DC204" s="491"/>
      <c r="DD204" s="491"/>
      <c r="DE204" s="491"/>
      <c r="DF204" s="491"/>
      <c r="DG204" s="491"/>
      <c r="DH204" s="491"/>
      <c r="DI204" s="491"/>
      <c r="DJ204" s="491"/>
      <c r="DK204" s="491"/>
      <c r="DL204" s="491"/>
      <c r="DM204" s="491"/>
      <c r="DN204" s="491"/>
      <c r="DO204" s="491"/>
      <c r="DP204" s="491"/>
      <c r="DQ204" s="491"/>
      <c r="DR204" s="491"/>
      <c r="DS204" s="491"/>
      <c r="DT204" s="491"/>
      <c r="DU204" s="491"/>
      <c r="DV204" s="491"/>
      <c r="DW204" s="491"/>
      <c r="DX204" s="491"/>
      <c r="DY204" s="491"/>
      <c r="DZ204" s="491"/>
      <c r="EA204" s="491"/>
      <c r="EB204" s="491"/>
      <c r="EC204" s="491"/>
      <c r="ED204" s="491"/>
      <c r="EE204" s="491"/>
      <c r="EF204" s="491"/>
      <c r="EG204" s="491"/>
      <c r="EH204" s="491"/>
      <c r="EI204" s="491"/>
      <c r="EJ204" s="491"/>
      <c r="EK204" s="491"/>
      <c r="EL204" s="491"/>
      <c r="EM204" s="491"/>
      <c r="EN204" s="491"/>
      <c r="EO204" s="491"/>
      <c r="EP204" s="491"/>
      <c r="EQ204" s="491"/>
      <c r="ER204" s="491"/>
      <c r="ES204" s="491"/>
      <c r="ET204" s="491"/>
      <c r="EU204" s="491"/>
      <c r="EV204" s="491"/>
      <c r="EW204" s="491"/>
      <c r="EX204" s="491"/>
      <c r="EY204" s="491"/>
      <c r="EZ204" s="491"/>
      <c r="FA204" s="491"/>
      <c r="FB204" s="491"/>
      <c r="FC204" s="491"/>
      <c r="FD204" s="491"/>
      <c r="FE204" s="491"/>
      <c r="FF204" s="491"/>
      <c r="FG204" s="491"/>
      <c r="FH204" s="491"/>
      <c r="FI204" s="491"/>
      <c r="FJ204" s="491"/>
      <c r="FK204" s="491"/>
      <c r="FL204" s="491"/>
      <c r="FM204" s="491"/>
      <c r="FN204" s="491"/>
      <c r="FO204" s="491"/>
      <c r="FP204" s="491"/>
      <c r="FQ204" s="491"/>
      <c r="FR204" s="491"/>
      <c r="FS204" s="491"/>
      <c r="FT204" s="491"/>
      <c r="FU204" s="491"/>
      <c r="FV204" s="491"/>
      <c r="FW204" s="491"/>
      <c r="FX204" s="491"/>
      <c r="FY204" s="491"/>
      <c r="FZ204" s="491"/>
      <c r="GA204" s="491"/>
      <c r="GB204" s="491"/>
      <c r="GC204" s="491"/>
      <c r="GD204" s="491"/>
      <c r="GE204" s="491"/>
      <c r="GF204" s="491"/>
      <c r="GG204" s="491"/>
      <c r="GH204" s="491"/>
      <c r="GI204" s="491"/>
      <c r="GJ204" s="491"/>
      <c r="GK204" s="491"/>
      <c r="GL204" s="491"/>
      <c r="GM204" s="491"/>
      <c r="GN204" s="491"/>
      <c r="GO204" s="491"/>
      <c r="GP204" s="491"/>
      <c r="GQ204" s="491"/>
      <c r="GR204" s="491"/>
      <c r="GS204" s="491"/>
      <c r="GT204" s="491"/>
      <c r="GU204" s="491"/>
      <c r="GV204" s="491"/>
      <c r="GW204" s="491"/>
      <c r="GX204" s="491"/>
      <c r="GY204" s="491"/>
      <c r="GZ204" s="491"/>
      <c r="HA204" s="491"/>
      <c r="HB204" s="491"/>
      <c r="HC204" s="491"/>
      <c r="HD204" s="491"/>
      <c r="HE204" s="491"/>
      <c r="HF204" s="491"/>
      <c r="HG204" s="491"/>
      <c r="HH204" s="491"/>
      <c r="HI204" s="491"/>
      <c r="HJ204" s="491"/>
      <c r="HK204" s="491"/>
      <c r="HL204" s="491"/>
      <c r="HM204" s="491"/>
      <c r="HN204" s="491"/>
      <c r="HO204" s="491"/>
      <c r="HP204" s="491"/>
      <c r="HQ204" s="491"/>
      <c r="HR204" s="491"/>
      <c r="HS204" s="491"/>
      <c r="HT204" s="491"/>
      <c r="HU204" s="491"/>
    </row>
    <row r="205" spans="1:229" s="486" customFormat="1" ht="15" customHeight="1" x14ac:dyDescent="0.15">
      <c r="A205" s="496">
        <v>201</v>
      </c>
      <c r="B205" s="504">
        <v>92</v>
      </c>
      <c r="C205" s="539" t="s">
        <v>4305</v>
      </c>
      <c r="D205" s="538" t="s">
        <v>4259</v>
      </c>
      <c r="E205" s="506" t="s">
        <v>709</v>
      </c>
      <c r="F205" s="598" t="s">
        <v>2911</v>
      </c>
      <c r="G205" s="530" t="s">
        <v>4413</v>
      </c>
      <c r="H205" s="504" t="s">
        <v>2246</v>
      </c>
      <c r="I205" s="502" t="str">
        <f t="shared" si="12"/>
        <v>III/b</v>
      </c>
      <c r="J205" s="525" t="s">
        <v>3977</v>
      </c>
      <c r="K205" s="504" t="s">
        <v>707</v>
      </c>
      <c r="L205" s="503">
        <f t="shared" si="13"/>
        <v>32</v>
      </c>
      <c r="M205" s="504" t="s">
        <v>680</v>
      </c>
      <c r="N205" s="525" t="s">
        <v>3977</v>
      </c>
      <c r="O205" s="501" t="s">
        <v>2225</v>
      </c>
      <c r="P205" s="553" t="s">
        <v>4362</v>
      </c>
      <c r="Q205" s="508" t="s">
        <v>2228</v>
      </c>
      <c r="R205" s="508" t="s">
        <v>2324</v>
      </c>
      <c r="S205" s="598">
        <v>2015</v>
      </c>
      <c r="T205" s="506" t="s">
        <v>5276</v>
      </c>
      <c r="U205" s="598" t="s">
        <v>5147</v>
      </c>
      <c r="V205" s="625"/>
      <c r="W205" s="491"/>
      <c r="X205" s="491"/>
      <c r="Y205" s="491"/>
      <c r="Z205" s="491"/>
      <c r="AA205" s="491"/>
      <c r="AB205" s="491"/>
      <c r="AC205" s="491"/>
      <c r="AD205" s="491"/>
      <c r="AE205" s="491"/>
      <c r="AF205" s="491"/>
      <c r="AG205" s="491"/>
      <c r="AH205" s="491"/>
      <c r="AI205" s="491"/>
      <c r="AJ205" s="491"/>
      <c r="AK205" s="491"/>
      <c r="AL205" s="491"/>
      <c r="AM205" s="491"/>
      <c r="AN205" s="491"/>
      <c r="AO205" s="491"/>
      <c r="AP205" s="491"/>
      <c r="AQ205" s="491"/>
      <c r="AR205" s="491"/>
      <c r="AS205" s="491"/>
      <c r="AT205" s="491"/>
      <c r="AU205" s="491"/>
      <c r="AV205" s="491"/>
      <c r="AW205" s="491"/>
      <c r="AX205" s="491"/>
      <c r="AY205" s="491"/>
      <c r="AZ205" s="491"/>
      <c r="BA205" s="491"/>
      <c r="BB205" s="491"/>
      <c r="BC205" s="491"/>
      <c r="BD205" s="491"/>
      <c r="BE205" s="491"/>
      <c r="BF205" s="491"/>
      <c r="BG205" s="491"/>
      <c r="BH205" s="491"/>
      <c r="BI205" s="491"/>
      <c r="BJ205" s="491"/>
      <c r="BK205" s="491"/>
      <c r="BL205" s="491"/>
      <c r="BM205" s="491"/>
      <c r="BN205" s="491"/>
      <c r="BO205" s="491"/>
      <c r="BP205" s="491"/>
      <c r="BQ205" s="491"/>
      <c r="BR205" s="491"/>
      <c r="BS205" s="491"/>
      <c r="BT205" s="491"/>
      <c r="BU205" s="491"/>
      <c r="BV205" s="491"/>
      <c r="BW205" s="491"/>
      <c r="BX205" s="491"/>
      <c r="BY205" s="491"/>
      <c r="BZ205" s="491"/>
      <c r="CA205" s="491"/>
      <c r="CB205" s="491"/>
      <c r="CC205" s="491"/>
      <c r="CD205" s="491"/>
      <c r="CE205" s="491"/>
      <c r="CF205" s="491"/>
      <c r="CG205" s="491"/>
      <c r="CH205" s="491"/>
      <c r="CI205" s="491"/>
      <c r="CJ205" s="491"/>
      <c r="CK205" s="491"/>
      <c r="CL205" s="491"/>
      <c r="CM205" s="491"/>
      <c r="CN205" s="491"/>
      <c r="CO205" s="491"/>
      <c r="CP205" s="491"/>
      <c r="CQ205" s="491"/>
      <c r="CR205" s="491"/>
      <c r="CS205" s="491"/>
      <c r="CT205" s="491"/>
      <c r="CU205" s="491"/>
      <c r="CV205" s="491"/>
      <c r="CW205" s="491"/>
      <c r="CX205" s="491"/>
      <c r="CY205" s="491"/>
      <c r="CZ205" s="491"/>
      <c r="DA205" s="491"/>
      <c r="DB205" s="491"/>
      <c r="DC205" s="491"/>
      <c r="DD205" s="491"/>
      <c r="DE205" s="491"/>
      <c r="DF205" s="491"/>
      <c r="DG205" s="491"/>
      <c r="DH205" s="491"/>
      <c r="DI205" s="491"/>
      <c r="DJ205" s="491"/>
      <c r="DK205" s="491"/>
      <c r="DL205" s="491"/>
      <c r="DM205" s="491"/>
      <c r="DN205" s="491"/>
      <c r="DO205" s="491"/>
      <c r="DP205" s="491"/>
      <c r="DQ205" s="491"/>
      <c r="DR205" s="491"/>
      <c r="DS205" s="491"/>
      <c r="DT205" s="491"/>
      <c r="DU205" s="491"/>
      <c r="DV205" s="491"/>
      <c r="DW205" s="491"/>
      <c r="DX205" s="491"/>
      <c r="DY205" s="491"/>
      <c r="DZ205" s="491"/>
      <c r="EA205" s="491"/>
      <c r="EB205" s="491"/>
      <c r="EC205" s="491"/>
      <c r="ED205" s="491"/>
      <c r="EE205" s="491"/>
      <c r="EF205" s="491"/>
      <c r="EG205" s="491"/>
      <c r="EH205" s="491"/>
      <c r="EI205" s="491"/>
      <c r="EJ205" s="491"/>
      <c r="EK205" s="491"/>
      <c r="EL205" s="491"/>
      <c r="EM205" s="491"/>
      <c r="EN205" s="491"/>
      <c r="EO205" s="491"/>
      <c r="EP205" s="491"/>
      <c r="EQ205" s="491"/>
      <c r="ER205" s="491"/>
      <c r="ES205" s="491"/>
      <c r="ET205" s="491"/>
      <c r="EU205" s="491"/>
      <c r="EV205" s="491"/>
      <c r="EW205" s="491"/>
      <c r="EX205" s="491"/>
      <c r="EY205" s="491"/>
      <c r="EZ205" s="491"/>
      <c r="FA205" s="491"/>
      <c r="FB205" s="491"/>
      <c r="FC205" s="491"/>
      <c r="FD205" s="491"/>
      <c r="FE205" s="491"/>
      <c r="FF205" s="491"/>
      <c r="FG205" s="491"/>
      <c r="FH205" s="491"/>
      <c r="FI205" s="491"/>
      <c r="FJ205" s="491"/>
      <c r="FK205" s="491"/>
      <c r="FL205" s="491"/>
      <c r="FM205" s="491"/>
      <c r="FN205" s="491"/>
      <c r="FO205" s="491"/>
      <c r="FP205" s="491"/>
      <c r="FQ205" s="491"/>
      <c r="FR205" s="491"/>
      <c r="FS205" s="491"/>
      <c r="FT205" s="491"/>
      <c r="FU205" s="491"/>
      <c r="FV205" s="491"/>
      <c r="FW205" s="491"/>
      <c r="FX205" s="491"/>
      <c r="FY205" s="491"/>
      <c r="FZ205" s="491"/>
      <c r="GA205" s="491"/>
      <c r="GB205" s="491"/>
      <c r="GC205" s="491"/>
      <c r="GD205" s="491"/>
      <c r="GE205" s="491"/>
      <c r="GF205" s="491"/>
      <c r="GG205" s="491"/>
      <c r="GH205" s="491"/>
      <c r="GI205" s="491"/>
      <c r="GJ205" s="491"/>
      <c r="GK205" s="491"/>
      <c r="GL205" s="491"/>
      <c r="GM205" s="491"/>
      <c r="GN205" s="491"/>
      <c r="GO205" s="491"/>
      <c r="GP205" s="491"/>
      <c r="GQ205" s="491"/>
      <c r="GR205" s="491"/>
      <c r="GS205" s="491"/>
      <c r="GT205" s="491"/>
      <c r="GU205" s="491"/>
      <c r="GV205" s="491"/>
      <c r="GW205" s="491"/>
      <c r="GX205" s="491"/>
      <c r="GY205" s="491"/>
      <c r="GZ205" s="491"/>
      <c r="HA205" s="491"/>
      <c r="HB205" s="491"/>
      <c r="HC205" s="491"/>
      <c r="HD205" s="491"/>
      <c r="HE205" s="491"/>
      <c r="HF205" s="491"/>
      <c r="HG205" s="491"/>
      <c r="HH205" s="491"/>
      <c r="HI205" s="491"/>
      <c r="HJ205" s="491"/>
      <c r="HK205" s="491"/>
      <c r="HL205" s="491"/>
      <c r="HM205" s="491"/>
      <c r="HN205" s="491"/>
      <c r="HO205" s="491"/>
      <c r="HP205" s="491"/>
      <c r="HQ205" s="491"/>
      <c r="HR205" s="491"/>
      <c r="HS205" s="491"/>
      <c r="HT205" s="491"/>
      <c r="HU205" s="491"/>
    </row>
    <row r="206" spans="1:229" s="486" customFormat="1" ht="15" customHeight="1" x14ac:dyDescent="0.15">
      <c r="A206" s="504">
        <v>202</v>
      </c>
      <c r="B206" s="611">
        <v>93</v>
      </c>
      <c r="C206" s="539" t="s">
        <v>4306</v>
      </c>
      <c r="D206" s="538" t="s">
        <v>4260</v>
      </c>
      <c r="E206" s="506" t="s">
        <v>709</v>
      </c>
      <c r="F206" s="598" t="s">
        <v>2724</v>
      </c>
      <c r="G206" s="530" t="s">
        <v>4414</v>
      </c>
      <c r="H206" s="504" t="s">
        <v>2246</v>
      </c>
      <c r="I206" s="502" t="str">
        <f t="shared" si="12"/>
        <v>III/b</v>
      </c>
      <c r="J206" s="525" t="s">
        <v>3977</v>
      </c>
      <c r="K206" s="504" t="s">
        <v>707</v>
      </c>
      <c r="L206" s="503">
        <f t="shared" si="13"/>
        <v>33</v>
      </c>
      <c r="M206" s="504" t="s">
        <v>680</v>
      </c>
      <c r="N206" s="525" t="s">
        <v>3977</v>
      </c>
      <c r="O206" s="501" t="s">
        <v>2225</v>
      </c>
      <c r="P206" s="553" t="s">
        <v>4363</v>
      </c>
      <c r="Q206" s="508" t="s">
        <v>2228</v>
      </c>
      <c r="R206" s="508" t="s">
        <v>2321</v>
      </c>
      <c r="S206" s="598">
        <v>2017</v>
      </c>
      <c r="T206" s="506" t="s">
        <v>3496</v>
      </c>
      <c r="U206" s="598" t="s">
        <v>5158</v>
      </c>
      <c r="V206" s="625"/>
      <c r="W206" s="491"/>
      <c r="X206" s="491"/>
      <c r="Y206" s="491"/>
      <c r="Z206" s="491"/>
      <c r="AA206" s="491"/>
      <c r="AB206" s="491"/>
      <c r="AC206" s="491"/>
      <c r="AD206" s="491"/>
      <c r="AE206" s="491"/>
      <c r="AF206" s="491"/>
      <c r="AG206" s="491"/>
      <c r="AH206" s="491"/>
      <c r="AI206" s="491"/>
      <c r="AJ206" s="491"/>
      <c r="AK206" s="491"/>
      <c r="AL206" s="491"/>
      <c r="AM206" s="491"/>
      <c r="AN206" s="491"/>
      <c r="AO206" s="491"/>
      <c r="AP206" s="491"/>
      <c r="AQ206" s="491"/>
      <c r="AR206" s="491"/>
      <c r="AS206" s="491"/>
      <c r="AT206" s="491"/>
      <c r="AU206" s="491"/>
      <c r="AV206" s="491"/>
      <c r="AW206" s="491"/>
      <c r="AX206" s="491"/>
      <c r="AY206" s="491"/>
      <c r="AZ206" s="491"/>
      <c r="BA206" s="491"/>
      <c r="BB206" s="491"/>
      <c r="BC206" s="491"/>
      <c r="BD206" s="491"/>
      <c r="BE206" s="491"/>
      <c r="BF206" s="491"/>
      <c r="BG206" s="491"/>
      <c r="BH206" s="491"/>
      <c r="BI206" s="491"/>
      <c r="BJ206" s="491"/>
      <c r="BK206" s="491"/>
      <c r="BL206" s="491"/>
      <c r="BM206" s="491"/>
      <c r="BN206" s="491"/>
      <c r="BO206" s="491"/>
      <c r="BP206" s="491"/>
      <c r="BQ206" s="491"/>
      <c r="BR206" s="491"/>
      <c r="BS206" s="491"/>
      <c r="BT206" s="491"/>
      <c r="BU206" s="491"/>
      <c r="BV206" s="491"/>
      <c r="BW206" s="491"/>
      <c r="BX206" s="491"/>
      <c r="BY206" s="491"/>
      <c r="BZ206" s="491"/>
      <c r="CA206" s="491"/>
      <c r="CB206" s="491"/>
      <c r="CC206" s="491"/>
      <c r="CD206" s="491"/>
      <c r="CE206" s="491"/>
      <c r="CF206" s="491"/>
      <c r="CG206" s="491"/>
      <c r="CH206" s="491"/>
      <c r="CI206" s="491"/>
      <c r="CJ206" s="491"/>
      <c r="CK206" s="491"/>
      <c r="CL206" s="491"/>
      <c r="CM206" s="491"/>
      <c r="CN206" s="491"/>
      <c r="CO206" s="491"/>
      <c r="CP206" s="491"/>
      <c r="CQ206" s="491"/>
      <c r="CR206" s="491"/>
      <c r="CS206" s="491"/>
      <c r="CT206" s="491"/>
      <c r="CU206" s="491"/>
      <c r="CV206" s="491"/>
      <c r="CW206" s="491"/>
      <c r="CX206" s="491"/>
      <c r="CY206" s="491"/>
      <c r="CZ206" s="491"/>
      <c r="DA206" s="491"/>
      <c r="DB206" s="491"/>
      <c r="DC206" s="491"/>
      <c r="DD206" s="491"/>
      <c r="DE206" s="491"/>
      <c r="DF206" s="491"/>
      <c r="DG206" s="491"/>
      <c r="DH206" s="491"/>
      <c r="DI206" s="491"/>
      <c r="DJ206" s="491"/>
      <c r="DK206" s="491"/>
      <c r="DL206" s="491"/>
      <c r="DM206" s="491"/>
      <c r="DN206" s="491"/>
      <c r="DO206" s="491"/>
      <c r="DP206" s="491"/>
      <c r="DQ206" s="491"/>
      <c r="DR206" s="491"/>
      <c r="DS206" s="491"/>
      <c r="DT206" s="491"/>
      <c r="DU206" s="491"/>
      <c r="DV206" s="491"/>
      <c r="DW206" s="491"/>
      <c r="DX206" s="491"/>
      <c r="DY206" s="491"/>
      <c r="DZ206" s="491"/>
      <c r="EA206" s="491"/>
      <c r="EB206" s="491"/>
      <c r="EC206" s="491"/>
      <c r="ED206" s="491"/>
      <c r="EE206" s="491"/>
      <c r="EF206" s="491"/>
      <c r="EG206" s="491"/>
      <c r="EH206" s="491"/>
      <c r="EI206" s="491"/>
      <c r="EJ206" s="491"/>
      <c r="EK206" s="491"/>
      <c r="EL206" s="491"/>
      <c r="EM206" s="491"/>
      <c r="EN206" s="491"/>
      <c r="EO206" s="491"/>
      <c r="EP206" s="491"/>
      <c r="EQ206" s="491"/>
      <c r="ER206" s="491"/>
      <c r="ES206" s="491"/>
      <c r="ET206" s="491"/>
      <c r="EU206" s="491"/>
      <c r="EV206" s="491"/>
      <c r="EW206" s="491"/>
      <c r="EX206" s="491"/>
      <c r="EY206" s="491"/>
      <c r="EZ206" s="491"/>
      <c r="FA206" s="491"/>
      <c r="FB206" s="491"/>
      <c r="FC206" s="491"/>
      <c r="FD206" s="491"/>
      <c r="FE206" s="491"/>
      <c r="FF206" s="491"/>
      <c r="FG206" s="491"/>
      <c r="FH206" s="491"/>
      <c r="FI206" s="491"/>
      <c r="FJ206" s="491"/>
      <c r="FK206" s="491"/>
      <c r="FL206" s="491"/>
      <c r="FM206" s="491"/>
      <c r="FN206" s="491"/>
      <c r="FO206" s="491"/>
      <c r="FP206" s="491"/>
      <c r="FQ206" s="491"/>
      <c r="FR206" s="491"/>
      <c r="FS206" s="491"/>
      <c r="FT206" s="491"/>
      <c r="FU206" s="491"/>
      <c r="FV206" s="491"/>
      <c r="FW206" s="491"/>
      <c r="FX206" s="491"/>
      <c r="FY206" s="491"/>
      <c r="FZ206" s="491"/>
      <c r="GA206" s="491"/>
      <c r="GB206" s="491"/>
      <c r="GC206" s="491"/>
      <c r="GD206" s="491"/>
      <c r="GE206" s="491"/>
      <c r="GF206" s="491"/>
      <c r="GG206" s="491"/>
      <c r="GH206" s="491"/>
      <c r="GI206" s="491"/>
      <c r="GJ206" s="491"/>
      <c r="GK206" s="491"/>
      <c r="GL206" s="491"/>
      <c r="GM206" s="491"/>
      <c r="GN206" s="491"/>
      <c r="GO206" s="491"/>
      <c r="GP206" s="491"/>
      <c r="GQ206" s="491"/>
      <c r="GR206" s="491"/>
      <c r="GS206" s="491"/>
      <c r="GT206" s="491"/>
      <c r="GU206" s="491"/>
      <c r="GV206" s="491"/>
      <c r="GW206" s="491"/>
      <c r="GX206" s="491"/>
      <c r="GY206" s="491"/>
      <c r="GZ206" s="491"/>
      <c r="HA206" s="491"/>
      <c r="HB206" s="491"/>
      <c r="HC206" s="491"/>
      <c r="HD206" s="491"/>
      <c r="HE206" s="491"/>
      <c r="HF206" s="491"/>
      <c r="HG206" s="491"/>
      <c r="HH206" s="491"/>
      <c r="HI206" s="491"/>
      <c r="HJ206" s="491"/>
      <c r="HK206" s="491"/>
      <c r="HL206" s="491"/>
      <c r="HM206" s="491"/>
      <c r="HN206" s="491"/>
      <c r="HO206" s="491"/>
      <c r="HP206" s="491"/>
      <c r="HQ206" s="491"/>
      <c r="HR206" s="491"/>
      <c r="HS206" s="491"/>
      <c r="HT206" s="491"/>
      <c r="HU206" s="491"/>
    </row>
    <row r="207" spans="1:229" s="486" customFormat="1" ht="15" customHeight="1" x14ac:dyDescent="0.15">
      <c r="A207" s="496">
        <v>203</v>
      </c>
      <c r="B207" s="504">
        <v>94</v>
      </c>
      <c r="C207" s="539" t="s">
        <v>4307</v>
      </c>
      <c r="D207" s="538" t="s">
        <v>5241</v>
      </c>
      <c r="E207" s="506" t="s">
        <v>709</v>
      </c>
      <c r="F207" s="598" t="s">
        <v>2724</v>
      </c>
      <c r="G207" s="530" t="s">
        <v>4415</v>
      </c>
      <c r="H207" s="504" t="s">
        <v>2246</v>
      </c>
      <c r="I207" s="502" t="str">
        <f t="shared" si="12"/>
        <v>III/b</v>
      </c>
      <c r="J207" s="525" t="s">
        <v>3977</v>
      </c>
      <c r="K207" s="504" t="s">
        <v>707</v>
      </c>
      <c r="L207" s="503">
        <f t="shared" si="13"/>
        <v>34</v>
      </c>
      <c r="M207" s="504" t="s">
        <v>680</v>
      </c>
      <c r="N207" s="525" t="s">
        <v>3977</v>
      </c>
      <c r="O207" s="501" t="s">
        <v>2225</v>
      </c>
      <c r="P207" s="553" t="s">
        <v>4364</v>
      </c>
      <c r="Q207" s="508" t="s">
        <v>2228</v>
      </c>
      <c r="R207" s="508" t="s">
        <v>2322</v>
      </c>
      <c r="S207" s="598">
        <v>2017</v>
      </c>
      <c r="T207" s="506" t="s">
        <v>5242</v>
      </c>
      <c r="U207" s="506" t="s">
        <v>5231</v>
      </c>
      <c r="V207" s="625"/>
      <c r="W207" s="491"/>
      <c r="X207" s="491"/>
      <c r="Y207" s="491"/>
      <c r="Z207" s="491"/>
      <c r="AA207" s="491"/>
      <c r="AB207" s="491"/>
      <c r="AC207" s="491"/>
      <c r="AD207" s="491"/>
      <c r="AE207" s="491"/>
      <c r="AF207" s="491"/>
      <c r="AG207" s="491"/>
      <c r="AH207" s="491"/>
      <c r="AI207" s="491"/>
      <c r="AJ207" s="491"/>
      <c r="AK207" s="491"/>
      <c r="AL207" s="491"/>
      <c r="AM207" s="491"/>
      <c r="AN207" s="491"/>
      <c r="AO207" s="491"/>
      <c r="AP207" s="491"/>
      <c r="AQ207" s="491"/>
      <c r="AR207" s="491"/>
      <c r="AS207" s="491"/>
      <c r="AT207" s="491"/>
      <c r="AU207" s="491"/>
      <c r="AV207" s="491"/>
      <c r="AW207" s="491"/>
      <c r="AX207" s="491"/>
      <c r="AY207" s="491"/>
      <c r="AZ207" s="491"/>
      <c r="BA207" s="491"/>
      <c r="BB207" s="491"/>
      <c r="BC207" s="491"/>
      <c r="BD207" s="491"/>
      <c r="BE207" s="491"/>
      <c r="BF207" s="491"/>
      <c r="BG207" s="491"/>
      <c r="BH207" s="491"/>
      <c r="BI207" s="491"/>
      <c r="BJ207" s="491"/>
      <c r="BK207" s="491"/>
      <c r="BL207" s="491"/>
      <c r="BM207" s="491"/>
      <c r="BN207" s="491"/>
      <c r="BO207" s="491"/>
      <c r="BP207" s="491"/>
      <c r="BQ207" s="491"/>
      <c r="BR207" s="491"/>
      <c r="BS207" s="491"/>
      <c r="BT207" s="491"/>
      <c r="BU207" s="491"/>
      <c r="BV207" s="491"/>
      <c r="BW207" s="491"/>
      <c r="BX207" s="491"/>
      <c r="BY207" s="491"/>
      <c r="BZ207" s="491"/>
      <c r="CA207" s="491"/>
      <c r="CB207" s="491"/>
      <c r="CC207" s="491"/>
      <c r="CD207" s="491"/>
      <c r="CE207" s="491"/>
      <c r="CF207" s="491"/>
      <c r="CG207" s="491"/>
      <c r="CH207" s="491"/>
      <c r="CI207" s="491"/>
      <c r="CJ207" s="491"/>
      <c r="CK207" s="491"/>
      <c r="CL207" s="491"/>
      <c r="CM207" s="491"/>
      <c r="CN207" s="491"/>
      <c r="CO207" s="491"/>
      <c r="CP207" s="491"/>
      <c r="CQ207" s="491"/>
      <c r="CR207" s="491"/>
      <c r="CS207" s="491"/>
      <c r="CT207" s="491"/>
      <c r="CU207" s="491"/>
      <c r="CV207" s="491"/>
      <c r="CW207" s="491"/>
      <c r="CX207" s="491"/>
      <c r="CY207" s="491"/>
      <c r="CZ207" s="491"/>
      <c r="DA207" s="491"/>
      <c r="DB207" s="491"/>
      <c r="DC207" s="491"/>
      <c r="DD207" s="491"/>
      <c r="DE207" s="491"/>
      <c r="DF207" s="491"/>
      <c r="DG207" s="491"/>
      <c r="DH207" s="491"/>
      <c r="DI207" s="491"/>
      <c r="DJ207" s="491"/>
      <c r="DK207" s="491"/>
      <c r="DL207" s="491"/>
      <c r="DM207" s="491"/>
      <c r="DN207" s="491"/>
      <c r="DO207" s="491"/>
      <c r="DP207" s="491"/>
      <c r="DQ207" s="491"/>
      <c r="DR207" s="491"/>
      <c r="DS207" s="491"/>
      <c r="DT207" s="491"/>
      <c r="DU207" s="491"/>
      <c r="DV207" s="491"/>
      <c r="DW207" s="491"/>
      <c r="DX207" s="491"/>
      <c r="DY207" s="491"/>
      <c r="DZ207" s="491"/>
      <c r="EA207" s="491"/>
      <c r="EB207" s="491"/>
      <c r="EC207" s="491"/>
      <c r="ED207" s="491"/>
      <c r="EE207" s="491"/>
      <c r="EF207" s="491"/>
      <c r="EG207" s="491"/>
      <c r="EH207" s="491"/>
      <c r="EI207" s="491"/>
      <c r="EJ207" s="491"/>
      <c r="EK207" s="491"/>
      <c r="EL207" s="491"/>
      <c r="EM207" s="491"/>
      <c r="EN207" s="491"/>
      <c r="EO207" s="491"/>
      <c r="EP207" s="491"/>
      <c r="EQ207" s="491"/>
      <c r="ER207" s="491"/>
      <c r="ES207" s="491"/>
      <c r="ET207" s="491"/>
      <c r="EU207" s="491"/>
      <c r="EV207" s="491"/>
      <c r="EW207" s="491"/>
      <c r="EX207" s="491"/>
      <c r="EY207" s="491"/>
      <c r="EZ207" s="491"/>
      <c r="FA207" s="491"/>
      <c r="FB207" s="491"/>
      <c r="FC207" s="491"/>
      <c r="FD207" s="491"/>
      <c r="FE207" s="491"/>
      <c r="FF207" s="491"/>
      <c r="FG207" s="491"/>
      <c r="FH207" s="491"/>
      <c r="FI207" s="491"/>
      <c r="FJ207" s="491"/>
      <c r="FK207" s="491"/>
      <c r="FL207" s="491"/>
      <c r="FM207" s="491"/>
      <c r="FN207" s="491"/>
      <c r="FO207" s="491"/>
      <c r="FP207" s="491"/>
      <c r="FQ207" s="491"/>
      <c r="FR207" s="491"/>
      <c r="FS207" s="491"/>
      <c r="FT207" s="491"/>
      <c r="FU207" s="491"/>
      <c r="FV207" s="491"/>
      <c r="FW207" s="491"/>
      <c r="FX207" s="491"/>
      <c r="FY207" s="491"/>
      <c r="FZ207" s="491"/>
      <c r="GA207" s="491"/>
      <c r="GB207" s="491"/>
      <c r="GC207" s="491"/>
      <c r="GD207" s="491"/>
      <c r="GE207" s="491"/>
      <c r="GF207" s="491"/>
      <c r="GG207" s="491"/>
      <c r="GH207" s="491"/>
      <c r="GI207" s="491"/>
      <c r="GJ207" s="491"/>
      <c r="GK207" s="491"/>
      <c r="GL207" s="491"/>
      <c r="GM207" s="491"/>
      <c r="GN207" s="491"/>
      <c r="GO207" s="491"/>
      <c r="GP207" s="491"/>
      <c r="GQ207" s="491"/>
      <c r="GR207" s="491"/>
      <c r="GS207" s="491"/>
      <c r="GT207" s="491"/>
      <c r="GU207" s="491"/>
      <c r="GV207" s="491"/>
      <c r="GW207" s="491"/>
      <c r="GX207" s="491"/>
      <c r="GY207" s="491"/>
      <c r="GZ207" s="491"/>
      <c r="HA207" s="491"/>
      <c r="HB207" s="491"/>
      <c r="HC207" s="491"/>
      <c r="HD207" s="491"/>
      <c r="HE207" s="491"/>
      <c r="HF207" s="491"/>
      <c r="HG207" s="491"/>
      <c r="HH207" s="491"/>
      <c r="HI207" s="491"/>
      <c r="HJ207" s="491"/>
      <c r="HK207" s="491"/>
      <c r="HL207" s="491"/>
      <c r="HM207" s="491"/>
      <c r="HN207" s="491"/>
      <c r="HO207" s="491"/>
      <c r="HP207" s="491"/>
      <c r="HQ207" s="491"/>
      <c r="HR207" s="491"/>
      <c r="HS207" s="491"/>
      <c r="HT207" s="491"/>
      <c r="HU207" s="491"/>
    </row>
    <row r="208" spans="1:229" s="486" customFormat="1" ht="15" customHeight="1" x14ac:dyDescent="0.15">
      <c r="A208" s="504">
        <v>204</v>
      </c>
      <c r="B208" s="611">
        <v>95</v>
      </c>
      <c r="C208" s="539" t="s">
        <v>4308</v>
      </c>
      <c r="D208" s="538" t="s">
        <v>5258</v>
      </c>
      <c r="E208" s="506" t="s">
        <v>709</v>
      </c>
      <c r="F208" s="598" t="s">
        <v>2729</v>
      </c>
      <c r="G208" s="530" t="s">
        <v>4416</v>
      </c>
      <c r="H208" s="504" t="s">
        <v>2246</v>
      </c>
      <c r="I208" s="502" t="str">
        <f t="shared" si="12"/>
        <v>III/b</v>
      </c>
      <c r="J208" s="525" t="s">
        <v>3977</v>
      </c>
      <c r="K208" s="504" t="s">
        <v>707</v>
      </c>
      <c r="L208" s="503">
        <f t="shared" si="13"/>
        <v>33</v>
      </c>
      <c r="M208" s="504" t="s">
        <v>680</v>
      </c>
      <c r="N208" s="525" t="s">
        <v>3977</v>
      </c>
      <c r="O208" s="501" t="s">
        <v>2225</v>
      </c>
      <c r="P208" s="553" t="s">
        <v>4357</v>
      </c>
      <c r="Q208" s="508" t="s">
        <v>2228</v>
      </c>
      <c r="R208" s="508" t="s">
        <v>2321</v>
      </c>
      <c r="S208" s="598">
        <v>2014</v>
      </c>
      <c r="T208" s="506" t="s">
        <v>5259</v>
      </c>
      <c r="U208" s="598" t="s">
        <v>2922</v>
      </c>
      <c r="V208" s="625"/>
      <c r="W208" s="491"/>
      <c r="X208" s="491"/>
      <c r="Y208" s="491"/>
      <c r="Z208" s="491"/>
      <c r="AA208" s="491"/>
      <c r="AB208" s="491"/>
      <c r="AC208" s="491"/>
      <c r="AD208" s="491"/>
      <c r="AE208" s="491"/>
      <c r="AF208" s="491"/>
      <c r="AG208" s="491"/>
      <c r="AH208" s="491"/>
      <c r="AI208" s="491"/>
      <c r="AJ208" s="491"/>
      <c r="AK208" s="491"/>
      <c r="AL208" s="491"/>
      <c r="AM208" s="491"/>
      <c r="AN208" s="491"/>
      <c r="AO208" s="491"/>
      <c r="AP208" s="491"/>
      <c r="AQ208" s="491"/>
      <c r="AR208" s="491"/>
      <c r="AS208" s="491"/>
      <c r="AT208" s="491"/>
      <c r="AU208" s="491"/>
      <c r="AV208" s="491"/>
      <c r="AW208" s="491"/>
      <c r="AX208" s="491"/>
      <c r="AY208" s="491"/>
      <c r="AZ208" s="491"/>
      <c r="BA208" s="491"/>
      <c r="BB208" s="491"/>
      <c r="BC208" s="491"/>
      <c r="BD208" s="491"/>
      <c r="BE208" s="491"/>
      <c r="BF208" s="491"/>
      <c r="BG208" s="491"/>
      <c r="BH208" s="491"/>
      <c r="BI208" s="491"/>
      <c r="BJ208" s="491"/>
      <c r="BK208" s="491"/>
      <c r="BL208" s="491"/>
      <c r="BM208" s="491"/>
      <c r="BN208" s="491"/>
      <c r="BO208" s="491"/>
      <c r="BP208" s="491"/>
      <c r="BQ208" s="491"/>
      <c r="BR208" s="491"/>
      <c r="BS208" s="491"/>
      <c r="BT208" s="491"/>
      <c r="BU208" s="491"/>
      <c r="BV208" s="491"/>
      <c r="BW208" s="491"/>
      <c r="BX208" s="491"/>
      <c r="BY208" s="491"/>
      <c r="BZ208" s="491"/>
      <c r="CA208" s="491"/>
      <c r="CB208" s="491"/>
      <c r="CC208" s="491"/>
      <c r="CD208" s="491"/>
      <c r="CE208" s="491"/>
      <c r="CF208" s="491"/>
      <c r="CG208" s="491"/>
      <c r="CH208" s="491"/>
      <c r="CI208" s="491"/>
      <c r="CJ208" s="491"/>
      <c r="CK208" s="491"/>
      <c r="CL208" s="491"/>
      <c r="CM208" s="491"/>
      <c r="CN208" s="491"/>
      <c r="CO208" s="491"/>
      <c r="CP208" s="491"/>
      <c r="CQ208" s="491"/>
      <c r="CR208" s="491"/>
      <c r="CS208" s="491"/>
      <c r="CT208" s="491"/>
      <c r="CU208" s="491"/>
      <c r="CV208" s="491"/>
      <c r="CW208" s="491"/>
      <c r="CX208" s="491"/>
      <c r="CY208" s="491"/>
      <c r="CZ208" s="491"/>
      <c r="DA208" s="491"/>
      <c r="DB208" s="491"/>
      <c r="DC208" s="491"/>
      <c r="DD208" s="491"/>
      <c r="DE208" s="491"/>
      <c r="DF208" s="491"/>
      <c r="DG208" s="491"/>
      <c r="DH208" s="491"/>
      <c r="DI208" s="491"/>
      <c r="DJ208" s="491"/>
      <c r="DK208" s="491"/>
      <c r="DL208" s="491"/>
      <c r="DM208" s="491"/>
      <c r="DN208" s="491"/>
      <c r="DO208" s="491"/>
      <c r="DP208" s="491"/>
      <c r="DQ208" s="491"/>
      <c r="DR208" s="491"/>
      <c r="DS208" s="491"/>
      <c r="DT208" s="491"/>
      <c r="DU208" s="491"/>
      <c r="DV208" s="491"/>
      <c r="DW208" s="491"/>
      <c r="DX208" s="491"/>
      <c r="DY208" s="491"/>
      <c r="DZ208" s="491"/>
      <c r="EA208" s="491"/>
      <c r="EB208" s="491"/>
      <c r="EC208" s="491"/>
      <c r="ED208" s="491"/>
      <c r="EE208" s="491"/>
      <c r="EF208" s="491"/>
      <c r="EG208" s="491"/>
      <c r="EH208" s="491"/>
      <c r="EI208" s="491"/>
      <c r="EJ208" s="491"/>
      <c r="EK208" s="491"/>
      <c r="EL208" s="491"/>
      <c r="EM208" s="491"/>
      <c r="EN208" s="491"/>
      <c r="EO208" s="491"/>
      <c r="EP208" s="491"/>
      <c r="EQ208" s="491"/>
      <c r="ER208" s="491"/>
      <c r="ES208" s="491"/>
      <c r="ET208" s="491"/>
      <c r="EU208" s="491"/>
      <c r="EV208" s="491"/>
      <c r="EW208" s="491"/>
      <c r="EX208" s="491"/>
      <c r="EY208" s="491"/>
      <c r="EZ208" s="491"/>
      <c r="FA208" s="491"/>
      <c r="FB208" s="491"/>
      <c r="FC208" s="491"/>
      <c r="FD208" s="491"/>
      <c r="FE208" s="491"/>
      <c r="FF208" s="491"/>
      <c r="FG208" s="491"/>
      <c r="FH208" s="491"/>
      <c r="FI208" s="491"/>
      <c r="FJ208" s="491"/>
      <c r="FK208" s="491"/>
      <c r="FL208" s="491"/>
      <c r="FM208" s="491"/>
      <c r="FN208" s="491"/>
      <c r="FO208" s="491"/>
      <c r="FP208" s="491"/>
      <c r="FQ208" s="491"/>
      <c r="FR208" s="491"/>
      <c r="FS208" s="491"/>
      <c r="FT208" s="491"/>
      <c r="FU208" s="491"/>
      <c r="FV208" s="491"/>
      <c r="FW208" s="491"/>
      <c r="FX208" s="491"/>
      <c r="FY208" s="491"/>
      <c r="FZ208" s="491"/>
      <c r="GA208" s="491"/>
      <c r="GB208" s="491"/>
      <c r="GC208" s="491"/>
      <c r="GD208" s="491"/>
      <c r="GE208" s="491"/>
      <c r="GF208" s="491"/>
      <c r="GG208" s="491"/>
      <c r="GH208" s="491"/>
      <c r="GI208" s="491"/>
      <c r="GJ208" s="491"/>
      <c r="GK208" s="491"/>
      <c r="GL208" s="491"/>
      <c r="GM208" s="491"/>
      <c r="GN208" s="491"/>
      <c r="GO208" s="491"/>
      <c r="GP208" s="491"/>
      <c r="GQ208" s="491"/>
      <c r="GR208" s="491"/>
      <c r="GS208" s="491"/>
      <c r="GT208" s="491"/>
      <c r="GU208" s="491"/>
      <c r="GV208" s="491"/>
      <c r="GW208" s="491"/>
      <c r="GX208" s="491"/>
      <c r="GY208" s="491"/>
      <c r="GZ208" s="491"/>
      <c r="HA208" s="491"/>
      <c r="HB208" s="491"/>
      <c r="HC208" s="491"/>
      <c r="HD208" s="491"/>
      <c r="HE208" s="491"/>
      <c r="HF208" s="491"/>
      <c r="HG208" s="491"/>
      <c r="HH208" s="491"/>
      <c r="HI208" s="491"/>
      <c r="HJ208" s="491"/>
      <c r="HK208" s="491"/>
      <c r="HL208" s="491"/>
      <c r="HM208" s="491"/>
      <c r="HN208" s="491"/>
      <c r="HO208" s="491"/>
      <c r="HP208" s="491"/>
      <c r="HQ208" s="491"/>
      <c r="HR208" s="491"/>
      <c r="HS208" s="491"/>
      <c r="HT208" s="491"/>
      <c r="HU208" s="491"/>
    </row>
    <row r="209" spans="1:229" s="486" customFormat="1" ht="15" customHeight="1" x14ac:dyDescent="0.15">
      <c r="A209" s="496">
        <v>205</v>
      </c>
      <c r="B209" s="504">
        <v>96</v>
      </c>
      <c r="C209" s="539" t="s">
        <v>4309</v>
      </c>
      <c r="D209" s="538" t="s">
        <v>5278</v>
      </c>
      <c r="E209" s="506" t="s">
        <v>709</v>
      </c>
      <c r="F209" s="598" t="s">
        <v>4640</v>
      </c>
      <c r="G209" s="530" t="s">
        <v>4417</v>
      </c>
      <c r="H209" s="504" t="s">
        <v>2246</v>
      </c>
      <c r="I209" s="502" t="str">
        <f t="shared" si="12"/>
        <v>III/b</v>
      </c>
      <c r="J209" s="525" t="s">
        <v>3977</v>
      </c>
      <c r="K209" s="504" t="s">
        <v>720</v>
      </c>
      <c r="L209" s="503">
        <f t="shared" si="13"/>
        <v>31</v>
      </c>
      <c r="M209" s="504" t="s">
        <v>680</v>
      </c>
      <c r="N209" s="525" t="s">
        <v>3977</v>
      </c>
      <c r="O209" s="501" t="s">
        <v>2225</v>
      </c>
      <c r="P209" s="553" t="s">
        <v>4357</v>
      </c>
      <c r="Q209" s="508" t="s">
        <v>2228</v>
      </c>
      <c r="R209" s="508" t="s">
        <v>2326</v>
      </c>
      <c r="S209" s="598">
        <v>2019</v>
      </c>
      <c r="T209" s="506" t="s">
        <v>3540</v>
      </c>
      <c r="U209" s="598" t="s">
        <v>2922</v>
      </c>
      <c r="V209" s="625"/>
      <c r="W209" s="491"/>
      <c r="X209" s="491"/>
      <c r="Y209" s="491"/>
      <c r="Z209" s="491"/>
      <c r="AA209" s="491"/>
      <c r="AB209" s="491"/>
      <c r="AC209" s="491"/>
      <c r="AD209" s="491"/>
      <c r="AE209" s="491"/>
      <c r="AF209" s="491"/>
      <c r="AG209" s="491"/>
      <c r="AH209" s="491"/>
      <c r="AI209" s="491"/>
      <c r="AJ209" s="491"/>
      <c r="AK209" s="491"/>
      <c r="AL209" s="491"/>
      <c r="AM209" s="491"/>
      <c r="AN209" s="491"/>
      <c r="AO209" s="491"/>
      <c r="AP209" s="491"/>
      <c r="AQ209" s="491"/>
      <c r="AR209" s="491"/>
      <c r="AS209" s="491"/>
      <c r="AT209" s="491"/>
      <c r="AU209" s="491"/>
      <c r="AV209" s="491"/>
      <c r="AW209" s="491"/>
      <c r="AX209" s="491"/>
      <c r="AY209" s="491"/>
      <c r="AZ209" s="491"/>
      <c r="BA209" s="491"/>
      <c r="BB209" s="491"/>
      <c r="BC209" s="491"/>
      <c r="BD209" s="491"/>
      <c r="BE209" s="491"/>
      <c r="BF209" s="491"/>
      <c r="BG209" s="491"/>
      <c r="BH209" s="491"/>
      <c r="BI209" s="491"/>
      <c r="BJ209" s="491"/>
      <c r="BK209" s="491"/>
      <c r="BL209" s="491"/>
      <c r="BM209" s="491"/>
      <c r="BN209" s="491"/>
      <c r="BO209" s="491"/>
      <c r="BP209" s="491"/>
      <c r="BQ209" s="491"/>
      <c r="BR209" s="491"/>
      <c r="BS209" s="491"/>
      <c r="BT209" s="491"/>
      <c r="BU209" s="491"/>
      <c r="BV209" s="491"/>
      <c r="BW209" s="491"/>
      <c r="BX209" s="491"/>
      <c r="BY209" s="491"/>
      <c r="BZ209" s="491"/>
      <c r="CA209" s="491"/>
      <c r="CB209" s="491"/>
      <c r="CC209" s="491"/>
      <c r="CD209" s="491"/>
      <c r="CE209" s="491"/>
      <c r="CF209" s="491"/>
      <c r="CG209" s="491"/>
      <c r="CH209" s="491"/>
      <c r="CI209" s="491"/>
      <c r="CJ209" s="491"/>
      <c r="CK209" s="491"/>
      <c r="CL209" s="491"/>
      <c r="CM209" s="491"/>
      <c r="CN209" s="491"/>
      <c r="CO209" s="491"/>
      <c r="CP209" s="491"/>
      <c r="CQ209" s="491"/>
      <c r="CR209" s="491"/>
      <c r="CS209" s="491"/>
      <c r="CT209" s="491"/>
      <c r="CU209" s="491"/>
      <c r="CV209" s="491"/>
      <c r="CW209" s="491"/>
      <c r="CX209" s="491"/>
      <c r="CY209" s="491"/>
      <c r="CZ209" s="491"/>
      <c r="DA209" s="491"/>
      <c r="DB209" s="491"/>
      <c r="DC209" s="491"/>
      <c r="DD209" s="491"/>
      <c r="DE209" s="491"/>
      <c r="DF209" s="491"/>
      <c r="DG209" s="491"/>
      <c r="DH209" s="491"/>
      <c r="DI209" s="491"/>
      <c r="DJ209" s="491"/>
      <c r="DK209" s="491"/>
      <c r="DL209" s="491"/>
      <c r="DM209" s="491"/>
      <c r="DN209" s="491"/>
      <c r="DO209" s="491"/>
      <c r="DP209" s="491"/>
      <c r="DQ209" s="491"/>
      <c r="DR209" s="491"/>
      <c r="DS209" s="491"/>
      <c r="DT209" s="491"/>
      <c r="DU209" s="491"/>
      <c r="DV209" s="491"/>
      <c r="DW209" s="491"/>
      <c r="DX209" s="491"/>
      <c r="DY209" s="491"/>
      <c r="DZ209" s="491"/>
      <c r="EA209" s="491"/>
      <c r="EB209" s="491"/>
      <c r="EC209" s="491"/>
      <c r="ED209" s="491"/>
      <c r="EE209" s="491"/>
      <c r="EF209" s="491"/>
      <c r="EG209" s="491"/>
      <c r="EH209" s="491"/>
      <c r="EI209" s="491"/>
      <c r="EJ209" s="491"/>
      <c r="EK209" s="491"/>
      <c r="EL209" s="491"/>
      <c r="EM209" s="491"/>
      <c r="EN209" s="491"/>
      <c r="EO209" s="491"/>
      <c r="EP209" s="491"/>
      <c r="EQ209" s="491"/>
      <c r="ER209" s="491"/>
      <c r="ES209" s="491"/>
      <c r="ET209" s="491"/>
      <c r="EU209" s="491"/>
      <c r="EV209" s="491"/>
      <c r="EW209" s="491"/>
      <c r="EX209" s="491"/>
      <c r="EY209" s="491"/>
      <c r="EZ209" s="491"/>
      <c r="FA209" s="491"/>
      <c r="FB209" s="491"/>
      <c r="FC209" s="491"/>
      <c r="FD209" s="491"/>
      <c r="FE209" s="491"/>
      <c r="FF209" s="491"/>
      <c r="FG209" s="491"/>
      <c r="FH209" s="491"/>
      <c r="FI209" s="491"/>
      <c r="FJ209" s="491"/>
      <c r="FK209" s="491"/>
      <c r="FL209" s="491"/>
      <c r="FM209" s="491"/>
      <c r="FN209" s="491"/>
      <c r="FO209" s="491"/>
      <c r="FP209" s="491"/>
      <c r="FQ209" s="491"/>
      <c r="FR209" s="491"/>
      <c r="FS209" s="491"/>
      <c r="FT209" s="491"/>
      <c r="FU209" s="491"/>
      <c r="FV209" s="491"/>
      <c r="FW209" s="491"/>
      <c r="FX209" s="491"/>
      <c r="FY209" s="491"/>
      <c r="FZ209" s="491"/>
      <c r="GA209" s="491"/>
      <c r="GB209" s="491"/>
      <c r="GC209" s="491"/>
      <c r="GD209" s="491"/>
      <c r="GE209" s="491"/>
      <c r="GF209" s="491"/>
      <c r="GG209" s="491"/>
      <c r="GH209" s="491"/>
      <c r="GI209" s="491"/>
      <c r="GJ209" s="491"/>
      <c r="GK209" s="491"/>
      <c r="GL209" s="491"/>
      <c r="GM209" s="491"/>
      <c r="GN209" s="491"/>
      <c r="GO209" s="491"/>
      <c r="GP209" s="491"/>
      <c r="GQ209" s="491"/>
      <c r="GR209" s="491"/>
      <c r="GS209" s="491"/>
      <c r="GT209" s="491"/>
      <c r="GU209" s="491"/>
      <c r="GV209" s="491"/>
      <c r="GW209" s="491"/>
      <c r="GX209" s="491"/>
      <c r="GY209" s="491"/>
      <c r="GZ209" s="491"/>
      <c r="HA209" s="491"/>
      <c r="HB209" s="491"/>
      <c r="HC209" s="491"/>
      <c r="HD209" s="491"/>
      <c r="HE209" s="491"/>
      <c r="HF209" s="491"/>
      <c r="HG209" s="491"/>
      <c r="HH209" s="491"/>
      <c r="HI209" s="491"/>
      <c r="HJ209" s="491"/>
      <c r="HK209" s="491"/>
      <c r="HL209" s="491"/>
      <c r="HM209" s="491"/>
      <c r="HN209" s="491"/>
      <c r="HO209" s="491"/>
      <c r="HP209" s="491"/>
      <c r="HQ209" s="491"/>
      <c r="HR209" s="491"/>
      <c r="HS209" s="491"/>
      <c r="HT209" s="491"/>
      <c r="HU209" s="491"/>
    </row>
    <row r="210" spans="1:229" s="486" customFormat="1" ht="15" customHeight="1" x14ac:dyDescent="0.15">
      <c r="A210" s="504">
        <v>206</v>
      </c>
      <c r="B210" s="611">
        <v>97</v>
      </c>
      <c r="C210" s="539" t="s">
        <v>4310</v>
      </c>
      <c r="D210" s="538" t="s">
        <v>5157</v>
      </c>
      <c r="E210" s="506" t="s">
        <v>705</v>
      </c>
      <c r="F210" s="598" t="s">
        <v>2724</v>
      </c>
      <c r="G210" s="530" t="s">
        <v>4418</v>
      </c>
      <c r="H210" s="504" t="s">
        <v>2246</v>
      </c>
      <c r="I210" s="502" t="str">
        <f t="shared" si="12"/>
        <v>III/b</v>
      </c>
      <c r="J210" s="525" t="s">
        <v>3977</v>
      </c>
      <c r="K210" s="504" t="s">
        <v>707</v>
      </c>
      <c r="L210" s="503">
        <f t="shared" si="13"/>
        <v>28</v>
      </c>
      <c r="M210" s="504" t="s">
        <v>680</v>
      </c>
      <c r="N210" s="525" t="s">
        <v>3977</v>
      </c>
      <c r="O210" s="501" t="s">
        <v>2225</v>
      </c>
      <c r="P210" s="553" t="s">
        <v>4365</v>
      </c>
      <c r="Q210" s="508" t="s">
        <v>2228</v>
      </c>
      <c r="R210" s="508" t="s">
        <v>2322</v>
      </c>
      <c r="S210" s="598">
        <v>2016</v>
      </c>
      <c r="T210" s="506" t="s">
        <v>3496</v>
      </c>
      <c r="U210" s="598" t="s">
        <v>5158</v>
      </c>
      <c r="V210" s="625"/>
      <c r="W210" s="491"/>
      <c r="X210" s="491"/>
      <c r="Y210" s="491"/>
      <c r="Z210" s="491"/>
      <c r="AA210" s="491"/>
      <c r="AB210" s="491"/>
      <c r="AC210" s="491"/>
      <c r="AD210" s="491"/>
      <c r="AE210" s="491"/>
      <c r="AF210" s="491"/>
      <c r="AG210" s="491"/>
      <c r="AH210" s="491"/>
      <c r="AI210" s="491"/>
      <c r="AJ210" s="491"/>
      <c r="AK210" s="491"/>
      <c r="AL210" s="491"/>
      <c r="AM210" s="491"/>
      <c r="AN210" s="491"/>
      <c r="AO210" s="491"/>
      <c r="AP210" s="491"/>
      <c r="AQ210" s="491"/>
      <c r="AR210" s="491"/>
      <c r="AS210" s="491"/>
      <c r="AT210" s="491"/>
      <c r="AU210" s="491"/>
      <c r="AV210" s="491"/>
      <c r="AW210" s="491"/>
      <c r="AX210" s="491"/>
      <c r="AY210" s="491"/>
      <c r="AZ210" s="491"/>
      <c r="BA210" s="491"/>
      <c r="BB210" s="491"/>
      <c r="BC210" s="491"/>
      <c r="BD210" s="491"/>
      <c r="BE210" s="491"/>
      <c r="BF210" s="491"/>
      <c r="BG210" s="491"/>
      <c r="BH210" s="491"/>
      <c r="BI210" s="491"/>
      <c r="BJ210" s="491"/>
      <c r="BK210" s="491"/>
      <c r="BL210" s="491"/>
      <c r="BM210" s="491"/>
      <c r="BN210" s="491"/>
      <c r="BO210" s="491"/>
      <c r="BP210" s="491"/>
      <c r="BQ210" s="491"/>
      <c r="BR210" s="491"/>
      <c r="BS210" s="491"/>
      <c r="BT210" s="491"/>
      <c r="BU210" s="491"/>
      <c r="BV210" s="491"/>
      <c r="BW210" s="491"/>
      <c r="BX210" s="491"/>
      <c r="BY210" s="491"/>
      <c r="BZ210" s="491"/>
      <c r="CA210" s="491"/>
      <c r="CB210" s="491"/>
      <c r="CC210" s="491"/>
      <c r="CD210" s="491"/>
      <c r="CE210" s="491"/>
      <c r="CF210" s="491"/>
      <c r="CG210" s="491"/>
      <c r="CH210" s="491"/>
      <c r="CI210" s="491"/>
      <c r="CJ210" s="491"/>
      <c r="CK210" s="491"/>
      <c r="CL210" s="491"/>
      <c r="CM210" s="491"/>
      <c r="CN210" s="491"/>
      <c r="CO210" s="491"/>
      <c r="CP210" s="491"/>
      <c r="CQ210" s="491"/>
      <c r="CR210" s="491"/>
      <c r="CS210" s="491"/>
      <c r="CT210" s="491"/>
      <c r="CU210" s="491"/>
      <c r="CV210" s="491"/>
      <c r="CW210" s="491"/>
      <c r="CX210" s="491"/>
      <c r="CY210" s="491"/>
      <c r="CZ210" s="491"/>
      <c r="DA210" s="491"/>
      <c r="DB210" s="491"/>
      <c r="DC210" s="491"/>
      <c r="DD210" s="491"/>
      <c r="DE210" s="491"/>
      <c r="DF210" s="491"/>
      <c r="DG210" s="491"/>
      <c r="DH210" s="491"/>
      <c r="DI210" s="491"/>
      <c r="DJ210" s="491"/>
      <c r="DK210" s="491"/>
      <c r="DL210" s="491"/>
      <c r="DM210" s="491"/>
      <c r="DN210" s="491"/>
      <c r="DO210" s="491"/>
      <c r="DP210" s="491"/>
      <c r="DQ210" s="491"/>
      <c r="DR210" s="491"/>
      <c r="DS210" s="491"/>
      <c r="DT210" s="491"/>
      <c r="DU210" s="491"/>
      <c r="DV210" s="491"/>
      <c r="DW210" s="491"/>
      <c r="DX210" s="491"/>
      <c r="DY210" s="491"/>
      <c r="DZ210" s="491"/>
      <c r="EA210" s="491"/>
      <c r="EB210" s="491"/>
      <c r="EC210" s="491"/>
      <c r="ED210" s="491"/>
      <c r="EE210" s="491"/>
      <c r="EF210" s="491"/>
      <c r="EG210" s="491"/>
      <c r="EH210" s="491"/>
      <c r="EI210" s="491"/>
      <c r="EJ210" s="491"/>
      <c r="EK210" s="491"/>
      <c r="EL210" s="491"/>
      <c r="EM210" s="491"/>
      <c r="EN210" s="491"/>
      <c r="EO210" s="491"/>
      <c r="EP210" s="491"/>
      <c r="EQ210" s="491"/>
      <c r="ER210" s="491"/>
      <c r="ES210" s="491"/>
      <c r="ET210" s="491"/>
      <c r="EU210" s="491"/>
      <c r="EV210" s="491"/>
      <c r="EW210" s="491"/>
      <c r="EX210" s="491"/>
      <c r="EY210" s="491"/>
      <c r="EZ210" s="491"/>
      <c r="FA210" s="491"/>
      <c r="FB210" s="491"/>
      <c r="FC210" s="491"/>
      <c r="FD210" s="491"/>
      <c r="FE210" s="491"/>
      <c r="FF210" s="491"/>
      <c r="FG210" s="491"/>
      <c r="FH210" s="491"/>
      <c r="FI210" s="491"/>
      <c r="FJ210" s="491"/>
      <c r="FK210" s="491"/>
      <c r="FL210" s="491"/>
      <c r="FM210" s="491"/>
      <c r="FN210" s="491"/>
      <c r="FO210" s="491"/>
      <c r="FP210" s="491"/>
      <c r="FQ210" s="491"/>
      <c r="FR210" s="491"/>
      <c r="FS210" s="491"/>
      <c r="FT210" s="491"/>
      <c r="FU210" s="491"/>
      <c r="FV210" s="491"/>
      <c r="FW210" s="491"/>
      <c r="FX210" s="491"/>
      <c r="FY210" s="491"/>
      <c r="FZ210" s="491"/>
      <c r="GA210" s="491"/>
      <c r="GB210" s="491"/>
      <c r="GC210" s="491"/>
      <c r="GD210" s="491"/>
      <c r="GE210" s="491"/>
      <c r="GF210" s="491"/>
      <c r="GG210" s="491"/>
      <c r="GH210" s="491"/>
      <c r="GI210" s="491"/>
      <c r="GJ210" s="491"/>
      <c r="GK210" s="491"/>
      <c r="GL210" s="491"/>
      <c r="GM210" s="491"/>
      <c r="GN210" s="491"/>
      <c r="GO210" s="491"/>
      <c r="GP210" s="491"/>
      <c r="GQ210" s="491"/>
      <c r="GR210" s="491"/>
      <c r="GS210" s="491"/>
      <c r="GT210" s="491"/>
      <c r="GU210" s="491"/>
      <c r="GV210" s="491"/>
      <c r="GW210" s="491"/>
      <c r="GX210" s="491"/>
      <c r="GY210" s="491"/>
      <c r="GZ210" s="491"/>
      <c r="HA210" s="491"/>
      <c r="HB210" s="491"/>
      <c r="HC210" s="491"/>
      <c r="HD210" s="491"/>
      <c r="HE210" s="491"/>
      <c r="HF210" s="491"/>
      <c r="HG210" s="491"/>
      <c r="HH210" s="491"/>
      <c r="HI210" s="491"/>
      <c r="HJ210" s="491"/>
      <c r="HK210" s="491"/>
      <c r="HL210" s="491"/>
      <c r="HM210" s="491"/>
      <c r="HN210" s="491"/>
      <c r="HO210" s="491"/>
      <c r="HP210" s="491"/>
      <c r="HQ210" s="491"/>
      <c r="HR210" s="491"/>
      <c r="HS210" s="491"/>
      <c r="HT210" s="491"/>
      <c r="HU210" s="491"/>
    </row>
    <row r="211" spans="1:229" s="486" customFormat="1" ht="15" customHeight="1" x14ac:dyDescent="0.15">
      <c r="A211" s="496">
        <v>207</v>
      </c>
      <c r="B211" s="504">
        <v>98</v>
      </c>
      <c r="C211" s="539" t="s">
        <v>4311</v>
      </c>
      <c r="D211" s="538" t="s">
        <v>4261</v>
      </c>
      <c r="E211" s="506" t="s">
        <v>705</v>
      </c>
      <c r="F211" s="598" t="s">
        <v>2724</v>
      </c>
      <c r="G211" s="530" t="s">
        <v>4228</v>
      </c>
      <c r="H211" s="504" t="s">
        <v>2246</v>
      </c>
      <c r="I211" s="502" t="str">
        <f t="shared" si="12"/>
        <v>III/b</v>
      </c>
      <c r="J211" s="525" t="s">
        <v>3977</v>
      </c>
      <c r="K211" s="504" t="s">
        <v>707</v>
      </c>
      <c r="L211" s="503">
        <f t="shared" si="13"/>
        <v>28</v>
      </c>
      <c r="M211" s="504" t="s">
        <v>680</v>
      </c>
      <c r="N211" s="525" t="s">
        <v>3977</v>
      </c>
      <c r="O211" s="501" t="s">
        <v>2225</v>
      </c>
      <c r="P211" s="553" t="s">
        <v>4366</v>
      </c>
      <c r="Q211" s="508" t="s">
        <v>2228</v>
      </c>
      <c r="R211" s="508" t="s">
        <v>2324</v>
      </c>
      <c r="S211" s="598">
        <v>2016</v>
      </c>
      <c r="T211" s="506" t="s">
        <v>593</v>
      </c>
      <c r="U211" s="598" t="s">
        <v>5127</v>
      </c>
      <c r="V211" s="625"/>
      <c r="W211" s="491"/>
      <c r="X211" s="491"/>
      <c r="Y211" s="491"/>
      <c r="Z211" s="491"/>
      <c r="AA211" s="491"/>
      <c r="AB211" s="491"/>
      <c r="AC211" s="491"/>
      <c r="AD211" s="491"/>
      <c r="AE211" s="491"/>
      <c r="AF211" s="491"/>
      <c r="AG211" s="491"/>
      <c r="AH211" s="491"/>
      <c r="AI211" s="491"/>
      <c r="AJ211" s="491"/>
      <c r="AK211" s="491"/>
      <c r="AL211" s="491"/>
      <c r="AM211" s="491"/>
      <c r="AN211" s="491"/>
      <c r="AO211" s="491"/>
      <c r="AP211" s="491"/>
      <c r="AQ211" s="491"/>
      <c r="AR211" s="491"/>
      <c r="AS211" s="491"/>
      <c r="AT211" s="491"/>
      <c r="AU211" s="491"/>
      <c r="AV211" s="491"/>
      <c r="AW211" s="491"/>
      <c r="AX211" s="491"/>
      <c r="AY211" s="491"/>
      <c r="AZ211" s="491"/>
      <c r="BA211" s="491"/>
      <c r="BB211" s="491"/>
      <c r="BC211" s="491"/>
      <c r="BD211" s="491"/>
      <c r="BE211" s="491"/>
      <c r="BF211" s="491"/>
      <c r="BG211" s="491"/>
      <c r="BH211" s="491"/>
      <c r="BI211" s="491"/>
      <c r="BJ211" s="491"/>
      <c r="BK211" s="491"/>
      <c r="BL211" s="491"/>
      <c r="BM211" s="491"/>
      <c r="BN211" s="491"/>
      <c r="BO211" s="491"/>
      <c r="BP211" s="491"/>
      <c r="BQ211" s="491"/>
      <c r="BR211" s="491"/>
      <c r="BS211" s="491"/>
      <c r="BT211" s="491"/>
      <c r="BU211" s="491"/>
      <c r="BV211" s="491"/>
      <c r="BW211" s="491"/>
      <c r="BX211" s="491"/>
      <c r="BY211" s="491"/>
      <c r="BZ211" s="491"/>
      <c r="CA211" s="491"/>
      <c r="CB211" s="491"/>
      <c r="CC211" s="491"/>
      <c r="CD211" s="491"/>
      <c r="CE211" s="491"/>
      <c r="CF211" s="491"/>
      <c r="CG211" s="491"/>
      <c r="CH211" s="491"/>
      <c r="CI211" s="491"/>
      <c r="CJ211" s="491"/>
      <c r="CK211" s="491"/>
      <c r="CL211" s="491"/>
      <c r="CM211" s="491"/>
      <c r="CN211" s="491"/>
      <c r="CO211" s="491"/>
      <c r="CP211" s="491"/>
      <c r="CQ211" s="491"/>
      <c r="CR211" s="491"/>
      <c r="CS211" s="491"/>
      <c r="CT211" s="491"/>
      <c r="CU211" s="491"/>
      <c r="CV211" s="491"/>
      <c r="CW211" s="491"/>
      <c r="CX211" s="491"/>
      <c r="CY211" s="491"/>
      <c r="CZ211" s="491"/>
      <c r="DA211" s="491"/>
      <c r="DB211" s="491"/>
      <c r="DC211" s="491"/>
      <c r="DD211" s="491"/>
      <c r="DE211" s="491"/>
      <c r="DF211" s="491"/>
      <c r="DG211" s="491"/>
      <c r="DH211" s="491"/>
      <c r="DI211" s="491"/>
      <c r="DJ211" s="491"/>
      <c r="DK211" s="491"/>
      <c r="DL211" s="491"/>
      <c r="DM211" s="491"/>
      <c r="DN211" s="491"/>
      <c r="DO211" s="491"/>
      <c r="DP211" s="491"/>
      <c r="DQ211" s="491"/>
      <c r="DR211" s="491"/>
      <c r="DS211" s="491"/>
      <c r="DT211" s="491"/>
      <c r="DU211" s="491"/>
      <c r="DV211" s="491"/>
      <c r="DW211" s="491"/>
      <c r="DX211" s="491"/>
      <c r="DY211" s="491"/>
      <c r="DZ211" s="491"/>
      <c r="EA211" s="491"/>
      <c r="EB211" s="491"/>
      <c r="EC211" s="491"/>
      <c r="ED211" s="491"/>
      <c r="EE211" s="491"/>
      <c r="EF211" s="491"/>
      <c r="EG211" s="491"/>
      <c r="EH211" s="491"/>
      <c r="EI211" s="491"/>
      <c r="EJ211" s="491"/>
      <c r="EK211" s="491"/>
      <c r="EL211" s="491"/>
      <c r="EM211" s="491"/>
      <c r="EN211" s="491"/>
      <c r="EO211" s="491"/>
      <c r="EP211" s="491"/>
      <c r="EQ211" s="491"/>
      <c r="ER211" s="491"/>
      <c r="ES211" s="491"/>
      <c r="ET211" s="491"/>
      <c r="EU211" s="491"/>
      <c r="EV211" s="491"/>
      <c r="EW211" s="491"/>
      <c r="EX211" s="491"/>
      <c r="EY211" s="491"/>
      <c r="EZ211" s="491"/>
      <c r="FA211" s="491"/>
      <c r="FB211" s="491"/>
      <c r="FC211" s="491"/>
      <c r="FD211" s="491"/>
      <c r="FE211" s="491"/>
      <c r="FF211" s="491"/>
      <c r="FG211" s="491"/>
      <c r="FH211" s="491"/>
      <c r="FI211" s="491"/>
      <c r="FJ211" s="491"/>
      <c r="FK211" s="491"/>
      <c r="FL211" s="491"/>
      <c r="FM211" s="491"/>
      <c r="FN211" s="491"/>
      <c r="FO211" s="491"/>
      <c r="FP211" s="491"/>
      <c r="FQ211" s="491"/>
      <c r="FR211" s="491"/>
      <c r="FS211" s="491"/>
      <c r="FT211" s="491"/>
      <c r="FU211" s="491"/>
      <c r="FV211" s="491"/>
      <c r="FW211" s="491"/>
      <c r="FX211" s="491"/>
      <c r="FY211" s="491"/>
      <c r="FZ211" s="491"/>
      <c r="GA211" s="491"/>
      <c r="GB211" s="491"/>
      <c r="GC211" s="491"/>
      <c r="GD211" s="491"/>
      <c r="GE211" s="491"/>
      <c r="GF211" s="491"/>
      <c r="GG211" s="491"/>
      <c r="GH211" s="491"/>
      <c r="GI211" s="491"/>
      <c r="GJ211" s="491"/>
      <c r="GK211" s="491"/>
      <c r="GL211" s="491"/>
      <c r="GM211" s="491"/>
      <c r="GN211" s="491"/>
      <c r="GO211" s="491"/>
      <c r="GP211" s="491"/>
      <c r="GQ211" s="491"/>
      <c r="GR211" s="491"/>
      <c r="GS211" s="491"/>
      <c r="GT211" s="491"/>
      <c r="GU211" s="491"/>
      <c r="GV211" s="491"/>
      <c r="GW211" s="491"/>
      <c r="GX211" s="491"/>
      <c r="GY211" s="491"/>
      <c r="GZ211" s="491"/>
      <c r="HA211" s="491"/>
      <c r="HB211" s="491"/>
      <c r="HC211" s="491"/>
      <c r="HD211" s="491"/>
      <c r="HE211" s="491"/>
      <c r="HF211" s="491"/>
      <c r="HG211" s="491"/>
      <c r="HH211" s="491"/>
      <c r="HI211" s="491"/>
      <c r="HJ211" s="491"/>
      <c r="HK211" s="491"/>
      <c r="HL211" s="491"/>
      <c r="HM211" s="491"/>
      <c r="HN211" s="491"/>
      <c r="HO211" s="491"/>
      <c r="HP211" s="491"/>
      <c r="HQ211" s="491"/>
      <c r="HR211" s="491"/>
      <c r="HS211" s="491"/>
      <c r="HT211" s="491"/>
      <c r="HU211" s="491"/>
    </row>
    <row r="212" spans="1:229" s="486" customFormat="1" ht="15" customHeight="1" x14ac:dyDescent="0.15">
      <c r="A212" s="504">
        <v>208</v>
      </c>
      <c r="B212" s="611">
        <v>99</v>
      </c>
      <c r="C212" s="539" t="s">
        <v>4312</v>
      </c>
      <c r="D212" s="538" t="s">
        <v>4262</v>
      </c>
      <c r="E212" s="506" t="s">
        <v>705</v>
      </c>
      <c r="F212" s="598" t="s">
        <v>2727</v>
      </c>
      <c r="G212" s="530" t="s">
        <v>4419</v>
      </c>
      <c r="H212" s="504" t="s">
        <v>2246</v>
      </c>
      <c r="I212" s="502" t="str">
        <f t="shared" si="12"/>
        <v>III/b</v>
      </c>
      <c r="J212" s="525" t="s">
        <v>3977</v>
      </c>
      <c r="K212" s="504" t="s">
        <v>707</v>
      </c>
      <c r="L212" s="503">
        <f t="shared" si="13"/>
        <v>31</v>
      </c>
      <c r="M212" s="504" t="s">
        <v>680</v>
      </c>
      <c r="N212" s="525" t="s">
        <v>3977</v>
      </c>
      <c r="O212" s="501" t="s">
        <v>2225</v>
      </c>
      <c r="P212" s="553" t="s">
        <v>4367</v>
      </c>
      <c r="Q212" s="508" t="s">
        <v>2228</v>
      </c>
      <c r="R212" s="508" t="s">
        <v>2324</v>
      </c>
      <c r="S212" s="598">
        <v>2014</v>
      </c>
      <c r="T212" s="506" t="s">
        <v>656</v>
      </c>
      <c r="U212" s="598" t="s">
        <v>2921</v>
      </c>
      <c r="V212" s="625"/>
      <c r="W212" s="491"/>
      <c r="X212" s="491"/>
      <c r="Y212" s="491"/>
      <c r="Z212" s="491"/>
      <c r="AA212" s="491"/>
      <c r="AB212" s="491"/>
      <c r="AC212" s="491"/>
      <c r="AD212" s="491"/>
      <c r="AE212" s="491"/>
      <c r="AF212" s="491"/>
      <c r="AG212" s="491"/>
      <c r="AH212" s="491"/>
      <c r="AI212" s="491"/>
      <c r="AJ212" s="491"/>
      <c r="AK212" s="491"/>
      <c r="AL212" s="491"/>
      <c r="AM212" s="491"/>
      <c r="AN212" s="491"/>
      <c r="AO212" s="491"/>
      <c r="AP212" s="491"/>
      <c r="AQ212" s="491"/>
      <c r="AR212" s="491"/>
      <c r="AS212" s="491"/>
      <c r="AT212" s="491"/>
      <c r="AU212" s="491"/>
      <c r="AV212" s="491"/>
      <c r="AW212" s="491"/>
      <c r="AX212" s="491"/>
      <c r="AY212" s="491"/>
      <c r="AZ212" s="491"/>
      <c r="BA212" s="491"/>
      <c r="BB212" s="491"/>
      <c r="BC212" s="491"/>
      <c r="BD212" s="491"/>
      <c r="BE212" s="491"/>
      <c r="BF212" s="491"/>
      <c r="BG212" s="491"/>
      <c r="BH212" s="491"/>
      <c r="BI212" s="491"/>
      <c r="BJ212" s="491"/>
      <c r="BK212" s="491"/>
      <c r="BL212" s="491"/>
      <c r="BM212" s="491"/>
      <c r="BN212" s="491"/>
      <c r="BO212" s="491"/>
      <c r="BP212" s="491"/>
      <c r="BQ212" s="491"/>
      <c r="BR212" s="491"/>
      <c r="BS212" s="491"/>
      <c r="BT212" s="491"/>
      <c r="BU212" s="491"/>
      <c r="BV212" s="491"/>
      <c r="BW212" s="491"/>
      <c r="BX212" s="491"/>
      <c r="BY212" s="491"/>
      <c r="BZ212" s="491"/>
      <c r="CA212" s="491"/>
      <c r="CB212" s="491"/>
      <c r="CC212" s="491"/>
      <c r="CD212" s="491"/>
      <c r="CE212" s="491"/>
      <c r="CF212" s="491"/>
      <c r="CG212" s="491"/>
      <c r="CH212" s="491"/>
      <c r="CI212" s="491"/>
      <c r="CJ212" s="491"/>
      <c r="CK212" s="491"/>
      <c r="CL212" s="491"/>
      <c r="CM212" s="491"/>
      <c r="CN212" s="491"/>
      <c r="CO212" s="491"/>
      <c r="CP212" s="491"/>
      <c r="CQ212" s="491"/>
      <c r="CR212" s="491"/>
      <c r="CS212" s="491"/>
      <c r="CT212" s="491"/>
      <c r="CU212" s="491"/>
      <c r="CV212" s="491"/>
      <c r="CW212" s="491"/>
      <c r="CX212" s="491"/>
      <c r="CY212" s="491"/>
      <c r="CZ212" s="491"/>
      <c r="DA212" s="491"/>
      <c r="DB212" s="491"/>
      <c r="DC212" s="491"/>
      <c r="DD212" s="491"/>
      <c r="DE212" s="491"/>
      <c r="DF212" s="491"/>
      <c r="DG212" s="491"/>
      <c r="DH212" s="491"/>
      <c r="DI212" s="491"/>
      <c r="DJ212" s="491"/>
      <c r="DK212" s="491"/>
      <c r="DL212" s="491"/>
      <c r="DM212" s="491"/>
      <c r="DN212" s="491"/>
      <c r="DO212" s="491"/>
      <c r="DP212" s="491"/>
      <c r="DQ212" s="491"/>
      <c r="DR212" s="491"/>
      <c r="DS212" s="491"/>
      <c r="DT212" s="491"/>
      <c r="DU212" s="491"/>
      <c r="DV212" s="491"/>
      <c r="DW212" s="491"/>
      <c r="DX212" s="491"/>
      <c r="DY212" s="491"/>
      <c r="DZ212" s="491"/>
      <c r="EA212" s="491"/>
      <c r="EB212" s="491"/>
      <c r="EC212" s="491"/>
      <c r="ED212" s="491"/>
      <c r="EE212" s="491"/>
      <c r="EF212" s="491"/>
      <c r="EG212" s="491"/>
      <c r="EH212" s="491"/>
      <c r="EI212" s="491"/>
      <c r="EJ212" s="491"/>
      <c r="EK212" s="491"/>
      <c r="EL212" s="491"/>
      <c r="EM212" s="491"/>
      <c r="EN212" s="491"/>
      <c r="EO212" s="491"/>
      <c r="EP212" s="491"/>
      <c r="EQ212" s="491"/>
      <c r="ER212" s="491"/>
      <c r="ES212" s="491"/>
      <c r="ET212" s="491"/>
      <c r="EU212" s="491"/>
      <c r="EV212" s="491"/>
      <c r="EW212" s="491"/>
      <c r="EX212" s="491"/>
      <c r="EY212" s="491"/>
      <c r="EZ212" s="491"/>
      <c r="FA212" s="491"/>
      <c r="FB212" s="491"/>
      <c r="FC212" s="491"/>
      <c r="FD212" s="491"/>
      <c r="FE212" s="491"/>
      <c r="FF212" s="491"/>
      <c r="FG212" s="491"/>
      <c r="FH212" s="491"/>
      <c r="FI212" s="491"/>
      <c r="FJ212" s="491"/>
      <c r="FK212" s="491"/>
      <c r="FL212" s="491"/>
      <c r="FM212" s="491"/>
      <c r="FN212" s="491"/>
      <c r="FO212" s="491"/>
      <c r="FP212" s="491"/>
      <c r="FQ212" s="491"/>
      <c r="FR212" s="491"/>
      <c r="FS212" s="491"/>
      <c r="FT212" s="491"/>
      <c r="FU212" s="491"/>
      <c r="FV212" s="491"/>
      <c r="FW212" s="491"/>
      <c r="FX212" s="491"/>
      <c r="FY212" s="491"/>
      <c r="FZ212" s="491"/>
      <c r="GA212" s="491"/>
      <c r="GB212" s="491"/>
      <c r="GC212" s="491"/>
      <c r="GD212" s="491"/>
      <c r="GE212" s="491"/>
      <c r="GF212" s="491"/>
      <c r="GG212" s="491"/>
      <c r="GH212" s="491"/>
      <c r="GI212" s="491"/>
      <c r="GJ212" s="491"/>
      <c r="GK212" s="491"/>
      <c r="GL212" s="491"/>
      <c r="GM212" s="491"/>
      <c r="GN212" s="491"/>
      <c r="GO212" s="491"/>
      <c r="GP212" s="491"/>
      <c r="GQ212" s="491"/>
      <c r="GR212" s="491"/>
      <c r="GS212" s="491"/>
      <c r="GT212" s="491"/>
      <c r="GU212" s="491"/>
      <c r="GV212" s="491"/>
      <c r="GW212" s="491"/>
      <c r="GX212" s="491"/>
      <c r="GY212" s="491"/>
      <c r="GZ212" s="491"/>
      <c r="HA212" s="491"/>
      <c r="HB212" s="491"/>
      <c r="HC212" s="491"/>
      <c r="HD212" s="491"/>
      <c r="HE212" s="491"/>
      <c r="HF212" s="491"/>
      <c r="HG212" s="491"/>
      <c r="HH212" s="491"/>
      <c r="HI212" s="491"/>
      <c r="HJ212" s="491"/>
      <c r="HK212" s="491"/>
      <c r="HL212" s="491"/>
      <c r="HM212" s="491"/>
      <c r="HN212" s="491"/>
      <c r="HO212" s="491"/>
      <c r="HP212" s="491"/>
      <c r="HQ212" s="491"/>
      <c r="HR212" s="491"/>
      <c r="HS212" s="491"/>
      <c r="HT212" s="491"/>
      <c r="HU212" s="491"/>
    </row>
    <row r="213" spans="1:229" s="486" customFormat="1" ht="15" customHeight="1" x14ac:dyDescent="0.15">
      <c r="A213" s="496">
        <v>209</v>
      </c>
      <c r="B213" s="504">
        <v>100</v>
      </c>
      <c r="C213" s="554" t="s">
        <v>5291</v>
      </c>
      <c r="D213" s="538" t="s">
        <v>4263</v>
      </c>
      <c r="E213" s="506" t="s">
        <v>705</v>
      </c>
      <c r="F213" s="598" t="s">
        <v>2751</v>
      </c>
      <c r="G213" s="530" t="s">
        <v>4420</v>
      </c>
      <c r="H213" s="504" t="s">
        <v>2246</v>
      </c>
      <c r="I213" s="502" t="str">
        <f t="shared" si="12"/>
        <v>III/b</v>
      </c>
      <c r="J213" s="525" t="s">
        <v>3977</v>
      </c>
      <c r="K213" s="504" t="s">
        <v>707</v>
      </c>
      <c r="L213" s="503">
        <f t="shared" si="13"/>
        <v>31</v>
      </c>
      <c r="M213" s="504" t="s">
        <v>680</v>
      </c>
      <c r="N213" s="525" t="s">
        <v>3977</v>
      </c>
      <c r="O213" s="501" t="s">
        <v>2225</v>
      </c>
      <c r="P213" s="553"/>
      <c r="Q213" s="508" t="s">
        <v>2228</v>
      </c>
      <c r="R213" s="508" t="s">
        <v>2323</v>
      </c>
      <c r="S213" s="598">
        <v>2017</v>
      </c>
      <c r="T213" s="506" t="s">
        <v>5292</v>
      </c>
      <c r="U213" s="909" t="s">
        <v>2921</v>
      </c>
      <c r="V213" s="625"/>
      <c r="W213" s="491"/>
      <c r="X213" s="491"/>
      <c r="Y213" s="491"/>
      <c r="Z213" s="491"/>
      <c r="AA213" s="491"/>
      <c r="AB213" s="491"/>
      <c r="AC213" s="491"/>
      <c r="AD213" s="491"/>
      <c r="AE213" s="491"/>
      <c r="AF213" s="491"/>
      <c r="AG213" s="491"/>
      <c r="AH213" s="491"/>
      <c r="AI213" s="491"/>
      <c r="AJ213" s="491"/>
      <c r="AK213" s="491"/>
      <c r="AL213" s="491"/>
      <c r="AM213" s="491"/>
      <c r="AN213" s="491"/>
      <c r="AO213" s="491"/>
      <c r="AP213" s="491"/>
      <c r="AQ213" s="491"/>
      <c r="AR213" s="491"/>
      <c r="AS213" s="491"/>
      <c r="AT213" s="491"/>
      <c r="AU213" s="491"/>
      <c r="AV213" s="491"/>
      <c r="AW213" s="491"/>
      <c r="AX213" s="491"/>
      <c r="AY213" s="491"/>
      <c r="AZ213" s="491"/>
      <c r="BA213" s="491"/>
      <c r="BB213" s="491"/>
      <c r="BC213" s="491"/>
      <c r="BD213" s="491"/>
      <c r="BE213" s="491"/>
      <c r="BF213" s="491"/>
      <c r="BG213" s="491"/>
      <c r="BH213" s="491"/>
      <c r="BI213" s="491"/>
      <c r="BJ213" s="491"/>
      <c r="BK213" s="491"/>
      <c r="BL213" s="491"/>
      <c r="BM213" s="491"/>
      <c r="BN213" s="491"/>
      <c r="BO213" s="491"/>
      <c r="BP213" s="491"/>
      <c r="BQ213" s="491"/>
      <c r="BR213" s="491"/>
      <c r="BS213" s="491"/>
      <c r="BT213" s="491"/>
      <c r="BU213" s="491"/>
      <c r="BV213" s="491"/>
      <c r="BW213" s="491"/>
      <c r="BX213" s="491"/>
      <c r="BY213" s="491"/>
      <c r="BZ213" s="491"/>
      <c r="CA213" s="491"/>
      <c r="CB213" s="491"/>
      <c r="CC213" s="491"/>
      <c r="CD213" s="491"/>
      <c r="CE213" s="491"/>
      <c r="CF213" s="491"/>
      <c r="CG213" s="491"/>
      <c r="CH213" s="491"/>
      <c r="CI213" s="491"/>
      <c r="CJ213" s="491"/>
      <c r="CK213" s="491"/>
      <c r="CL213" s="491"/>
      <c r="CM213" s="491"/>
      <c r="CN213" s="491"/>
      <c r="CO213" s="491"/>
      <c r="CP213" s="491"/>
      <c r="CQ213" s="491"/>
      <c r="CR213" s="491"/>
      <c r="CS213" s="491"/>
      <c r="CT213" s="491"/>
      <c r="CU213" s="491"/>
      <c r="CV213" s="491"/>
      <c r="CW213" s="491"/>
      <c r="CX213" s="491"/>
      <c r="CY213" s="491"/>
      <c r="CZ213" s="491"/>
      <c r="DA213" s="491"/>
      <c r="DB213" s="491"/>
      <c r="DC213" s="491"/>
      <c r="DD213" s="491"/>
      <c r="DE213" s="491"/>
      <c r="DF213" s="491"/>
      <c r="DG213" s="491"/>
      <c r="DH213" s="491"/>
      <c r="DI213" s="491"/>
      <c r="DJ213" s="491"/>
      <c r="DK213" s="491"/>
      <c r="DL213" s="491"/>
      <c r="DM213" s="491"/>
      <c r="DN213" s="491"/>
      <c r="DO213" s="491"/>
      <c r="DP213" s="491"/>
      <c r="DQ213" s="491"/>
      <c r="DR213" s="491"/>
      <c r="DS213" s="491"/>
      <c r="DT213" s="491"/>
      <c r="DU213" s="491"/>
      <c r="DV213" s="491"/>
      <c r="DW213" s="491"/>
      <c r="DX213" s="491"/>
      <c r="DY213" s="491"/>
      <c r="DZ213" s="491"/>
      <c r="EA213" s="491"/>
      <c r="EB213" s="491"/>
      <c r="EC213" s="491"/>
      <c r="ED213" s="491"/>
      <c r="EE213" s="491"/>
      <c r="EF213" s="491"/>
      <c r="EG213" s="491"/>
      <c r="EH213" s="491"/>
      <c r="EI213" s="491"/>
      <c r="EJ213" s="491"/>
      <c r="EK213" s="491"/>
      <c r="EL213" s="491"/>
      <c r="EM213" s="491"/>
      <c r="EN213" s="491"/>
      <c r="EO213" s="491"/>
      <c r="EP213" s="491"/>
      <c r="EQ213" s="491"/>
      <c r="ER213" s="491"/>
      <c r="ES213" s="491"/>
      <c r="ET213" s="491"/>
      <c r="EU213" s="491"/>
      <c r="EV213" s="491"/>
      <c r="EW213" s="491"/>
      <c r="EX213" s="491"/>
      <c r="EY213" s="491"/>
      <c r="EZ213" s="491"/>
      <c r="FA213" s="491"/>
      <c r="FB213" s="491"/>
      <c r="FC213" s="491"/>
      <c r="FD213" s="491"/>
      <c r="FE213" s="491"/>
      <c r="FF213" s="491"/>
      <c r="FG213" s="491"/>
      <c r="FH213" s="491"/>
      <c r="FI213" s="491"/>
      <c r="FJ213" s="491"/>
      <c r="FK213" s="491"/>
      <c r="FL213" s="491"/>
      <c r="FM213" s="491"/>
      <c r="FN213" s="491"/>
      <c r="FO213" s="491"/>
      <c r="FP213" s="491"/>
      <c r="FQ213" s="491"/>
      <c r="FR213" s="491"/>
      <c r="FS213" s="491"/>
      <c r="FT213" s="491"/>
      <c r="FU213" s="491"/>
      <c r="FV213" s="491"/>
      <c r="FW213" s="491"/>
      <c r="FX213" s="491"/>
      <c r="FY213" s="491"/>
      <c r="FZ213" s="491"/>
      <c r="GA213" s="491"/>
      <c r="GB213" s="491"/>
      <c r="GC213" s="491"/>
      <c r="GD213" s="491"/>
      <c r="GE213" s="491"/>
      <c r="GF213" s="491"/>
      <c r="GG213" s="491"/>
      <c r="GH213" s="491"/>
      <c r="GI213" s="491"/>
      <c r="GJ213" s="491"/>
      <c r="GK213" s="491"/>
      <c r="GL213" s="491"/>
      <c r="GM213" s="491"/>
      <c r="GN213" s="491"/>
      <c r="GO213" s="491"/>
      <c r="GP213" s="491"/>
      <c r="GQ213" s="491"/>
      <c r="GR213" s="491"/>
      <c r="GS213" s="491"/>
      <c r="GT213" s="491"/>
      <c r="GU213" s="491"/>
      <c r="GV213" s="491"/>
      <c r="GW213" s="491"/>
      <c r="GX213" s="491"/>
      <c r="GY213" s="491"/>
      <c r="GZ213" s="491"/>
      <c r="HA213" s="491"/>
      <c r="HB213" s="491"/>
      <c r="HC213" s="491"/>
      <c r="HD213" s="491"/>
      <c r="HE213" s="491"/>
      <c r="HF213" s="491"/>
      <c r="HG213" s="491"/>
      <c r="HH213" s="491"/>
      <c r="HI213" s="491"/>
      <c r="HJ213" s="491"/>
      <c r="HK213" s="491"/>
      <c r="HL213" s="491"/>
      <c r="HM213" s="491"/>
      <c r="HN213" s="491"/>
      <c r="HO213" s="491"/>
      <c r="HP213" s="491"/>
      <c r="HQ213" s="491"/>
      <c r="HR213" s="491"/>
      <c r="HS213" s="491"/>
      <c r="HT213" s="491"/>
      <c r="HU213" s="491"/>
    </row>
    <row r="214" spans="1:229" s="486" customFormat="1" ht="15" customHeight="1" x14ac:dyDescent="0.15">
      <c r="A214" s="504">
        <v>210</v>
      </c>
      <c r="B214" s="611">
        <v>101</v>
      </c>
      <c r="C214" s="539" t="s">
        <v>4313</v>
      </c>
      <c r="D214" s="538" t="s">
        <v>4264</v>
      </c>
      <c r="E214" s="506" t="s">
        <v>709</v>
      </c>
      <c r="F214" s="598" t="s">
        <v>2762</v>
      </c>
      <c r="G214" s="530" t="s">
        <v>4421</v>
      </c>
      <c r="H214" s="504" t="s">
        <v>2246</v>
      </c>
      <c r="I214" s="502" t="str">
        <f t="shared" si="12"/>
        <v>III/b</v>
      </c>
      <c r="J214" s="525" t="s">
        <v>3977</v>
      </c>
      <c r="K214" s="504" t="s">
        <v>707</v>
      </c>
      <c r="L214" s="503">
        <f t="shared" si="13"/>
        <v>31</v>
      </c>
      <c r="M214" s="504" t="s">
        <v>680</v>
      </c>
      <c r="N214" s="525" t="s">
        <v>3977</v>
      </c>
      <c r="O214" s="501" t="s">
        <v>2225</v>
      </c>
      <c r="P214" s="553" t="s">
        <v>4367</v>
      </c>
      <c r="Q214" s="508" t="s">
        <v>2228</v>
      </c>
      <c r="R214" s="508" t="s">
        <v>2324</v>
      </c>
      <c r="S214" s="598">
        <v>2015</v>
      </c>
      <c r="T214" s="506" t="s">
        <v>656</v>
      </c>
      <c r="U214" s="598" t="s">
        <v>2991</v>
      </c>
      <c r="V214" s="625"/>
      <c r="W214" s="491"/>
      <c r="X214" s="491"/>
      <c r="Y214" s="491"/>
      <c r="Z214" s="491"/>
      <c r="AA214" s="491"/>
      <c r="AB214" s="491"/>
      <c r="AC214" s="491"/>
      <c r="AD214" s="491"/>
      <c r="AE214" s="491"/>
      <c r="AF214" s="491"/>
      <c r="AG214" s="491"/>
      <c r="AH214" s="491"/>
      <c r="AI214" s="491"/>
      <c r="AJ214" s="491"/>
      <c r="AK214" s="491"/>
      <c r="AL214" s="491"/>
      <c r="AM214" s="491"/>
      <c r="AN214" s="491"/>
      <c r="AO214" s="491"/>
      <c r="AP214" s="491"/>
      <c r="AQ214" s="491"/>
      <c r="AR214" s="491"/>
      <c r="AS214" s="491"/>
      <c r="AT214" s="491"/>
      <c r="AU214" s="491"/>
      <c r="AV214" s="491"/>
      <c r="AW214" s="491"/>
      <c r="AX214" s="491"/>
      <c r="AY214" s="491"/>
      <c r="AZ214" s="491"/>
      <c r="BA214" s="491"/>
      <c r="BB214" s="491"/>
      <c r="BC214" s="491"/>
      <c r="BD214" s="491"/>
      <c r="BE214" s="491"/>
      <c r="BF214" s="491"/>
      <c r="BG214" s="491"/>
      <c r="BH214" s="491"/>
      <c r="BI214" s="491"/>
      <c r="BJ214" s="491"/>
      <c r="BK214" s="491"/>
      <c r="BL214" s="491"/>
      <c r="BM214" s="491"/>
      <c r="BN214" s="491"/>
      <c r="BO214" s="491"/>
      <c r="BP214" s="491"/>
      <c r="BQ214" s="491"/>
      <c r="BR214" s="491"/>
      <c r="BS214" s="491"/>
      <c r="BT214" s="491"/>
      <c r="BU214" s="491"/>
      <c r="BV214" s="491"/>
      <c r="BW214" s="491"/>
      <c r="BX214" s="491"/>
      <c r="BY214" s="491"/>
      <c r="BZ214" s="491"/>
      <c r="CA214" s="491"/>
      <c r="CB214" s="491"/>
      <c r="CC214" s="491"/>
      <c r="CD214" s="491"/>
      <c r="CE214" s="491"/>
      <c r="CF214" s="491"/>
      <c r="CG214" s="491"/>
      <c r="CH214" s="491"/>
      <c r="CI214" s="491"/>
      <c r="CJ214" s="491"/>
      <c r="CK214" s="491"/>
      <c r="CL214" s="491"/>
      <c r="CM214" s="491"/>
      <c r="CN214" s="491"/>
      <c r="CO214" s="491"/>
      <c r="CP214" s="491"/>
      <c r="CQ214" s="491"/>
      <c r="CR214" s="491"/>
      <c r="CS214" s="491"/>
      <c r="CT214" s="491"/>
      <c r="CU214" s="491"/>
      <c r="CV214" s="491"/>
      <c r="CW214" s="491"/>
      <c r="CX214" s="491"/>
      <c r="CY214" s="491"/>
      <c r="CZ214" s="491"/>
      <c r="DA214" s="491"/>
      <c r="DB214" s="491"/>
      <c r="DC214" s="491"/>
      <c r="DD214" s="491"/>
      <c r="DE214" s="491"/>
      <c r="DF214" s="491"/>
      <c r="DG214" s="491"/>
      <c r="DH214" s="491"/>
      <c r="DI214" s="491"/>
      <c r="DJ214" s="491"/>
      <c r="DK214" s="491"/>
      <c r="DL214" s="491"/>
      <c r="DM214" s="491"/>
      <c r="DN214" s="491"/>
      <c r="DO214" s="491"/>
      <c r="DP214" s="491"/>
      <c r="DQ214" s="491"/>
      <c r="DR214" s="491"/>
      <c r="DS214" s="491"/>
      <c r="DT214" s="491"/>
      <c r="DU214" s="491"/>
      <c r="DV214" s="491"/>
      <c r="DW214" s="491"/>
      <c r="DX214" s="491"/>
      <c r="DY214" s="491"/>
      <c r="DZ214" s="491"/>
      <c r="EA214" s="491"/>
      <c r="EB214" s="491"/>
      <c r="EC214" s="491"/>
      <c r="ED214" s="491"/>
      <c r="EE214" s="491"/>
      <c r="EF214" s="491"/>
      <c r="EG214" s="491"/>
      <c r="EH214" s="491"/>
      <c r="EI214" s="491"/>
      <c r="EJ214" s="491"/>
      <c r="EK214" s="491"/>
      <c r="EL214" s="491"/>
      <c r="EM214" s="491"/>
      <c r="EN214" s="491"/>
      <c r="EO214" s="491"/>
      <c r="EP214" s="491"/>
      <c r="EQ214" s="491"/>
      <c r="ER214" s="491"/>
      <c r="ES214" s="491"/>
      <c r="ET214" s="491"/>
      <c r="EU214" s="491"/>
      <c r="EV214" s="491"/>
      <c r="EW214" s="491"/>
      <c r="EX214" s="491"/>
      <c r="EY214" s="491"/>
      <c r="EZ214" s="491"/>
      <c r="FA214" s="491"/>
      <c r="FB214" s="491"/>
      <c r="FC214" s="491"/>
      <c r="FD214" s="491"/>
      <c r="FE214" s="491"/>
      <c r="FF214" s="491"/>
      <c r="FG214" s="491"/>
      <c r="FH214" s="491"/>
      <c r="FI214" s="491"/>
      <c r="FJ214" s="491"/>
      <c r="FK214" s="491"/>
      <c r="FL214" s="491"/>
      <c r="FM214" s="491"/>
      <c r="FN214" s="491"/>
      <c r="FO214" s="491"/>
      <c r="FP214" s="491"/>
      <c r="FQ214" s="491"/>
      <c r="FR214" s="491"/>
      <c r="FS214" s="491"/>
      <c r="FT214" s="491"/>
      <c r="FU214" s="491"/>
      <c r="FV214" s="491"/>
      <c r="FW214" s="491"/>
      <c r="FX214" s="491"/>
      <c r="FY214" s="491"/>
      <c r="FZ214" s="491"/>
      <c r="GA214" s="491"/>
      <c r="GB214" s="491"/>
      <c r="GC214" s="491"/>
      <c r="GD214" s="491"/>
      <c r="GE214" s="491"/>
      <c r="GF214" s="491"/>
      <c r="GG214" s="491"/>
      <c r="GH214" s="491"/>
      <c r="GI214" s="491"/>
      <c r="GJ214" s="491"/>
      <c r="GK214" s="491"/>
      <c r="GL214" s="491"/>
      <c r="GM214" s="491"/>
      <c r="GN214" s="491"/>
      <c r="GO214" s="491"/>
      <c r="GP214" s="491"/>
      <c r="GQ214" s="491"/>
      <c r="GR214" s="491"/>
      <c r="GS214" s="491"/>
      <c r="GT214" s="491"/>
      <c r="GU214" s="491"/>
      <c r="GV214" s="491"/>
      <c r="GW214" s="491"/>
      <c r="GX214" s="491"/>
      <c r="GY214" s="491"/>
      <c r="GZ214" s="491"/>
      <c r="HA214" s="491"/>
      <c r="HB214" s="491"/>
      <c r="HC214" s="491"/>
      <c r="HD214" s="491"/>
      <c r="HE214" s="491"/>
      <c r="HF214" s="491"/>
      <c r="HG214" s="491"/>
      <c r="HH214" s="491"/>
      <c r="HI214" s="491"/>
      <c r="HJ214" s="491"/>
      <c r="HK214" s="491"/>
      <c r="HL214" s="491"/>
      <c r="HM214" s="491"/>
      <c r="HN214" s="491"/>
      <c r="HO214" s="491"/>
      <c r="HP214" s="491"/>
      <c r="HQ214" s="491"/>
      <c r="HR214" s="491"/>
      <c r="HS214" s="491"/>
      <c r="HT214" s="491"/>
      <c r="HU214" s="491"/>
    </row>
    <row r="215" spans="1:229" s="486" customFormat="1" ht="15" customHeight="1" x14ac:dyDescent="0.15">
      <c r="A215" s="496">
        <v>211</v>
      </c>
      <c r="B215" s="504">
        <v>102</v>
      </c>
      <c r="C215" s="539" t="s">
        <v>4314</v>
      </c>
      <c r="D215" s="538" t="s">
        <v>5145</v>
      </c>
      <c r="E215" s="506" t="s">
        <v>705</v>
      </c>
      <c r="F215" s="598" t="s">
        <v>4641</v>
      </c>
      <c r="G215" s="530" t="s">
        <v>4422</v>
      </c>
      <c r="H215" s="504" t="s">
        <v>2246</v>
      </c>
      <c r="I215" s="502" t="str">
        <f t="shared" si="12"/>
        <v>III/b</v>
      </c>
      <c r="J215" s="525" t="s">
        <v>3977</v>
      </c>
      <c r="K215" s="504" t="s">
        <v>707</v>
      </c>
      <c r="L215" s="503">
        <f t="shared" si="13"/>
        <v>27</v>
      </c>
      <c r="M215" s="504" t="s">
        <v>680</v>
      </c>
      <c r="N215" s="525" t="s">
        <v>3977</v>
      </c>
      <c r="O215" s="501" t="s">
        <v>2225</v>
      </c>
      <c r="P215" s="553" t="s">
        <v>4368</v>
      </c>
      <c r="Q215" s="508" t="s">
        <v>2228</v>
      </c>
      <c r="R215" s="508" t="s">
        <v>2321</v>
      </c>
      <c r="S215" s="598">
        <v>2017</v>
      </c>
      <c r="T215" s="506" t="s">
        <v>5143</v>
      </c>
      <c r="U215" s="598" t="s">
        <v>2989</v>
      </c>
      <c r="V215" s="625"/>
      <c r="W215" s="491"/>
      <c r="X215" s="491"/>
      <c r="Y215" s="491"/>
      <c r="Z215" s="491"/>
      <c r="AA215" s="491"/>
      <c r="AB215" s="491"/>
      <c r="AC215" s="491"/>
      <c r="AD215" s="491"/>
      <c r="AE215" s="491"/>
      <c r="AF215" s="491"/>
      <c r="AG215" s="491"/>
      <c r="AH215" s="491"/>
      <c r="AI215" s="491"/>
      <c r="AJ215" s="491"/>
      <c r="AK215" s="491"/>
      <c r="AL215" s="491"/>
      <c r="AM215" s="491"/>
      <c r="AN215" s="491"/>
      <c r="AO215" s="491"/>
      <c r="AP215" s="491"/>
      <c r="AQ215" s="491"/>
      <c r="AR215" s="491"/>
      <c r="AS215" s="491"/>
      <c r="AT215" s="491"/>
      <c r="AU215" s="491"/>
      <c r="AV215" s="491"/>
      <c r="AW215" s="491"/>
      <c r="AX215" s="491"/>
      <c r="AY215" s="491"/>
      <c r="AZ215" s="491"/>
      <c r="BA215" s="491"/>
      <c r="BB215" s="491"/>
      <c r="BC215" s="491"/>
      <c r="BD215" s="491"/>
      <c r="BE215" s="491"/>
      <c r="BF215" s="491"/>
      <c r="BG215" s="491"/>
      <c r="BH215" s="491"/>
      <c r="BI215" s="491"/>
      <c r="BJ215" s="491"/>
      <c r="BK215" s="491"/>
      <c r="BL215" s="491"/>
      <c r="BM215" s="491"/>
      <c r="BN215" s="491"/>
      <c r="BO215" s="491"/>
      <c r="BP215" s="491"/>
      <c r="BQ215" s="491"/>
      <c r="BR215" s="491"/>
      <c r="BS215" s="491"/>
      <c r="BT215" s="491"/>
      <c r="BU215" s="491"/>
      <c r="BV215" s="491"/>
      <c r="BW215" s="491"/>
      <c r="BX215" s="491"/>
      <c r="BY215" s="491"/>
      <c r="BZ215" s="491"/>
      <c r="CA215" s="491"/>
      <c r="CB215" s="491"/>
      <c r="CC215" s="491"/>
      <c r="CD215" s="491"/>
      <c r="CE215" s="491"/>
      <c r="CF215" s="491"/>
      <c r="CG215" s="491"/>
      <c r="CH215" s="491"/>
      <c r="CI215" s="491"/>
      <c r="CJ215" s="491"/>
      <c r="CK215" s="491"/>
      <c r="CL215" s="491"/>
      <c r="CM215" s="491"/>
      <c r="CN215" s="491"/>
      <c r="CO215" s="491"/>
      <c r="CP215" s="491"/>
      <c r="CQ215" s="491"/>
      <c r="CR215" s="491"/>
      <c r="CS215" s="491"/>
      <c r="CT215" s="491"/>
      <c r="CU215" s="491"/>
      <c r="CV215" s="491"/>
      <c r="CW215" s="491"/>
      <c r="CX215" s="491"/>
      <c r="CY215" s="491"/>
      <c r="CZ215" s="491"/>
      <c r="DA215" s="491"/>
      <c r="DB215" s="491"/>
      <c r="DC215" s="491"/>
      <c r="DD215" s="491"/>
      <c r="DE215" s="491"/>
      <c r="DF215" s="491"/>
      <c r="DG215" s="491"/>
      <c r="DH215" s="491"/>
      <c r="DI215" s="491"/>
      <c r="DJ215" s="491"/>
      <c r="DK215" s="491"/>
      <c r="DL215" s="491"/>
      <c r="DM215" s="491"/>
      <c r="DN215" s="491"/>
      <c r="DO215" s="491"/>
      <c r="DP215" s="491"/>
      <c r="DQ215" s="491"/>
      <c r="DR215" s="491"/>
      <c r="DS215" s="491"/>
      <c r="DT215" s="491"/>
      <c r="DU215" s="491"/>
      <c r="DV215" s="491"/>
      <c r="DW215" s="491"/>
      <c r="DX215" s="491"/>
      <c r="DY215" s="491"/>
      <c r="DZ215" s="491"/>
      <c r="EA215" s="491"/>
      <c r="EB215" s="491"/>
      <c r="EC215" s="491"/>
      <c r="ED215" s="491"/>
      <c r="EE215" s="491"/>
      <c r="EF215" s="491"/>
      <c r="EG215" s="491"/>
      <c r="EH215" s="491"/>
      <c r="EI215" s="491"/>
      <c r="EJ215" s="491"/>
      <c r="EK215" s="491"/>
      <c r="EL215" s="491"/>
      <c r="EM215" s="491"/>
      <c r="EN215" s="491"/>
      <c r="EO215" s="491"/>
      <c r="EP215" s="491"/>
      <c r="EQ215" s="491"/>
      <c r="ER215" s="491"/>
      <c r="ES215" s="491"/>
      <c r="ET215" s="491"/>
      <c r="EU215" s="491"/>
      <c r="EV215" s="491"/>
      <c r="EW215" s="491"/>
      <c r="EX215" s="491"/>
      <c r="EY215" s="491"/>
      <c r="EZ215" s="491"/>
      <c r="FA215" s="491"/>
      <c r="FB215" s="491"/>
      <c r="FC215" s="491"/>
      <c r="FD215" s="491"/>
      <c r="FE215" s="491"/>
      <c r="FF215" s="491"/>
      <c r="FG215" s="491"/>
      <c r="FH215" s="491"/>
      <c r="FI215" s="491"/>
      <c r="FJ215" s="491"/>
      <c r="FK215" s="491"/>
      <c r="FL215" s="491"/>
      <c r="FM215" s="491"/>
      <c r="FN215" s="491"/>
      <c r="FO215" s="491"/>
      <c r="FP215" s="491"/>
      <c r="FQ215" s="491"/>
      <c r="FR215" s="491"/>
      <c r="FS215" s="491"/>
      <c r="FT215" s="491"/>
      <c r="FU215" s="491"/>
      <c r="FV215" s="491"/>
      <c r="FW215" s="491"/>
      <c r="FX215" s="491"/>
      <c r="FY215" s="491"/>
      <c r="FZ215" s="491"/>
      <c r="GA215" s="491"/>
      <c r="GB215" s="491"/>
      <c r="GC215" s="491"/>
      <c r="GD215" s="491"/>
      <c r="GE215" s="491"/>
      <c r="GF215" s="491"/>
      <c r="GG215" s="491"/>
      <c r="GH215" s="491"/>
      <c r="GI215" s="491"/>
      <c r="GJ215" s="491"/>
      <c r="GK215" s="491"/>
      <c r="GL215" s="491"/>
      <c r="GM215" s="491"/>
      <c r="GN215" s="491"/>
      <c r="GO215" s="491"/>
      <c r="GP215" s="491"/>
      <c r="GQ215" s="491"/>
      <c r="GR215" s="491"/>
      <c r="GS215" s="491"/>
      <c r="GT215" s="491"/>
      <c r="GU215" s="491"/>
      <c r="GV215" s="491"/>
      <c r="GW215" s="491"/>
      <c r="GX215" s="491"/>
      <c r="GY215" s="491"/>
      <c r="GZ215" s="491"/>
      <c r="HA215" s="491"/>
      <c r="HB215" s="491"/>
      <c r="HC215" s="491"/>
      <c r="HD215" s="491"/>
      <c r="HE215" s="491"/>
      <c r="HF215" s="491"/>
      <c r="HG215" s="491"/>
      <c r="HH215" s="491"/>
      <c r="HI215" s="491"/>
      <c r="HJ215" s="491"/>
      <c r="HK215" s="491"/>
      <c r="HL215" s="491"/>
      <c r="HM215" s="491"/>
      <c r="HN215" s="491"/>
      <c r="HO215" s="491"/>
      <c r="HP215" s="491"/>
      <c r="HQ215" s="491"/>
      <c r="HR215" s="491"/>
      <c r="HS215" s="491"/>
      <c r="HT215" s="491"/>
      <c r="HU215" s="491"/>
    </row>
    <row r="216" spans="1:229" s="486" customFormat="1" ht="15" customHeight="1" x14ac:dyDescent="0.15">
      <c r="A216" s="504">
        <v>212</v>
      </c>
      <c r="B216" s="611">
        <v>103</v>
      </c>
      <c r="C216" s="539" t="s">
        <v>4315</v>
      </c>
      <c r="D216" s="538" t="s">
        <v>4265</v>
      </c>
      <c r="E216" s="506" t="s">
        <v>705</v>
      </c>
      <c r="F216" s="598" t="s">
        <v>2728</v>
      </c>
      <c r="G216" s="532" t="s">
        <v>4423</v>
      </c>
      <c r="H216" s="504" t="s">
        <v>2246</v>
      </c>
      <c r="I216" s="502" t="str">
        <f t="shared" si="12"/>
        <v>III/b</v>
      </c>
      <c r="J216" s="525" t="s">
        <v>3977</v>
      </c>
      <c r="K216" s="504" t="s">
        <v>707</v>
      </c>
      <c r="L216" s="503">
        <f t="shared" si="13"/>
        <v>30</v>
      </c>
      <c r="M216" s="504" t="s">
        <v>680</v>
      </c>
      <c r="N216" s="525" t="s">
        <v>3977</v>
      </c>
      <c r="O216" s="501" t="s">
        <v>2225</v>
      </c>
      <c r="P216" s="553" t="s">
        <v>4369</v>
      </c>
      <c r="Q216" s="508" t="s">
        <v>2228</v>
      </c>
      <c r="R216" s="508" t="s">
        <v>2323</v>
      </c>
      <c r="S216" s="598">
        <v>2016</v>
      </c>
      <c r="T216" s="506" t="s">
        <v>5114</v>
      </c>
      <c r="U216" s="598" t="s">
        <v>5147</v>
      </c>
      <c r="V216" s="625"/>
      <c r="W216" s="491"/>
      <c r="X216" s="491"/>
      <c r="Y216" s="491"/>
      <c r="Z216" s="491"/>
      <c r="AA216" s="491"/>
      <c r="AB216" s="491"/>
      <c r="AC216" s="491"/>
      <c r="AD216" s="491"/>
      <c r="AE216" s="491"/>
      <c r="AF216" s="491"/>
      <c r="AG216" s="491"/>
      <c r="AH216" s="491"/>
      <c r="AI216" s="491"/>
      <c r="AJ216" s="491"/>
      <c r="AK216" s="491"/>
      <c r="AL216" s="491"/>
      <c r="AM216" s="491"/>
      <c r="AN216" s="491"/>
      <c r="AO216" s="491"/>
      <c r="AP216" s="491"/>
      <c r="AQ216" s="491"/>
      <c r="AR216" s="491"/>
      <c r="AS216" s="491"/>
      <c r="AT216" s="491"/>
      <c r="AU216" s="491"/>
      <c r="AV216" s="491"/>
      <c r="AW216" s="491"/>
      <c r="AX216" s="491"/>
      <c r="AY216" s="491"/>
      <c r="AZ216" s="491"/>
      <c r="BA216" s="491"/>
      <c r="BB216" s="491"/>
      <c r="BC216" s="491"/>
      <c r="BD216" s="491"/>
      <c r="BE216" s="491"/>
      <c r="BF216" s="491"/>
      <c r="BG216" s="491"/>
      <c r="BH216" s="491"/>
      <c r="BI216" s="491"/>
      <c r="BJ216" s="491"/>
      <c r="BK216" s="491"/>
      <c r="BL216" s="491"/>
      <c r="BM216" s="491"/>
      <c r="BN216" s="491"/>
      <c r="BO216" s="491"/>
      <c r="BP216" s="491"/>
      <c r="BQ216" s="491"/>
      <c r="BR216" s="491"/>
      <c r="BS216" s="491"/>
      <c r="BT216" s="491"/>
      <c r="BU216" s="491"/>
      <c r="BV216" s="491"/>
      <c r="BW216" s="491"/>
      <c r="BX216" s="491"/>
      <c r="BY216" s="491"/>
      <c r="BZ216" s="491"/>
      <c r="CA216" s="491"/>
      <c r="CB216" s="491"/>
      <c r="CC216" s="491"/>
      <c r="CD216" s="491"/>
      <c r="CE216" s="491"/>
      <c r="CF216" s="491"/>
      <c r="CG216" s="491"/>
      <c r="CH216" s="491"/>
      <c r="CI216" s="491"/>
      <c r="CJ216" s="491"/>
      <c r="CK216" s="491"/>
      <c r="CL216" s="491"/>
      <c r="CM216" s="491"/>
      <c r="CN216" s="491"/>
      <c r="CO216" s="491"/>
      <c r="CP216" s="491"/>
      <c r="CQ216" s="491"/>
      <c r="CR216" s="491"/>
      <c r="CS216" s="491"/>
      <c r="CT216" s="491"/>
      <c r="CU216" s="491"/>
      <c r="CV216" s="491"/>
      <c r="CW216" s="491"/>
      <c r="CX216" s="491"/>
      <c r="CY216" s="491"/>
      <c r="CZ216" s="491"/>
      <c r="DA216" s="491"/>
      <c r="DB216" s="491"/>
      <c r="DC216" s="491"/>
      <c r="DD216" s="491"/>
      <c r="DE216" s="491"/>
      <c r="DF216" s="491"/>
      <c r="DG216" s="491"/>
      <c r="DH216" s="491"/>
      <c r="DI216" s="491"/>
      <c r="DJ216" s="491"/>
      <c r="DK216" s="491"/>
      <c r="DL216" s="491"/>
      <c r="DM216" s="491"/>
      <c r="DN216" s="491"/>
      <c r="DO216" s="491"/>
      <c r="DP216" s="491"/>
      <c r="DQ216" s="491"/>
      <c r="DR216" s="491"/>
      <c r="DS216" s="491"/>
      <c r="DT216" s="491"/>
      <c r="DU216" s="491"/>
      <c r="DV216" s="491"/>
      <c r="DW216" s="491"/>
      <c r="DX216" s="491"/>
      <c r="DY216" s="491"/>
      <c r="DZ216" s="491"/>
      <c r="EA216" s="491"/>
      <c r="EB216" s="491"/>
      <c r="EC216" s="491"/>
      <c r="ED216" s="491"/>
      <c r="EE216" s="491"/>
      <c r="EF216" s="491"/>
      <c r="EG216" s="491"/>
      <c r="EH216" s="491"/>
      <c r="EI216" s="491"/>
      <c r="EJ216" s="491"/>
      <c r="EK216" s="491"/>
      <c r="EL216" s="491"/>
      <c r="EM216" s="491"/>
      <c r="EN216" s="491"/>
      <c r="EO216" s="491"/>
      <c r="EP216" s="491"/>
      <c r="EQ216" s="491"/>
      <c r="ER216" s="491"/>
      <c r="ES216" s="491"/>
      <c r="ET216" s="491"/>
      <c r="EU216" s="491"/>
      <c r="EV216" s="491"/>
      <c r="EW216" s="491"/>
      <c r="EX216" s="491"/>
      <c r="EY216" s="491"/>
      <c r="EZ216" s="491"/>
      <c r="FA216" s="491"/>
      <c r="FB216" s="491"/>
      <c r="FC216" s="491"/>
      <c r="FD216" s="491"/>
      <c r="FE216" s="491"/>
      <c r="FF216" s="491"/>
      <c r="FG216" s="491"/>
      <c r="FH216" s="491"/>
      <c r="FI216" s="491"/>
      <c r="FJ216" s="491"/>
      <c r="FK216" s="491"/>
      <c r="FL216" s="491"/>
      <c r="FM216" s="491"/>
      <c r="FN216" s="491"/>
      <c r="FO216" s="491"/>
      <c r="FP216" s="491"/>
      <c r="FQ216" s="491"/>
      <c r="FR216" s="491"/>
      <c r="FS216" s="491"/>
      <c r="FT216" s="491"/>
      <c r="FU216" s="491"/>
      <c r="FV216" s="491"/>
      <c r="FW216" s="491"/>
      <c r="FX216" s="491"/>
      <c r="FY216" s="491"/>
      <c r="FZ216" s="491"/>
      <c r="GA216" s="491"/>
      <c r="GB216" s="491"/>
      <c r="GC216" s="491"/>
      <c r="GD216" s="491"/>
      <c r="GE216" s="491"/>
      <c r="GF216" s="491"/>
      <c r="GG216" s="491"/>
      <c r="GH216" s="491"/>
      <c r="GI216" s="491"/>
      <c r="GJ216" s="491"/>
      <c r="GK216" s="491"/>
      <c r="GL216" s="491"/>
      <c r="GM216" s="491"/>
      <c r="GN216" s="491"/>
      <c r="GO216" s="491"/>
      <c r="GP216" s="491"/>
      <c r="GQ216" s="491"/>
      <c r="GR216" s="491"/>
      <c r="GS216" s="491"/>
      <c r="GT216" s="491"/>
      <c r="GU216" s="491"/>
      <c r="GV216" s="491"/>
      <c r="GW216" s="491"/>
      <c r="GX216" s="491"/>
      <c r="GY216" s="491"/>
      <c r="GZ216" s="491"/>
      <c r="HA216" s="491"/>
      <c r="HB216" s="491"/>
      <c r="HC216" s="491"/>
      <c r="HD216" s="491"/>
      <c r="HE216" s="491"/>
      <c r="HF216" s="491"/>
      <c r="HG216" s="491"/>
      <c r="HH216" s="491"/>
      <c r="HI216" s="491"/>
      <c r="HJ216" s="491"/>
      <c r="HK216" s="491"/>
      <c r="HL216" s="491"/>
      <c r="HM216" s="491"/>
      <c r="HN216" s="491"/>
      <c r="HO216" s="491"/>
      <c r="HP216" s="491"/>
      <c r="HQ216" s="491"/>
      <c r="HR216" s="491"/>
      <c r="HS216" s="491"/>
      <c r="HT216" s="491"/>
      <c r="HU216" s="491"/>
    </row>
    <row r="217" spans="1:229" s="486" customFormat="1" ht="15" customHeight="1" x14ac:dyDescent="0.15">
      <c r="A217" s="496">
        <v>213</v>
      </c>
      <c r="B217" s="504">
        <v>104</v>
      </c>
      <c r="C217" s="539" t="s">
        <v>4316</v>
      </c>
      <c r="D217" s="538" t="s">
        <v>5216</v>
      </c>
      <c r="E217" s="506" t="s">
        <v>709</v>
      </c>
      <c r="F217" s="598" t="s">
        <v>2724</v>
      </c>
      <c r="G217" s="530" t="s">
        <v>4424</v>
      </c>
      <c r="H217" s="504" t="s">
        <v>2246</v>
      </c>
      <c r="I217" s="502" t="str">
        <f t="shared" si="12"/>
        <v>III/b</v>
      </c>
      <c r="J217" s="525" t="s">
        <v>3977</v>
      </c>
      <c r="K217" s="504" t="s">
        <v>707</v>
      </c>
      <c r="L217" s="503">
        <f t="shared" si="13"/>
        <v>36</v>
      </c>
      <c r="M217" s="504" t="s">
        <v>680</v>
      </c>
      <c r="N217" s="525" t="s">
        <v>3977</v>
      </c>
      <c r="O217" s="501" t="s">
        <v>2225</v>
      </c>
      <c r="P217" s="553" t="s">
        <v>4370</v>
      </c>
      <c r="Q217" s="508" t="s">
        <v>2228</v>
      </c>
      <c r="R217" s="508" t="s">
        <v>2325</v>
      </c>
      <c r="S217" s="598">
        <v>2009</v>
      </c>
      <c r="T217" s="506" t="s">
        <v>5306</v>
      </c>
      <c r="U217" s="598" t="s">
        <v>2921</v>
      </c>
      <c r="V217" s="625"/>
      <c r="W217" s="491"/>
      <c r="X217" s="491"/>
      <c r="Y217" s="491"/>
      <c r="Z217" s="491"/>
      <c r="AA217" s="491"/>
      <c r="AB217" s="491"/>
      <c r="AC217" s="491"/>
      <c r="AD217" s="491"/>
      <c r="AE217" s="491"/>
      <c r="AF217" s="491"/>
      <c r="AG217" s="491"/>
      <c r="AH217" s="491"/>
      <c r="AI217" s="491"/>
      <c r="AJ217" s="491"/>
      <c r="AK217" s="491"/>
      <c r="AL217" s="491"/>
      <c r="AM217" s="491"/>
      <c r="AN217" s="491"/>
      <c r="AO217" s="491"/>
      <c r="AP217" s="491"/>
      <c r="AQ217" s="491"/>
      <c r="AR217" s="491"/>
      <c r="AS217" s="491"/>
      <c r="AT217" s="491"/>
      <c r="AU217" s="491"/>
      <c r="AV217" s="491"/>
      <c r="AW217" s="491"/>
      <c r="AX217" s="491"/>
      <c r="AY217" s="491"/>
      <c r="AZ217" s="491"/>
      <c r="BA217" s="491"/>
      <c r="BB217" s="491"/>
      <c r="BC217" s="491"/>
      <c r="BD217" s="491"/>
      <c r="BE217" s="491"/>
      <c r="BF217" s="491"/>
      <c r="BG217" s="491"/>
      <c r="BH217" s="491"/>
      <c r="BI217" s="491"/>
      <c r="BJ217" s="491"/>
      <c r="BK217" s="491"/>
      <c r="BL217" s="491"/>
      <c r="BM217" s="491"/>
      <c r="BN217" s="491"/>
      <c r="BO217" s="491"/>
      <c r="BP217" s="491"/>
      <c r="BQ217" s="491"/>
      <c r="BR217" s="491"/>
      <c r="BS217" s="491"/>
      <c r="BT217" s="491"/>
      <c r="BU217" s="491"/>
      <c r="BV217" s="491"/>
      <c r="BW217" s="491"/>
      <c r="BX217" s="491"/>
      <c r="BY217" s="491"/>
      <c r="BZ217" s="491"/>
      <c r="CA217" s="491"/>
      <c r="CB217" s="491"/>
      <c r="CC217" s="491"/>
      <c r="CD217" s="491"/>
      <c r="CE217" s="491"/>
      <c r="CF217" s="491"/>
      <c r="CG217" s="491"/>
      <c r="CH217" s="491"/>
      <c r="CI217" s="491"/>
      <c r="CJ217" s="491"/>
      <c r="CK217" s="491"/>
      <c r="CL217" s="491"/>
      <c r="CM217" s="491"/>
      <c r="CN217" s="491"/>
      <c r="CO217" s="491"/>
      <c r="CP217" s="491"/>
      <c r="CQ217" s="491"/>
      <c r="CR217" s="491"/>
      <c r="CS217" s="491"/>
      <c r="CT217" s="491"/>
      <c r="CU217" s="491"/>
      <c r="CV217" s="491"/>
      <c r="CW217" s="491"/>
      <c r="CX217" s="491"/>
      <c r="CY217" s="491"/>
      <c r="CZ217" s="491"/>
      <c r="DA217" s="491"/>
      <c r="DB217" s="491"/>
      <c r="DC217" s="491"/>
      <c r="DD217" s="491"/>
      <c r="DE217" s="491"/>
      <c r="DF217" s="491"/>
      <c r="DG217" s="491"/>
      <c r="DH217" s="491"/>
      <c r="DI217" s="491"/>
      <c r="DJ217" s="491"/>
      <c r="DK217" s="491"/>
      <c r="DL217" s="491"/>
      <c r="DM217" s="491"/>
      <c r="DN217" s="491"/>
      <c r="DO217" s="491"/>
      <c r="DP217" s="491"/>
      <c r="DQ217" s="491"/>
      <c r="DR217" s="491"/>
      <c r="DS217" s="491"/>
      <c r="DT217" s="491"/>
      <c r="DU217" s="491"/>
      <c r="DV217" s="491"/>
      <c r="DW217" s="491"/>
      <c r="DX217" s="491"/>
      <c r="DY217" s="491"/>
      <c r="DZ217" s="491"/>
      <c r="EA217" s="491"/>
      <c r="EB217" s="491"/>
      <c r="EC217" s="491"/>
      <c r="ED217" s="491"/>
      <c r="EE217" s="491"/>
      <c r="EF217" s="491"/>
      <c r="EG217" s="491"/>
      <c r="EH217" s="491"/>
      <c r="EI217" s="491"/>
      <c r="EJ217" s="491"/>
      <c r="EK217" s="491"/>
      <c r="EL217" s="491"/>
      <c r="EM217" s="491"/>
      <c r="EN217" s="491"/>
      <c r="EO217" s="491"/>
      <c r="EP217" s="491"/>
      <c r="EQ217" s="491"/>
      <c r="ER217" s="491"/>
      <c r="ES217" s="491"/>
      <c r="ET217" s="491"/>
      <c r="EU217" s="491"/>
      <c r="EV217" s="491"/>
      <c r="EW217" s="491"/>
      <c r="EX217" s="491"/>
      <c r="EY217" s="491"/>
      <c r="EZ217" s="491"/>
      <c r="FA217" s="491"/>
      <c r="FB217" s="491"/>
      <c r="FC217" s="491"/>
      <c r="FD217" s="491"/>
      <c r="FE217" s="491"/>
      <c r="FF217" s="491"/>
      <c r="FG217" s="491"/>
      <c r="FH217" s="491"/>
      <c r="FI217" s="491"/>
      <c r="FJ217" s="491"/>
      <c r="FK217" s="491"/>
      <c r="FL217" s="491"/>
      <c r="FM217" s="491"/>
      <c r="FN217" s="491"/>
      <c r="FO217" s="491"/>
      <c r="FP217" s="491"/>
      <c r="FQ217" s="491"/>
      <c r="FR217" s="491"/>
      <c r="FS217" s="491"/>
      <c r="FT217" s="491"/>
      <c r="FU217" s="491"/>
      <c r="FV217" s="491"/>
      <c r="FW217" s="491"/>
      <c r="FX217" s="491"/>
      <c r="FY217" s="491"/>
      <c r="FZ217" s="491"/>
      <c r="GA217" s="491"/>
      <c r="GB217" s="491"/>
      <c r="GC217" s="491"/>
      <c r="GD217" s="491"/>
      <c r="GE217" s="491"/>
      <c r="GF217" s="491"/>
      <c r="GG217" s="491"/>
      <c r="GH217" s="491"/>
      <c r="GI217" s="491"/>
      <c r="GJ217" s="491"/>
      <c r="GK217" s="491"/>
      <c r="GL217" s="491"/>
      <c r="GM217" s="491"/>
      <c r="GN217" s="491"/>
      <c r="GO217" s="491"/>
      <c r="GP217" s="491"/>
      <c r="GQ217" s="491"/>
      <c r="GR217" s="491"/>
      <c r="GS217" s="491"/>
      <c r="GT217" s="491"/>
      <c r="GU217" s="491"/>
      <c r="GV217" s="491"/>
      <c r="GW217" s="491"/>
      <c r="GX217" s="491"/>
      <c r="GY217" s="491"/>
      <c r="GZ217" s="491"/>
      <c r="HA217" s="491"/>
      <c r="HB217" s="491"/>
      <c r="HC217" s="491"/>
      <c r="HD217" s="491"/>
      <c r="HE217" s="491"/>
      <c r="HF217" s="491"/>
      <c r="HG217" s="491"/>
      <c r="HH217" s="491"/>
      <c r="HI217" s="491"/>
      <c r="HJ217" s="491"/>
      <c r="HK217" s="491"/>
      <c r="HL217" s="491"/>
      <c r="HM217" s="491"/>
      <c r="HN217" s="491"/>
      <c r="HO217" s="491"/>
      <c r="HP217" s="491"/>
      <c r="HQ217" s="491"/>
      <c r="HR217" s="491"/>
      <c r="HS217" s="491"/>
      <c r="HT217" s="491"/>
      <c r="HU217" s="491"/>
    </row>
    <row r="218" spans="1:229" s="486" customFormat="1" ht="15" customHeight="1" x14ac:dyDescent="0.15">
      <c r="A218" s="504">
        <v>214</v>
      </c>
      <c r="B218" s="611">
        <v>105</v>
      </c>
      <c r="C218" s="539" t="s">
        <v>4317</v>
      </c>
      <c r="D218" s="538" t="s">
        <v>4266</v>
      </c>
      <c r="E218" s="506" t="s">
        <v>709</v>
      </c>
      <c r="F218" s="598" t="s">
        <v>2727</v>
      </c>
      <c r="G218" s="530" t="s">
        <v>4425</v>
      </c>
      <c r="H218" s="504" t="s">
        <v>2246</v>
      </c>
      <c r="I218" s="502" t="str">
        <f t="shared" si="12"/>
        <v>III/b</v>
      </c>
      <c r="J218" s="525" t="s">
        <v>3977</v>
      </c>
      <c r="K218" s="504" t="s">
        <v>707</v>
      </c>
      <c r="L218" s="503">
        <f t="shared" si="13"/>
        <v>29</v>
      </c>
      <c r="M218" s="504" t="s">
        <v>680</v>
      </c>
      <c r="N218" s="525" t="s">
        <v>3977</v>
      </c>
      <c r="O218" s="501" t="s">
        <v>2225</v>
      </c>
      <c r="P218" s="553" t="s">
        <v>4371</v>
      </c>
      <c r="Q218" s="508" t="s">
        <v>2228</v>
      </c>
      <c r="R218" s="508" t="s">
        <v>2323</v>
      </c>
      <c r="S218" s="598">
        <v>2016</v>
      </c>
      <c r="T218" s="506" t="s">
        <v>5114</v>
      </c>
      <c r="U218" s="598" t="s">
        <v>5147</v>
      </c>
      <c r="V218" s="625"/>
      <c r="W218" s="491"/>
      <c r="X218" s="491"/>
      <c r="Y218" s="491"/>
      <c r="Z218" s="491"/>
      <c r="AA218" s="491"/>
      <c r="AB218" s="491"/>
      <c r="AC218" s="491"/>
      <c r="AD218" s="491"/>
      <c r="AE218" s="491"/>
      <c r="AF218" s="491"/>
      <c r="AG218" s="491"/>
      <c r="AH218" s="491"/>
      <c r="AI218" s="491"/>
      <c r="AJ218" s="491"/>
      <c r="AK218" s="491"/>
      <c r="AL218" s="491"/>
      <c r="AM218" s="491"/>
      <c r="AN218" s="491"/>
      <c r="AO218" s="491"/>
      <c r="AP218" s="491"/>
      <c r="AQ218" s="491"/>
      <c r="AR218" s="491"/>
      <c r="AS218" s="491"/>
      <c r="AT218" s="491"/>
      <c r="AU218" s="491"/>
      <c r="AV218" s="491"/>
      <c r="AW218" s="491"/>
      <c r="AX218" s="491"/>
      <c r="AY218" s="491"/>
      <c r="AZ218" s="491"/>
      <c r="BA218" s="491"/>
      <c r="BB218" s="491"/>
      <c r="BC218" s="491"/>
      <c r="BD218" s="491"/>
      <c r="BE218" s="491"/>
      <c r="BF218" s="491"/>
      <c r="BG218" s="491"/>
      <c r="BH218" s="491"/>
      <c r="BI218" s="491"/>
      <c r="BJ218" s="491"/>
      <c r="BK218" s="491"/>
      <c r="BL218" s="491"/>
      <c r="BM218" s="491"/>
      <c r="BN218" s="491"/>
      <c r="BO218" s="491"/>
      <c r="BP218" s="491"/>
      <c r="BQ218" s="491"/>
      <c r="BR218" s="491"/>
      <c r="BS218" s="491"/>
      <c r="BT218" s="491"/>
      <c r="BU218" s="491"/>
      <c r="BV218" s="491"/>
      <c r="BW218" s="491"/>
      <c r="BX218" s="491"/>
      <c r="BY218" s="491"/>
      <c r="BZ218" s="491"/>
      <c r="CA218" s="491"/>
      <c r="CB218" s="491"/>
      <c r="CC218" s="491"/>
      <c r="CD218" s="491"/>
      <c r="CE218" s="491"/>
      <c r="CF218" s="491"/>
      <c r="CG218" s="491"/>
      <c r="CH218" s="491"/>
      <c r="CI218" s="491"/>
      <c r="CJ218" s="491"/>
      <c r="CK218" s="491"/>
      <c r="CL218" s="491"/>
      <c r="CM218" s="491"/>
      <c r="CN218" s="491"/>
      <c r="CO218" s="491"/>
      <c r="CP218" s="491"/>
      <c r="CQ218" s="491"/>
      <c r="CR218" s="491"/>
      <c r="CS218" s="491"/>
      <c r="CT218" s="491"/>
      <c r="CU218" s="491"/>
      <c r="CV218" s="491"/>
      <c r="CW218" s="491"/>
      <c r="CX218" s="491"/>
      <c r="CY218" s="491"/>
      <c r="CZ218" s="491"/>
      <c r="DA218" s="491"/>
      <c r="DB218" s="491"/>
      <c r="DC218" s="491"/>
      <c r="DD218" s="491"/>
      <c r="DE218" s="491"/>
      <c r="DF218" s="491"/>
      <c r="DG218" s="491"/>
      <c r="DH218" s="491"/>
      <c r="DI218" s="491"/>
      <c r="DJ218" s="491"/>
      <c r="DK218" s="491"/>
      <c r="DL218" s="491"/>
      <c r="DM218" s="491"/>
      <c r="DN218" s="491"/>
      <c r="DO218" s="491"/>
      <c r="DP218" s="491"/>
      <c r="DQ218" s="491"/>
      <c r="DR218" s="491"/>
      <c r="DS218" s="491"/>
      <c r="DT218" s="491"/>
      <c r="DU218" s="491"/>
      <c r="DV218" s="491"/>
      <c r="DW218" s="491"/>
      <c r="DX218" s="491"/>
      <c r="DY218" s="491"/>
      <c r="DZ218" s="491"/>
      <c r="EA218" s="491"/>
      <c r="EB218" s="491"/>
      <c r="EC218" s="491"/>
      <c r="ED218" s="491"/>
      <c r="EE218" s="491"/>
      <c r="EF218" s="491"/>
      <c r="EG218" s="491"/>
      <c r="EH218" s="491"/>
      <c r="EI218" s="491"/>
      <c r="EJ218" s="491"/>
      <c r="EK218" s="491"/>
      <c r="EL218" s="491"/>
      <c r="EM218" s="491"/>
      <c r="EN218" s="491"/>
      <c r="EO218" s="491"/>
      <c r="EP218" s="491"/>
      <c r="EQ218" s="491"/>
      <c r="ER218" s="491"/>
      <c r="ES218" s="491"/>
      <c r="ET218" s="491"/>
      <c r="EU218" s="491"/>
      <c r="EV218" s="491"/>
      <c r="EW218" s="491"/>
      <c r="EX218" s="491"/>
      <c r="EY218" s="491"/>
      <c r="EZ218" s="491"/>
      <c r="FA218" s="491"/>
      <c r="FB218" s="491"/>
      <c r="FC218" s="491"/>
      <c r="FD218" s="491"/>
      <c r="FE218" s="491"/>
      <c r="FF218" s="491"/>
      <c r="FG218" s="491"/>
      <c r="FH218" s="491"/>
      <c r="FI218" s="491"/>
      <c r="FJ218" s="491"/>
      <c r="FK218" s="491"/>
      <c r="FL218" s="491"/>
      <c r="FM218" s="491"/>
      <c r="FN218" s="491"/>
      <c r="FO218" s="491"/>
      <c r="FP218" s="491"/>
      <c r="FQ218" s="491"/>
      <c r="FR218" s="491"/>
      <c r="FS218" s="491"/>
      <c r="FT218" s="491"/>
      <c r="FU218" s="491"/>
      <c r="FV218" s="491"/>
      <c r="FW218" s="491"/>
      <c r="FX218" s="491"/>
      <c r="FY218" s="491"/>
      <c r="FZ218" s="491"/>
      <c r="GA218" s="491"/>
      <c r="GB218" s="491"/>
      <c r="GC218" s="491"/>
      <c r="GD218" s="491"/>
      <c r="GE218" s="491"/>
      <c r="GF218" s="491"/>
      <c r="GG218" s="491"/>
      <c r="GH218" s="491"/>
      <c r="GI218" s="491"/>
      <c r="GJ218" s="491"/>
      <c r="GK218" s="491"/>
      <c r="GL218" s="491"/>
      <c r="GM218" s="491"/>
      <c r="GN218" s="491"/>
      <c r="GO218" s="491"/>
      <c r="GP218" s="491"/>
      <c r="GQ218" s="491"/>
      <c r="GR218" s="491"/>
      <c r="GS218" s="491"/>
      <c r="GT218" s="491"/>
      <c r="GU218" s="491"/>
      <c r="GV218" s="491"/>
      <c r="GW218" s="491"/>
      <c r="GX218" s="491"/>
      <c r="GY218" s="491"/>
      <c r="GZ218" s="491"/>
      <c r="HA218" s="491"/>
      <c r="HB218" s="491"/>
      <c r="HC218" s="491"/>
      <c r="HD218" s="491"/>
      <c r="HE218" s="491"/>
      <c r="HF218" s="491"/>
      <c r="HG218" s="491"/>
      <c r="HH218" s="491"/>
      <c r="HI218" s="491"/>
      <c r="HJ218" s="491"/>
      <c r="HK218" s="491"/>
      <c r="HL218" s="491"/>
      <c r="HM218" s="491"/>
      <c r="HN218" s="491"/>
      <c r="HO218" s="491"/>
      <c r="HP218" s="491"/>
      <c r="HQ218" s="491"/>
      <c r="HR218" s="491"/>
      <c r="HS218" s="491"/>
      <c r="HT218" s="491"/>
      <c r="HU218" s="491"/>
    </row>
    <row r="219" spans="1:229" s="486" customFormat="1" ht="15" customHeight="1" x14ac:dyDescent="0.15">
      <c r="A219" s="496">
        <v>215</v>
      </c>
      <c r="B219" s="504">
        <v>106</v>
      </c>
      <c r="C219" s="539" t="s">
        <v>4318</v>
      </c>
      <c r="D219" s="538" t="s">
        <v>5116</v>
      </c>
      <c r="E219" s="506" t="s">
        <v>709</v>
      </c>
      <c r="F219" s="598" t="s">
        <v>2746</v>
      </c>
      <c r="G219" s="530" t="s">
        <v>4426</v>
      </c>
      <c r="H219" s="504" t="s">
        <v>2246</v>
      </c>
      <c r="I219" s="502" t="str">
        <f t="shared" si="12"/>
        <v>III/b</v>
      </c>
      <c r="J219" s="525" t="s">
        <v>3977</v>
      </c>
      <c r="K219" s="504" t="s">
        <v>707</v>
      </c>
      <c r="L219" s="503">
        <f t="shared" si="13"/>
        <v>29</v>
      </c>
      <c r="M219" s="504" t="s">
        <v>680</v>
      </c>
      <c r="N219" s="525" t="s">
        <v>3977</v>
      </c>
      <c r="O219" s="501" t="s">
        <v>2225</v>
      </c>
      <c r="P219" s="553" t="s">
        <v>4372</v>
      </c>
      <c r="Q219" s="508" t="s">
        <v>2228</v>
      </c>
      <c r="R219" s="508" t="s">
        <v>2323</v>
      </c>
      <c r="S219" s="598">
        <v>2015</v>
      </c>
      <c r="T219" s="506" t="s">
        <v>5114</v>
      </c>
      <c r="U219" s="598" t="s">
        <v>2989</v>
      </c>
      <c r="V219" s="625"/>
      <c r="W219" s="491"/>
      <c r="X219" s="491"/>
      <c r="Y219" s="491"/>
      <c r="Z219" s="491"/>
      <c r="AA219" s="491"/>
      <c r="AB219" s="491"/>
      <c r="AC219" s="491"/>
      <c r="AD219" s="491"/>
      <c r="AE219" s="491"/>
      <c r="AF219" s="491"/>
      <c r="AG219" s="491"/>
      <c r="AH219" s="491"/>
      <c r="AI219" s="491"/>
      <c r="AJ219" s="491"/>
      <c r="AK219" s="491"/>
      <c r="AL219" s="491"/>
      <c r="AM219" s="491"/>
      <c r="AN219" s="491"/>
      <c r="AO219" s="491"/>
      <c r="AP219" s="491"/>
      <c r="AQ219" s="491"/>
      <c r="AR219" s="491"/>
      <c r="AS219" s="491"/>
      <c r="AT219" s="491"/>
      <c r="AU219" s="491"/>
      <c r="AV219" s="491"/>
      <c r="AW219" s="491"/>
      <c r="AX219" s="491"/>
      <c r="AY219" s="491"/>
      <c r="AZ219" s="491"/>
      <c r="BA219" s="491"/>
      <c r="BB219" s="491"/>
      <c r="BC219" s="491"/>
      <c r="BD219" s="491"/>
      <c r="BE219" s="491"/>
      <c r="BF219" s="491"/>
      <c r="BG219" s="491"/>
      <c r="BH219" s="491"/>
      <c r="BI219" s="491"/>
      <c r="BJ219" s="491"/>
      <c r="BK219" s="491"/>
      <c r="BL219" s="491"/>
      <c r="BM219" s="491"/>
      <c r="BN219" s="491"/>
      <c r="BO219" s="491"/>
      <c r="BP219" s="491"/>
      <c r="BQ219" s="491"/>
      <c r="BR219" s="491"/>
      <c r="BS219" s="491"/>
      <c r="BT219" s="491"/>
      <c r="BU219" s="491"/>
      <c r="BV219" s="491"/>
      <c r="BW219" s="491"/>
      <c r="BX219" s="491"/>
      <c r="BY219" s="491"/>
      <c r="BZ219" s="491"/>
      <c r="CA219" s="491"/>
      <c r="CB219" s="491"/>
      <c r="CC219" s="491"/>
      <c r="CD219" s="491"/>
      <c r="CE219" s="491"/>
      <c r="CF219" s="491"/>
      <c r="CG219" s="491"/>
      <c r="CH219" s="491"/>
      <c r="CI219" s="491"/>
      <c r="CJ219" s="491"/>
      <c r="CK219" s="491"/>
      <c r="CL219" s="491"/>
      <c r="CM219" s="491"/>
      <c r="CN219" s="491"/>
      <c r="CO219" s="491"/>
      <c r="CP219" s="491"/>
      <c r="CQ219" s="491"/>
      <c r="CR219" s="491"/>
      <c r="CS219" s="491"/>
      <c r="CT219" s="491"/>
      <c r="CU219" s="491"/>
      <c r="CV219" s="491"/>
      <c r="CW219" s="491"/>
      <c r="CX219" s="491"/>
      <c r="CY219" s="491"/>
      <c r="CZ219" s="491"/>
      <c r="DA219" s="491"/>
      <c r="DB219" s="491"/>
      <c r="DC219" s="491"/>
      <c r="DD219" s="491"/>
      <c r="DE219" s="491"/>
      <c r="DF219" s="491"/>
      <c r="DG219" s="491"/>
      <c r="DH219" s="491"/>
      <c r="DI219" s="491"/>
      <c r="DJ219" s="491"/>
      <c r="DK219" s="491"/>
      <c r="DL219" s="491"/>
      <c r="DM219" s="491"/>
      <c r="DN219" s="491"/>
      <c r="DO219" s="491"/>
      <c r="DP219" s="491"/>
      <c r="DQ219" s="491"/>
      <c r="DR219" s="491"/>
      <c r="DS219" s="491"/>
      <c r="DT219" s="491"/>
      <c r="DU219" s="491"/>
      <c r="DV219" s="491"/>
      <c r="DW219" s="491"/>
      <c r="DX219" s="491"/>
      <c r="DY219" s="491"/>
      <c r="DZ219" s="491"/>
      <c r="EA219" s="491"/>
      <c r="EB219" s="491"/>
      <c r="EC219" s="491"/>
      <c r="ED219" s="491"/>
      <c r="EE219" s="491"/>
      <c r="EF219" s="491"/>
      <c r="EG219" s="491"/>
      <c r="EH219" s="491"/>
      <c r="EI219" s="491"/>
      <c r="EJ219" s="491"/>
      <c r="EK219" s="491"/>
      <c r="EL219" s="491"/>
      <c r="EM219" s="491"/>
      <c r="EN219" s="491"/>
      <c r="EO219" s="491"/>
      <c r="EP219" s="491"/>
      <c r="EQ219" s="491"/>
      <c r="ER219" s="491"/>
      <c r="ES219" s="491"/>
      <c r="ET219" s="491"/>
      <c r="EU219" s="491"/>
      <c r="EV219" s="491"/>
      <c r="EW219" s="491"/>
      <c r="EX219" s="491"/>
      <c r="EY219" s="491"/>
      <c r="EZ219" s="491"/>
      <c r="FA219" s="491"/>
      <c r="FB219" s="491"/>
      <c r="FC219" s="491"/>
      <c r="FD219" s="491"/>
      <c r="FE219" s="491"/>
      <c r="FF219" s="491"/>
      <c r="FG219" s="491"/>
      <c r="FH219" s="491"/>
      <c r="FI219" s="491"/>
      <c r="FJ219" s="491"/>
      <c r="FK219" s="491"/>
      <c r="FL219" s="491"/>
      <c r="FM219" s="491"/>
      <c r="FN219" s="491"/>
      <c r="FO219" s="491"/>
      <c r="FP219" s="491"/>
      <c r="FQ219" s="491"/>
      <c r="FR219" s="491"/>
      <c r="FS219" s="491"/>
      <c r="FT219" s="491"/>
      <c r="FU219" s="491"/>
      <c r="FV219" s="491"/>
      <c r="FW219" s="491"/>
      <c r="FX219" s="491"/>
      <c r="FY219" s="491"/>
      <c r="FZ219" s="491"/>
      <c r="GA219" s="491"/>
      <c r="GB219" s="491"/>
      <c r="GC219" s="491"/>
      <c r="GD219" s="491"/>
      <c r="GE219" s="491"/>
      <c r="GF219" s="491"/>
      <c r="GG219" s="491"/>
      <c r="GH219" s="491"/>
      <c r="GI219" s="491"/>
      <c r="GJ219" s="491"/>
      <c r="GK219" s="491"/>
      <c r="GL219" s="491"/>
      <c r="GM219" s="491"/>
      <c r="GN219" s="491"/>
      <c r="GO219" s="491"/>
      <c r="GP219" s="491"/>
      <c r="GQ219" s="491"/>
      <c r="GR219" s="491"/>
      <c r="GS219" s="491"/>
      <c r="GT219" s="491"/>
      <c r="GU219" s="491"/>
      <c r="GV219" s="491"/>
      <c r="GW219" s="491"/>
      <c r="GX219" s="491"/>
      <c r="GY219" s="491"/>
      <c r="GZ219" s="491"/>
      <c r="HA219" s="491"/>
      <c r="HB219" s="491"/>
      <c r="HC219" s="491"/>
      <c r="HD219" s="491"/>
      <c r="HE219" s="491"/>
      <c r="HF219" s="491"/>
      <c r="HG219" s="491"/>
      <c r="HH219" s="491"/>
      <c r="HI219" s="491"/>
      <c r="HJ219" s="491"/>
      <c r="HK219" s="491"/>
      <c r="HL219" s="491"/>
      <c r="HM219" s="491"/>
      <c r="HN219" s="491"/>
      <c r="HO219" s="491"/>
      <c r="HP219" s="491"/>
      <c r="HQ219" s="491"/>
      <c r="HR219" s="491"/>
      <c r="HS219" s="491"/>
      <c r="HT219" s="491"/>
      <c r="HU219" s="491"/>
    </row>
    <row r="220" spans="1:229" s="486" customFormat="1" ht="15" customHeight="1" x14ac:dyDescent="0.15">
      <c r="A220" s="504">
        <v>216</v>
      </c>
      <c r="B220" s="611">
        <v>107</v>
      </c>
      <c r="C220" s="539" t="s">
        <v>4319</v>
      </c>
      <c r="D220" s="538" t="s">
        <v>5214</v>
      </c>
      <c r="E220" s="506" t="s">
        <v>709</v>
      </c>
      <c r="F220" s="598" t="s">
        <v>2728</v>
      </c>
      <c r="G220" s="530" t="s">
        <v>4427</v>
      </c>
      <c r="H220" s="504" t="s">
        <v>2246</v>
      </c>
      <c r="I220" s="502" t="str">
        <f t="shared" si="12"/>
        <v>III/b</v>
      </c>
      <c r="J220" s="525" t="s">
        <v>3977</v>
      </c>
      <c r="K220" s="504" t="s">
        <v>707</v>
      </c>
      <c r="L220" s="503">
        <f t="shared" si="13"/>
        <v>34</v>
      </c>
      <c r="M220" s="504" t="s">
        <v>680</v>
      </c>
      <c r="N220" s="525" t="s">
        <v>3977</v>
      </c>
      <c r="O220" s="501" t="s">
        <v>2225</v>
      </c>
      <c r="P220" s="553" t="s">
        <v>4373</v>
      </c>
      <c r="Q220" s="508" t="s">
        <v>2228</v>
      </c>
      <c r="R220" s="508" t="s">
        <v>2327</v>
      </c>
      <c r="S220" s="598">
        <v>2012</v>
      </c>
      <c r="T220" s="506" t="s">
        <v>3597</v>
      </c>
      <c r="U220" s="598" t="s">
        <v>2991</v>
      </c>
      <c r="V220" s="625"/>
      <c r="W220" s="491"/>
      <c r="X220" s="491"/>
      <c r="Y220" s="491"/>
      <c r="Z220" s="491"/>
      <c r="AA220" s="491"/>
      <c r="AB220" s="491"/>
      <c r="AC220" s="491"/>
      <c r="AD220" s="491"/>
      <c r="AE220" s="491"/>
      <c r="AF220" s="491"/>
      <c r="AG220" s="491"/>
      <c r="AH220" s="491"/>
      <c r="AI220" s="491"/>
      <c r="AJ220" s="491"/>
      <c r="AK220" s="491"/>
      <c r="AL220" s="491"/>
      <c r="AM220" s="491"/>
      <c r="AN220" s="491"/>
      <c r="AO220" s="491"/>
      <c r="AP220" s="491"/>
      <c r="AQ220" s="491"/>
      <c r="AR220" s="491"/>
      <c r="AS220" s="491"/>
      <c r="AT220" s="491"/>
      <c r="AU220" s="491"/>
      <c r="AV220" s="491"/>
      <c r="AW220" s="491"/>
      <c r="AX220" s="491"/>
      <c r="AY220" s="491"/>
      <c r="AZ220" s="491"/>
      <c r="BA220" s="491"/>
      <c r="BB220" s="491"/>
      <c r="BC220" s="491"/>
      <c r="BD220" s="491"/>
      <c r="BE220" s="491"/>
      <c r="BF220" s="491"/>
      <c r="BG220" s="491"/>
      <c r="BH220" s="491"/>
      <c r="BI220" s="491"/>
      <c r="BJ220" s="491"/>
      <c r="BK220" s="491"/>
      <c r="BL220" s="491"/>
      <c r="BM220" s="491"/>
      <c r="BN220" s="491"/>
      <c r="BO220" s="491"/>
      <c r="BP220" s="491"/>
      <c r="BQ220" s="491"/>
      <c r="BR220" s="491"/>
      <c r="BS220" s="491"/>
      <c r="BT220" s="491"/>
      <c r="BU220" s="491"/>
      <c r="BV220" s="491"/>
      <c r="BW220" s="491"/>
      <c r="BX220" s="491"/>
      <c r="BY220" s="491"/>
      <c r="BZ220" s="491"/>
      <c r="CA220" s="491"/>
      <c r="CB220" s="491"/>
      <c r="CC220" s="491"/>
      <c r="CD220" s="491"/>
      <c r="CE220" s="491"/>
      <c r="CF220" s="491"/>
      <c r="CG220" s="491"/>
      <c r="CH220" s="491"/>
      <c r="CI220" s="491"/>
      <c r="CJ220" s="491"/>
      <c r="CK220" s="491"/>
      <c r="CL220" s="491"/>
      <c r="CM220" s="491"/>
      <c r="CN220" s="491"/>
      <c r="CO220" s="491"/>
      <c r="CP220" s="491"/>
      <c r="CQ220" s="491"/>
      <c r="CR220" s="491"/>
      <c r="CS220" s="491"/>
      <c r="CT220" s="491"/>
      <c r="CU220" s="491"/>
      <c r="CV220" s="491"/>
      <c r="CW220" s="491"/>
      <c r="CX220" s="491"/>
      <c r="CY220" s="491"/>
      <c r="CZ220" s="491"/>
      <c r="DA220" s="491"/>
      <c r="DB220" s="491"/>
      <c r="DC220" s="491"/>
      <c r="DD220" s="491"/>
      <c r="DE220" s="491"/>
      <c r="DF220" s="491"/>
      <c r="DG220" s="491"/>
      <c r="DH220" s="491"/>
      <c r="DI220" s="491"/>
      <c r="DJ220" s="491"/>
      <c r="DK220" s="491"/>
      <c r="DL220" s="491"/>
      <c r="DM220" s="491"/>
      <c r="DN220" s="491"/>
      <c r="DO220" s="491"/>
      <c r="DP220" s="491"/>
      <c r="DQ220" s="491"/>
      <c r="DR220" s="491"/>
      <c r="DS220" s="491"/>
      <c r="DT220" s="491"/>
      <c r="DU220" s="491"/>
      <c r="DV220" s="491"/>
      <c r="DW220" s="491"/>
      <c r="DX220" s="491"/>
      <c r="DY220" s="491"/>
      <c r="DZ220" s="491"/>
      <c r="EA220" s="491"/>
      <c r="EB220" s="491"/>
      <c r="EC220" s="491"/>
      <c r="ED220" s="491"/>
      <c r="EE220" s="491"/>
      <c r="EF220" s="491"/>
      <c r="EG220" s="491"/>
      <c r="EH220" s="491"/>
      <c r="EI220" s="491"/>
      <c r="EJ220" s="491"/>
      <c r="EK220" s="491"/>
      <c r="EL220" s="491"/>
      <c r="EM220" s="491"/>
      <c r="EN220" s="491"/>
      <c r="EO220" s="491"/>
      <c r="EP220" s="491"/>
      <c r="EQ220" s="491"/>
      <c r="ER220" s="491"/>
      <c r="ES220" s="491"/>
      <c r="ET220" s="491"/>
      <c r="EU220" s="491"/>
      <c r="EV220" s="491"/>
      <c r="EW220" s="491"/>
      <c r="EX220" s="491"/>
      <c r="EY220" s="491"/>
      <c r="EZ220" s="491"/>
      <c r="FA220" s="491"/>
      <c r="FB220" s="491"/>
      <c r="FC220" s="491"/>
      <c r="FD220" s="491"/>
      <c r="FE220" s="491"/>
      <c r="FF220" s="491"/>
      <c r="FG220" s="491"/>
      <c r="FH220" s="491"/>
      <c r="FI220" s="491"/>
      <c r="FJ220" s="491"/>
      <c r="FK220" s="491"/>
      <c r="FL220" s="491"/>
      <c r="FM220" s="491"/>
      <c r="FN220" s="491"/>
      <c r="FO220" s="491"/>
      <c r="FP220" s="491"/>
      <c r="FQ220" s="491"/>
      <c r="FR220" s="491"/>
      <c r="FS220" s="491"/>
      <c r="FT220" s="491"/>
      <c r="FU220" s="491"/>
      <c r="FV220" s="491"/>
      <c r="FW220" s="491"/>
      <c r="FX220" s="491"/>
      <c r="FY220" s="491"/>
      <c r="FZ220" s="491"/>
      <c r="GA220" s="491"/>
      <c r="GB220" s="491"/>
      <c r="GC220" s="491"/>
      <c r="GD220" s="491"/>
      <c r="GE220" s="491"/>
      <c r="GF220" s="491"/>
      <c r="GG220" s="491"/>
      <c r="GH220" s="491"/>
      <c r="GI220" s="491"/>
      <c r="GJ220" s="491"/>
      <c r="GK220" s="491"/>
      <c r="GL220" s="491"/>
      <c r="GM220" s="491"/>
      <c r="GN220" s="491"/>
      <c r="GO220" s="491"/>
      <c r="GP220" s="491"/>
      <c r="GQ220" s="491"/>
      <c r="GR220" s="491"/>
      <c r="GS220" s="491"/>
      <c r="GT220" s="491"/>
      <c r="GU220" s="491"/>
      <c r="GV220" s="491"/>
      <c r="GW220" s="491"/>
      <c r="GX220" s="491"/>
      <c r="GY220" s="491"/>
      <c r="GZ220" s="491"/>
      <c r="HA220" s="491"/>
      <c r="HB220" s="491"/>
      <c r="HC220" s="491"/>
      <c r="HD220" s="491"/>
      <c r="HE220" s="491"/>
      <c r="HF220" s="491"/>
      <c r="HG220" s="491"/>
      <c r="HH220" s="491"/>
      <c r="HI220" s="491"/>
      <c r="HJ220" s="491"/>
      <c r="HK220" s="491"/>
      <c r="HL220" s="491"/>
      <c r="HM220" s="491"/>
      <c r="HN220" s="491"/>
      <c r="HO220" s="491"/>
      <c r="HP220" s="491"/>
      <c r="HQ220" s="491"/>
      <c r="HR220" s="491"/>
      <c r="HS220" s="491"/>
      <c r="HT220" s="491"/>
      <c r="HU220" s="491"/>
    </row>
    <row r="221" spans="1:229" s="486" customFormat="1" ht="15" customHeight="1" x14ac:dyDescent="0.15">
      <c r="A221" s="496">
        <v>217</v>
      </c>
      <c r="B221" s="504">
        <v>108</v>
      </c>
      <c r="C221" s="539" t="s">
        <v>4320</v>
      </c>
      <c r="D221" s="538" t="s">
        <v>4267</v>
      </c>
      <c r="E221" s="506" t="s">
        <v>709</v>
      </c>
      <c r="F221" s="598" t="s">
        <v>2733</v>
      </c>
      <c r="G221" s="530" t="s">
        <v>4428</v>
      </c>
      <c r="H221" s="504" t="s">
        <v>2246</v>
      </c>
      <c r="I221" s="502" t="str">
        <f t="shared" si="12"/>
        <v>III/b</v>
      </c>
      <c r="J221" s="525" t="s">
        <v>3977</v>
      </c>
      <c r="K221" s="504" t="s">
        <v>707</v>
      </c>
      <c r="L221" s="503">
        <f t="shared" si="13"/>
        <v>31</v>
      </c>
      <c r="M221" s="504" t="s">
        <v>680</v>
      </c>
      <c r="N221" s="525" t="s">
        <v>3977</v>
      </c>
      <c r="O221" s="501" t="s">
        <v>2225</v>
      </c>
      <c r="P221" s="553" t="s">
        <v>4374</v>
      </c>
      <c r="Q221" s="508" t="s">
        <v>2228</v>
      </c>
      <c r="R221" s="508" t="s">
        <v>2324</v>
      </c>
      <c r="S221" s="598">
        <v>2013</v>
      </c>
      <c r="T221" s="506" t="s">
        <v>656</v>
      </c>
      <c r="U221" s="598" t="s">
        <v>2921</v>
      </c>
      <c r="V221" s="625"/>
      <c r="W221" s="491"/>
      <c r="X221" s="491"/>
      <c r="Y221" s="491"/>
      <c r="Z221" s="491"/>
      <c r="AA221" s="491"/>
      <c r="AB221" s="491"/>
      <c r="AC221" s="491"/>
      <c r="AD221" s="491"/>
      <c r="AE221" s="491"/>
      <c r="AF221" s="491"/>
      <c r="AG221" s="491"/>
      <c r="AH221" s="491"/>
      <c r="AI221" s="491"/>
      <c r="AJ221" s="491"/>
      <c r="AK221" s="491"/>
      <c r="AL221" s="491"/>
      <c r="AM221" s="491"/>
      <c r="AN221" s="491"/>
      <c r="AO221" s="491"/>
      <c r="AP221" s="491"/>
      <c r="AQ221" s="491"/>
      <c r="AR221" s="491"/>
      <c r="AS221" s="491"/>
      <c r="AT221" s="491"/>
      <c r="AU221" s="491"/>
      <c r="AV221" s="491"/>
      <c r="AW221" s="491"/>
      <c r="AX221" s="491"/>
      <c r="AY221" s="491"/>
      <c r="AZ221" s="491"/>
      <c r="BA221" s="491"/>
      <c r="BB221" s="491"/>
      <c r="BC221" s="491"/>
      <c r="BD221" s="491"/>
      <c r="BE221" s="491"/>
      <c r="BF221" s="491"/>
      <c r="BG221" s="491"/>
      <c r="BH221" s="491"/>
      <c r="BI221" s="491"/>
      <c r="BJ221" s="491"/>
      <c r="BK221" s="491"/>
      <c r="BL221" s="491"/>
      <c r="BM221" s="491"/>
      <c r="BN221" s="491"/>
      <c r="BO221" s="491"/>
      <c r="BP221" s="491"/>
      <c r="BQ221" s="491"/>
      <c r="BR221" s="491"/>
      <c r="BS221" s="491"/>
      <c r="BT221" s="491"/>
      <c r="BU221" s="491"/>
      <c r="BV221" s="491"/>
      <c r="BW221" s="491"/>
      <c r="BX221" s="491"/>
      <c r="BY221" s="491"/>
      <c r="BZ221" s="491"/>
      <c r="CA221" s="491"/>
      <c r="CB221" s="491"/>
      <c r="CC221" s="491"/>
      <c r="CD221" s="491"/>
      <c r="CE221" s="491"/>
      <c r="CF221" s="491"/>
      <c r="CG221" s="491"/>
      <c r="CH221" s="491"/>
      <c r="CI221" s="491"/>
      <c r="CJ221" s="491"/>
      <c r="CK221" s="491"/>
      <c r="CL221" s="491"/>
      <c r="CM221" s="491"/>
      <c r="CN221" s="491"/>
      <c r="CO221" s="491"/>
      <c r="CP221" s="491"/>
      <c r="CQ221" s="491"/>
      <c r="CR221" s="491"/>
      <c r="CS221" s="491"/>
      <c r="CT221" s="491"/>
      <c r="CU221" s="491"/>
      <c r="CV221" s="491"/>
      <c r="CW221" s="491"/>
      <c r="CX221" s="491"/>
      <c r="CY221" s="491"/>
      <c r="CZ221" s="491"/>
      <c r="DA221" s="491"/>
      <c r="DB221" s="491"/>
      <c r="DC221" s="491"/>
      <c r="DD221" s="491"/>
      <c r="DE221" s="491"/>
      <c r="DF221" s="491"/>
      <c r="DG221" s="491"/>
      <c r="DH221" s="491"/>
      <c r="DI221" s="491"/>
      <c r="DJ221" s="491"/>
      <c r="DK221" s="491"/>
      <c r="DL221" s="491"/>
      <c r="DM221" s="491"/>
      <c r="DN221" s="491"/>
      <c r="DO221" s="491"/>
      <c r="DP221" s="491"/>
      <c r="DQ221" s="491"/>
      <c r="DR221" s="491"/>
      <c r="DS221" s="491"/>
      <c r="DT221" s="491"/>
      <c r="DU221" s="491"/>
      <c r="DV221" s="491"/>
      <c r="DW221" s="491"/>
      <c r="DX221" s="491"/>
      <c r="DY221" s="491"/>
      <c r="DZ221" s="491"/>
      <c r="EA221" s="491"/>
      <c r="EB221" s="491"/>
      <c r="EC221" s="491"/>
      <c r="ED221" s="491"/>
      <c r="EE221" s="491"/>
      <c r="EF221" s="491"/>
      <c r="EG221" s="491"/>
      <c r="EH221" s="491"/>
      <c r="EI221" s="491"/>
      <c r="EJ221" s="491"/>
      <c r="EK221" s="491"/>
      <c r="EL221" s="491"/>
      <c r="EM221" s="491"/>
      <c r="EN221" s="491"/>
      <c r="EO221" s="491"/>
      <c r="EP221" s="491"/>
      <c r="EQ221" s="491"/>
      <c r="ER221" s="491"/>
      <c r="ES221" s="491"/>
      <c r="ET221" s="491"/>
      <c r="EU221" s="491"/>
      <c r="EV221" s="491"/>
      <c r="EW221" s="491"/>
      <c r="EX221" s="491"/>
      <c r="EY221" s="491"/>
      <c r="EZ221" s="491"/>
      <c r="FA221" s="491"/>
      <c r="FB221" s="491"/>
      <c r="FC221" s="491"/>
      <c r="FD221" s="491"/>
      <c r="FE221" s="491"/>
      <c r="FF221" s="491"/>
      <c r="FG221" s="491"/>
      <c r="FH221" s="491"/>
      <c r="FI221" s="491"/>
      <c r="FJ221" s="491"/>
      <c r="FK221" s="491"/>
      <c r="FL221" s="491"/>
      <c r="FM221" s="491"/>
      <c r="FN221" s="491"/>
      <c r="FO221" s="491"/>
      <c r="FP221" s="491"/>
      <c r="FQ221" s="491"/>
      <c r="FR221" s="491"/>
      <c r="FS221" s="491"/>
      <c r="FT221" s="491"/>
      <c r="FU221" s="491"/>
      <c r="FV221" s="491"/>
      <c r="FW221" s="491"/>
      <c r="FX221" s="491"/>
      <c r="FY221" s="491"/>
      <c r="FZ221" s="491"/>
      <c r="GA221" s="491"/>
      <c r="GB221" s="491"/>
      <c r="GC221" s="491"/>
      <c r="GD221" s="491"/>
      <c r="GE221" s="491"/>
      <c r="GF221" s="491"/>
      <c r="GG221" s="491"/>
      <c r="GH221" s="491"/>
      <c r="GI221" s="491"/>
      <c r="GJ221" s="491"/>
      <c r="GK221" s="491"/>
      <c r="GL221" s="491"/>
      <c r="GM221" s="491"/>
      <c r="GN221" s="491"/>
      <c r="GO221" s="491"/>
      <c r="GP221" s="491"/>
      <c r="GQ221" s="491"/>
      <c r="GR221" s="491"/>
      <c r="GS221" s="491"/>
      <c r="GT221" s="491"/>
      <c r="GU221" s="491"/>
      <c r="GV221" s="491"/>
      <c r="GW221" s="491"/>
      <c r="GX221" s="491"/>
      <c r="GY221" s="491"/>
      <c r="GZ221" s="491"/>
      <c r="HA221" s="491"/>
      <c r="HB221" s="491"/>
      <c r="HC221" s="491"/>
      <c r="HD221" s="491"/>
      <c r="HE221" s="491"/>
      <c r="HF221" s="491"/>
      <c r="HG221" s="491"/>
      <c r="HH221" s="491"/>
      <c r="HI221" s="491"/>
      <c r="HJ221" s="491"/>
      <c r="HK221" s="491"/>
      <c r="HL221" s="491"/>
      <c r="HM221" s="491"/>
      <c r="HN221" s="491"/>
      <c r="HO221" s="491"/>
      <c r="HP221" s="491"/>
      <c r="HQ221" s="491"/>
      <c r="HR221" s="491"/>
      <c r="HS221" s="491"/>
      <c r="HT221" s="491"/>
      <c r="HU221" s="491"/>
    </row>
    <row r="222" spans="1:229" s="486" customFormat="1" ht="15" customHeight="1" x14ac:dyDescent="0.15">
      <c r="A222" s="504">
        <v>218</v>
      </c>
      <c r="B222" s="611">
        <v>109</v>
      </c>
      <c r="C222" s="539" t="s">
        <v>4321</v>
      </c>
      <c r="D222" s="538" t="s">
        <v>4268</v>
      </c>
      <c r="E222" s="506" t="s">
        <v>705</v>
      </c>
      <c r="F222" s="598" t="s">
        <v>2724</v>
      </c>
      <c r="G222" s="530" t="s">
        <v>4429</v>
      </c>
      <c r="H222" s="504" t="s">
        <v>2246</v>
      </c>
      <c r="I222" s="502" t="str">
        <f t="shared" si="12"/>
        <v>III/b</v>
      </c>
      <c r="J222" s="525" t="s">
        <v>3977</v>
      </c>
      <c r="K222" s="504" t="s">
        <v>707</v>
      </c>
      <c r="L222" s="503">
        <f t="shared" si="13"/>
        <v>32</v>
      </c>
      <c r="M222" s="504" t="s">
        <v>680</v>
      </c>
      <c r="N222" s="525" t="s">
        <v>3977</v>
      </c>
      <c r="O222" s="501" t="s">
        <v>2225</v>
      </c>
      <c r="P222" s="553" t="s">
        <v>4375</v>
      </c>
      <c r="Q222" s="508" t="s">
        <v>2228</v>
      </c>
      <c r="R222" s="508" t="s">
        <v>2325</v>
      </c>
      <c r="S222" s="598">
        <v>2018</v>
      </c>
      <c r="T222" s="506" t="s">
        <v>5307</v>
      </c>
      <c r="U222" s="598" t="s">
        <v>2921</v>
      </c>
      <c r="V222" s="625"/>
      <c r="W222" s="491"/>
      <c r="X222" s="491"/>
      <c r="Y222" s="491"/>
      <c r="Z222" s="491"/>
      <c r="AA222" s="491"/>
      <c r="AB222" s="491"/>
      <c r="AC222" s="491"/>
      <c r="AD222" s="491"/>
      <c r="AE222" s="491"/>
      <c r="AF222" s="491"/>
      <c r="AG222" s="491"/>
      <c r="AH222" s="491"/>
      <c r="AI222" s="491"/>
      <c r="AJ222" s="491"/>
      <c r="AK222" s="491"/>
      <c r="AL222" s="491"/>
      <c r="AM222" s="491"/>
      <c r="AN222" s="491"/>
      <c r="AO222" s="491"/>
      <c r="AP222" s="491"/>
      <c r="AQ222" s="491"/>
      <c r="AR222" s="491"/>
      <c r="AS222" s="491"/>
      <c r="AT222" s="491"/>
      <c r="AU222" s="491"/>
      <c r="AV222" s="491"/>
      <c r="AW222" s="491"/>
      <c r="AX222" s="491"/>
      <c r="AY222" s="491"/>
      <c r="AZ222" s="491"/>
      <c r="BA222" s="491"/>
      <c r="BB222" s="491"/>
      <c r="BC222" s="491"/>
      <c r="BD222" s="491"/>
      <c r="BE222" s="491"/>
      <c r="BF222" s="491"/>
      <c r="BG222" s="491"/>
      <c r="BH222" s="491"/>
      <c r="BI222" s="491"/>
      <c r="BJ222" s="491"/>
      <c r="BK222" s="491"/>
      <c r="BL222" s="491"/>
      <c r="BM222" s="491"/>
      <c r="BN222" s="491"/>
      <c r="BO222" s="491"/>
      <c r="BP222" s="491"/>
      <c r="BQ222" s="491"/>
      <c r="BR222" s="491"/>
      <c r="BS222" s="491"/>
      <c r="BT222" s="491"/>
      <c r="BU222" s="491"/>
      <c r="BV222" s="491"/>
      <c r="BW222" s="491"/>
      <c r="BX222" s="491"/>
      <c r="BY222" s="491"/>
      <c r="BZ222" s="491"/>
      <c r="CA222" s="491"/>
      <c r="CB222" s="491"/>
      <c r="CC222" s="491"/>
      <c r="CD222" s="491"/>
      <c r="CE222" s="491"/>
      <c r="CF222" s="491"/>
      <c r="CG222" s="491"/>
      <c r="CH222" s="491"/>
      <c r="CI222" s="491"/>
      <c r="CJ222" s="491"/>
      <c r="CK222" s="491"/>
      <c r="CL222" s="491"/>
      <c r="CM222" s="491"/>
      <c r="CN222" s="491"/>
      <c r="CO222" s="491"/>
      <c r="CP222" s="491"/>
      <c r="CQ222" s="491"/>
      <c r="CR222" s="491"/>
      <c r="CS222" s="491"/>
      <c r="CT222" s="491"/>
      <c r="CU222" s="491"/>
      <c r="CV222" s="491"/>
      <c r="CW222" s="491"/>
      <c r="CX222" s="491"/>
      <c r="CY222" s="491"/>
      <c r="CZ222" s="491"/>
      <c r="DA222" s="491"/>
      <c r="DB222" s="491"/>
      <c r="DC222" s="491"/>
      <c r="DD222" s="491"/>
      <c r="DE222" s="491"/>
      <c r="DF222" s="491"/>
      <c r="DG222" s="491"/>
      <c r="DH222" s="491"/>
      <c r="DI222" s="491"/>
      <c r="DJ222" s="491"/>
      <c r="DK222" s="491"/>
      <c r="DL222" s="491"/>
      <c r="DM222" s="491"/>
      <c r="DN222" s="491"/>
      <c r="DO222" s="491"/>
      <c r="DP222" s="491"/>
      <c r="DQ222" s="491"/>
      <c r="DR222" s="491"/>
      <c r="DS222" s="491"/>
      <c r="DT222" s="491"/>
      <c r="DU222" s="491"/>
      <c r="DV222" s="491"/>
      <c r="DW222" s="491"/>
      <c r="DX222" s="491"/>
      <c r="DY222" s="491"/>
      <c r="DZ222" s="491"/>
      <c r="EA222" s="491"/>
      <c r="EB222" s="491"/>
      <c r="EC222" s="491"/>
      <c r="ED222" s="491"/>
      <c r="EE222" s="491"/>
      <c r="EF222" s="491"/>
      <c r="EG222" s="491"/>
      <c r="EH222" s="491"/>
      <c r="EI222" s="491"/>
      <c r="EJ222" s="491"/>
      <c r="EK222" s="491"/>
      <c r="EL222" s="491"/>
      <c r="EM222" s="491"/>
      <c r="EN222" s="491"/>
      <c r="EO222" s="491"/>
      <c r="EP222" s="491"/>
      <c r="EQ222" s="491"/>
      <c r="ER222" s="491"/>
      <c r="ES222" s="491"/>
      <c r="ET222" s="491"/>
      <c r="EU222" s="491"/>
      <c r="EV222" s="491"/>
      <c r="EW222" s="491"/>
      <c r="EX222" s="491"/>
      <c r="EY222" s="491"/>
      <c r="EZ222" s="491"/>
      <c r="FA222" s="491"/>
      <c r="FB222" s="491"/>
      <c r="FC222" s="491"/>
      <c r="FD222" s="491"/>
      <c r="FE222" s="491"/>
      <c r="FF222" s="491"/>
      <c r="FG222" s="491"/>
      <c r="FH222" s="491"/>
      <c r="FI222" s="491"/>
      <c r="FJ222" s="491"/>
      <c r="FK222" s="491"/>
      <c r="FL222" s="491"/>
      <c r="FM222" s="491"/>
      <c r="FN222" s="491"/>
      <c r="FO222" s="491"/>
      <c r="FP222" s="491"/>
      <c r="FQ222" s="491"/>
      <c r="FR222" s="491"/>
      <c r="FS222" s="491"/>
      <c r="FT222" s="491"/>
      <c r="FU222" s="491"/>
      <c r="FV222" s="491"/>
      <c r="FW222" s="491"/>
      <c r="FX222" s="491"/>
      <c r="FY222" s="491"/>
      <c r="FZ222" s="491"/>
      <c r="GA222" s="491"/>
      <c r="GB222" s="491"/>
      <c r="GC222" s="491"/>
      <c r="GD222" s="491"/>
      <c r="GE222" s="491"/>
      <c r="GF222" s="491"/>
      <c r="GG222" s="491"/>
      <c r="GH222" s="491"/>
      <c r="GI222" s="491"/>
      <c r="GJ222" s="491"/>
      <c r="GK222" s="491"/>
      <c r="GL222" s="491"/>
      <c r="GM222" s="491"/>
      <c r="GN222" s="491"/>
      <c r="GO222" s="491"/>
      <c r="GP222" s="491"/>
      <c r="GQ222" s="491"/>
      <c r="GR222" s="491"/>
      <c r="GS222" s="491"/>
      <c r="GT222" s="491"/>
      <c r="GU222" s="491"/>
      <c r="GV222" s="491"/>
      <c r="GW222" s="491"/>
      <c r="GX222" s="491"/>
      <c r="GY222" s="491"/>
      <c r="GZ222" s="491"/>
      <c r="HA222" s="491"/>
      <c r="HB222" s="491"/>
      <c r="HC222" s="491"/>
      <c r="HD222" s="491"/>
      <c r="HE222" s="491"/>
      <c r="HF222" s="491"/>
      <c r="HG222" s="491"/>
      <c r="HH222" s="491"/>
      <c r="HI222" s="491"/>
      <c r="HJ222" s="491"/>
      <c r="HK222" s="491"/>
      <c r="HL222" s="491"/>
      <c r="HM222" s="491"/>
      <c r="HN222" s="491"/>
      <c r="HO222" s="491"/>
      <c r="HP222" s="491"/>
      <c r="HQ222" s="491"/>
      <c r="HR222" s="491"/>
      <c r="HS222" s="491"/>
      <c r="HT222" s="491"/>
      <c r="HU222" s="491"/>
    </row>
    <row r="223" spans="1:229" s="486" customFormat="1" ht="15" customHeight="1" x14ac:dyDescent="0.15">
      <c r="A223" s="496">
        <v>219</v>
      </c>
      <c r="B223" s="504">
        <v>110</v>
      </c>
      <c r="C223" s="539" t="s">
        <v>4322</v>
      </c>
      <c r="D223" s="538" t="s">
        <v>4269</v>
      </c>
      <c r="E223" s="506" t="s">
        <v>709</v>
      </c>
      <c r="F223" s="598" t="s">
        <v>2724</v>
      </c>
      <c r="G223" s="530" t="s">
        <v>4430</v>
      </c>
      <c r="H223" s="504" t="s">
        <v>2246</v>
      </c>
      <c r="I223" s="502" t="str">
        <f t="shared" si="12"/>
        <v>III/b</v>
      </c>
      <c r="J223" s="525" t="s">
        <v>3977</v>
      </c>
      <c r="K223" s="504" t="s">
        <v>707</v>
      </c>
      <c r="L223" s="503">
        <f t="shared" si="13"/>
        <v>35</v>
      </c>
      <c r="M223" s="504" t="s">
        <v>680</v>
      </c>
      <c r="N223" s="525" t="s">
        <v>3977</v>
      </c>
      <c r="O223" s="501" t="s">
        <v>2225</v>
      </c>
      <c r="P223" s="553" t="s">
        <v>4376</v>
      </c>
      <c r="Q223" s="508" t="s">
        <v>2228</v>
      </c>
      <c r="R223" s="508" t="s">
        <v>2323</v>
      </c>
      <c r="S223" s="598">
        <v>2012</v>
      </c>
      <c r="T223" s="506" t="s">
        <v>3589</v>
      </c>
      <c r="U223" s="598" t="s">
        <v>2921</v>
      </c>
      <c r="V223" s="625"/>
      <c r="W223" s="491"/>
      <c r="X223" s="491"/>
      <c r="Y223" s="491"/>
      <c r="Z223" s="491"/>
      <c r="AA223" s="491"/>
      <c r="AB223" s="491"/>
      <c r="AC223" s="491"/>
      <c r="AD223" s="491"/>
      <c r="AE223" s="491"/>
      <c r="AF223" s="491"/>
      <c r="AG223" s="491"/>
      <c r="AH223" s="491"/>
      <c r="AI223" s="491"/>
      <c r="AJ223" s="491"/>
      <c r="AK223" s="491"/>
      <c r="AL223" s="491"/>
      <c r="AM223" s="491"/>
      <c r="AN223" s="491"/>
      <c r="AO223" s="491"/>
      <c r="AP223" s="491"/>
      <c r="AQ223" s="491"/>
      <c r="AR223" s="491"/>
      <c r="AS223" s="491"/>
      <c r="AT223" s="491"/>
      <c r="AU223" s="491"/>
      <c r="AV223" s="491"/>
      <c r="AW223" s="491"/>
      <c r="AX223" s="491"/>
      <c r="AY223" s="491"/>
      <c r="AZ223" s="491"/>
      <c r="BA223" s="491"/>
      <c r="BB223" s="491"/>
      <c r="BC223" s="491"/>
      <c r="BD223" s="491"/>
      <c r="BE223" s="491"/>
      <c r="BF223" s="491"/>
      <c r="BG223" s="491"/>
      <c r="BH223" s="491"/>
      <c r="BI223" s="491"/>
      <c r="BJ223" s="491"/>
      <c r="BK223" s="491"/>
      <c r="BL223" s="491"/>
      <c r="BM223" s="491"/>
      <c r="BN223" s="491"/>
      <c r="BO223" s="491"/>
      <c r="BP223" s="491"/>
      <c r="BQ223" s="491"/>
      <c r="BR223" s="491"/>
      <c r="BS223" s="491"/>
      <c r="BT223" s="491"/>
      <c r="BU223" s="491"/>
      <c r="BV223" s="491"/>
      <c r="BW223" s="491"/>
      <c r="BX223" s="491"/>
      <c r="BY223" s="491"/>
      <c r="BZ223" s="491"/>
      <c r="CA223" s="491"/>
      <c r="CB223" s="491"/>
      <c r="CC223" s="491"/>
      <c r="CD223" s="491"/>
      <c r="CE223" s="491"/>
      <c r="CF223" s="491"/>
      <c r="CG223" s="491"/>
      <c r="CH223" s="491"/>
      <c r="CI223" s="491"/>
      <c r="CJ223" s="491"/>
      <c r="CK223" s="491"/>
      <c r="CL223" s="491"/>
      <c r="CM223" s="491"/>
      <c r="CN223" s="491"/>
      <c r="CO223" s="491"/>
      <c r="CP223" s="491"/>
      <c r="CQ223" s="491"/>
      <c r="CR223" s="491"/>
      <c r="CS223" s="491"/>
      <c r="CT223" s="491"/>
      <c r="CU223" s="491"/>
      <c r="CV223" s="491"/>
      <c r="CW223" s="491"/>
      <c r="CX223" s="491"/>
      <c r="CY223" s="491"/>
      <c r="CZ223" s="491"/>
      <c r="DA223" s="491"/>
      <c r="DB223" s="491"/>
      <c r="DC223" s="491"/>
      <c r="DD223" s="491"/>
      <c r="DE223" s="491"/>
      <c r="DF223" s="491"/>
      <c r="DG223" s="491"/>
      <c r="DH223" s="491"/>
      <c r="DI223" s="491"/>
      <c r="DJ223" s="491"/>
      <c r="DK223" s="491"/>
      <c r="DL223" s="491"/>
      <c r="DM223" s="491"/>
      <c r="DN223" s="491"/>
      <c r="DO223" s="491"/>
      <c r="DP223" s="491"/>
      <c r="DQ223" s="491"/>
      <c r="DR223" s="491"/>
      <c r="DS223" s="491"/>
      <c r="DT223" s="491"/>
      <c r="DU223" s="491"/>
      <c r="DV223" s="491"/>
      <c r="DW223" s="491"/>
      <c r="DX223" s="491"/>
      <c r="DY223" s="491"/>
      <c r="DZ223" s="491"/>
      <c r="EA223" s="491"/>
      <c r="EB223" s="491"/>
      <c r="EC223" s="491"/>
      <c r="ED223" s="491"/>
      <c r="EE223" s="491"/>
      <c r="EF223" s="491"/>
      <c r="EG223" s="491"/>
      <c r="EH223" s="491"/>
      <c r="EI223" s="491"/>
      <c r="EJ223" s="491"/>
      <c r="EK223" s="491"/>
      <c r="EL223" s="491"/>
      <c r="EM223" s="491"/>
      <c r="EN223" s="491"/>
      <c r="EO223" s="491"/>
      <c r="EP223" s="491"/>
      <c r="EQ223" s="491"/>
      <c r="ER223" s="491"/>
      <c r="ES223" s="491"/>
      <c r="ET223" s="491"/>
      <c r="EU223" s="491"/>
      <c r="EV223" s="491"/>
      <c r="EW223" s="491"/>
      <c r="EX223" s="491"/>
      <c r="EY223" s="491"/>
      <c r="EZ223" s="491"/>
      <c r="FA223" s="491"/>
      <c r="FB223" s="491"/>
      <c r="FC223" s="491"/>
      <c r="FD223" s="491"/>
      <c r="FE223" s="491"/>
      <c r="FF223" s="491"/>
      <c r="FG223" s="491"/>
      <c r="FH223" s="491"/>
      <c r="FI223" s="491"/>
      <c r="FJ223" s="491"/>
      <c r="FK223" s="491"/>
      <c r="FL223" s="491"/>
      <c r="FM223" s="491"/>
      <c r="FN223" s="491"/>
      <c r="FO223" s="491"/>
      <c r="FP223" s="491"/>
      <c r="FQ223" s="491"/>
      <c r="FR223" s="491"/>
      <c r="FS223" s="491"/>
      <c r="FT223" s="491"/>
      <c r="FU223" s="491"/>
      <c r="FV223" s="491"/>
      <c r="FW223" s="491"/>
      <c r="FX223" s="491"/>
      <c r="FY223" s="491"/>
      <c r="FZ223" s="491"/>
      <c r="GA223" s="491"/>
      <c r="GB223" s="491"/>
      <c r="GC223" s="491"/>
      <c r="GD223" s="491"/>
      <c r="GE223" s="491"/>
      <c r="GF223" s="491"/>
      <c r="GG223" s="491"/>
      <c r="GH223" s="491"/>
      <c r="GI223" s="491"/>
      <c r="GJ223" s="491"/>
      <c r="GK223" s="491"/>
      <c r="GL223" s="491"/>
      <c r="GM223" s="491"/>
      <c r="GN223" s="491"/>
      <c r="GO223" s="491"/>
      <c r="GP223" s="491"/>
      <c r="GQ223" s="491"/>
      <c r="GR223" s="491"/>
      <c r="GS223" s="491"/>
      <c r="GT223" s="491"/>
      <c r="GU223" s="491"/>
      <c r="GV223" s="491"/>
      <c r="GW223" s="491"/>
      <c r="GX223" s="491"/>
      <c r="GY223" s="491"/>
      <c r="GZ223" s="491"/>
      <c r="HA223" s="491"/>
      <c r="HB223" s="491"/>
      <c r="HC223" s="491"/>
      <c r="HD223" s="491"/>
      <c r="HE223" s="491"/>
      <c r="HF223" s="491"/>
      <c r="HG223" s="491"/>
      <c r="HH223" s="491"/>
      <c r="HI223" s="491"/>
      <c r="HJ223" s="491"/>
      <c r="HK223" s="491"/>
      <c r="HL223" s="491"/>
      <c r="HM223" s="491"/>
      <c r="HN223" s="491"/>
      <c r="HO223" s="491"/>
      <c r="HP223" s="491"/>
      <c r="HQ223" s="491"/>
      <c r="HR223" s="491"/>
      <c r="HS223" s="491"/>
      <c r="HT223" s="491"/>
      <c r="HU223" s="491"/>
    </row>
    <row r="224" spans="1:229" s="486" customFormat="1" ht="15" customHeight="1" x14ac:dyDescent="0.15">
      <c r="A224" s="504">
        <v>220</v>
      </c>
      <c r="B224" s="611">
        <v>111</v>
      </c>
      <c r="C224" s="539" t="s">
        <v>4323</v>
      </c>
      <c r="D224" s="538" t="s">
        <v>4270</v>
      </c>
      <c r="E224" s="506" t="s">
        <v>705</v>
      </c>
      <c r="F224" s="598" t="s">
        <v>2738</v>
      </c>
      <c r="G224" s="530" t="s">
        <v>4431</v>
      </c>
      <c r="H224" s="504" t="s">
        <v>2246</v>
      </c>
      <c r="I224" s="502" t="str">
        <f t="shared" si="12"/>
        <v>III/b</v>
      </c>
      <c r="J224" s="525" t="s">
        <v>3977</v>
      </c>
      <c r="K224" s="504" t="s">
        <v>707</v>
      </c>
      <c r="L224" s="503">
        <f t="shared" si="13"/>
        <v>29</v>
      </c>
      <c r="M224" s="504" t="s">
        <v>680</v>
      </c>
      <c r="N224" s="525" t="s">
        <v>3977</v>
      </c>
      <c r="O224" s="501" t="s">
        <v>2225</v>
      </c>
      <c r="P224" s="553" t="s">
        <v>4377</v>
      </c>
      <c r="Q224" s="508" t="s">
        <v>2228</v>
      </c>
      <c r="R224" s="508" t="s">
        <v>2325</v>
      </c>
      <c r="S224" s="598">
        <v>2018</v>
      </c>
      <c r="T224" s="506"/>
      <c r="U224" s="598" t="s">
        <v>2921</v>
      </c>
      <c r="V224" s="625"/>
      <c r="W224" s="491"/>
      <c r="X224" s="491"/>
      <c r="Y224" s="491"/>
      <c r="Z224" s="491"/>
      <c r="AA224" s="491"/>
      <c r="AB224" s="491"/>
      <c r="AC224" s="491"/>
      <c r="AD224" s="491"/>
      <c r="AE224" s="491"/>
      <c r="AF224" s="491"/>
      <c r="AG224" s="491"/>
      <c r="AH224" s="491"/>
      <c r="AI224" s="491"/>
      <c r="AJ224" s="491"/>
      <c r="AK224" s="491"/>
      <c r="AL224" s="491"/>
      <c r="AM224" s="491"/>
      <c r="AN224" s="491"/>
      <c r="AO224" s="491"/>
      <c r="AP224" s="491"/>
      <c r="AQ224" s="491"/>
      <c r="AR224" s="491"/>
      <c r="AS224" s="491"/>
      <c r="AT224" s="491"/>
      <c r="AU224" s="491"/>
      <c r="AV224" s="491"/>
      <c r="AW224" s="491"/>
      <c r="AX224" s="491"/>
      <c r="AY224" s="491"/>
      <c r="AZ224" s="491"/>
      <c r="BA224" s="491"/>
      <c r="BB224" s="491"/>
      <c r="BC224" s="491"/>
      <c r="BD224" s="491"/>
      <c r="BE224" s="491"/>
      <c r="BF224" s="491"/>
      <c r="BG224" s="491"/>
      <c r="BH224" s="491"/>
      <c r="BI224" s="491"/>
      <c r="BJ224" s="491"/>
      <c r="BK224" s="491"/>
      <c r="BL224" s="491"/>
      <c r="BM224" s="491"/>
      <c r="BN224" s="491"/>
      <c r="BO224" s="491"/>
      <c r="BP224" s="491"/>
      <c r="BQ224" s="491"/>
      <c r="BR224" s="491"/>
      <c r="BS224" s="491"/>
      <c r="BT224" s="491"/>
      <c r="BU224" s="491"/>
      <c r="BV224" s="491"/>
      <c r="BW224" s="491"/>
      <c r="BX224" s="491"/>
      <c r="BY224" s="491"/>
      <c r="BZ224" s="491"/>
      <c r="CA224" s="491"/>
      <c r="CB224" s="491"/>
      <c r="CC224" s="491"/>
      <c r="CD224" s="491"/>
      <c r="CE224" s="491"/>
      <c r="CF224" s="491"/>
      <c r="CG224" s="491"/>
      <c r="CH224" s="491"/>
      <c r="CI224" s="491"/>
      <c r="CJ224" s="491"/>
      <c r="CK224" s="491"/>
      <c r="CL224" s="491"/>
      <c r="CM224" s="491"/>
      <c r="CN224" s="491"/>
      <c r="CO224" s="491"/>
      <c r="CP224" s="491"/>
      <c r="CQ224" s="491"/>
      <c r="CR224" s="491"/>
      <c r="CS224" s="491"/>
      <c r="CT224" s="491"/>
      <c r="CU224" s="491"/>
      <c r="CV224" s="491"/>
      <c r="CW224" s="491"/>
      <c r="CX224" s="491"/>
      <c r="CY224" s="491"/>
      <c r="CZ224" s="491"/>
      <c r="DA224" s="491"/>
      <c r="DB224" s="491"/>
      <c r="DC224" s="491"/>
      <c r="DD224" s="491"/>
      <c r="DE224" s="491"/>
      <c r="DF224" s="491"/>
      <c r="DG224" s="491"/>
      <c r="DH224" s="491"/>
      <c r="DI224" s="491"/>
      <c r="DJ224" s="491"/>
      <c r="DK224" s="491"/>
      <c r="DL224" s="491"/>
      <c r="DM224" s="491"/>
      <c r="DN224" s="491"/>
      <c r="DO224" s="491"/>
      <c r="DP224" s="491"/>
      <c r="DQ224" s="491"/>
      <c r="DR224" s="491"/>
      <c r="DS224" s="491"/>
      <c r="DT224" s="491"/>
      <c r="DU224" s="491"/>
      <c r="DV224" s="491"/>
      <c r="DW224" s="491"/>
      <c r="DX224" s="491"/>
      <c r="DY224" s="491"/>
      <c r="DZ224" s="491"/>
      <c r="EA224" s="491"/>
      <c r="EB224" s="491"/>
      <c r="EC224" s="491"/>
      <c r="ED224" s="491"/>
      <c r="EE224" s="491"/>
      <c r="EF224" s="491"/>
      <c r="EG224" s="491"/>
      <c r="EH224" s="491"/>
      <c r="EI224" s="491"/>
      <c r="EJ224" s="491"/>
      <c r="EK224" s="491"/>
      <c r="EL224" s="491"/>
      <c r="EM224" s="491"/>
      <c r="EN224" s="491"/>
      <c r="EO224" s="491"/>
      <c r="EP224" s="491"/>
      <c r="EQ224" s="491"/>
      <c r="ER224" s="491"/>
      <c r="ES224" s="491"/>
      <c r="ET224" s="491"/>
      <c r="EU224" s="491"/>
      <c r="EV224" s="491"/>
      <c r="EW224" s="491"/>
      <c r="EX224" s="491"/>
      <c r="EY224" s="491"/>
      <c r="EZ224" s="491"/>
      <c r="FA224" s="491"/>
      <c r="FB224" s="491"/>
      <c r="FC224" s="491"/>
      <c r="FD224" s="491"/>
      <c r="FE224" s="491"/>
      <c r="FF224" s="491"/>
      <c r="FG224" s="491"/>
      <c r="FH224" s="491"/>
      <c r="FI224" s="491"/>
      <c r="FJ224" s="491"/>
      <c r="FK224" s="491"/>
      <c r="FL224" s="491"/>
      <c r="FM224" s="491"/>
      <c r="FN224" s="491"/>
      <c r="FO224" s="491"/>
      <c r="FP224" s="491"/>
      <c r="FQ224" s="491"/>
      <c r="FR224" s="491"/>
      <c r="FS224" s="491"/>
      <c r="FT224" s="491"/>
      <c r="FU224" s="491"/>
      <c r="FV224" s="491"/>
      <c r="FW224" s="491"/>
      <c r="FX224" s="491"/>
      <c r="FY224" s="491"/>
      <c r="FZ224" s="491"/>
      <c r="GA224" s="491"/>
      <c r="GB224" s="491"/>
      <c r="GC224" s="491"/>
      <c r="GD224" s="491"/>
      <c r="GE224" s="491"/>
      <c r="GF224" s="491"/>
      <c r="GG224" s="491"/>
      <c r="GH224" s="491"/>
      <c r="GI224" s="491"/>
      <c r="GJ224" s="491"/>
      <c r="GK224" s="491"/>
      <c r="GL224" s="491"/>
      <c r="GM224" s="491"/>
      <c r="GN224" s="491"/>
      <c r="GO224" s="491"/>
      <c r="GP224" s="491"/>
      <c r="GQ224" s="491"/>
      <c r="GR224" s="491"/>
      <c r="GS224" s="491"/>
      <c r="GT224" s="491"/>
      <c r="GU224" s="491"/>
      <c r="GV224" s="491"/>
      <c r="GW224" s="491"/>
      <c r="GX224" s="491"/>
      <c r="GY224" s="491"/>
      <c r="GZ224" s="491"/>
      <c r="HA224" s="491"/>
      <c r="HB224" s="491"/>
      <c r="HC224" s="491"/>
      <c r="HD224" s="491"/>
      <c r="HE224" s="491"/>
      <c r="HF224" s="491"/>
      <c r="HG224" s="491"/>
      <c r="HH224" s="491"/>
      <c r="HI224" s="491"/>
      <c r="HJ224" s="491"/>
      <c r="HK224" s="491"/>
      <c r="HL224" s="491"/>
      <c r="HM224" s="491"/>
      <c r="HN224" s="491"/>
      <c r="HO224" s="491"/>
      <c r="HP224" s="491"/>
      <c r="HQ224" s="491"/>
      <c r="HR224" s="491"/>
      <c r="HS224" s="491"/>
      <c r="HT224" s="491"/>
      <c r="HU224" s="491"/>
    </row>
    <row r="225" spans="1:229" s="486" customFormat="1" ht="15" customHeight="1" x14ac:dyDescent="0.15">
      <c r="A225" s="496">
        <v>221</v>
      </c>
      <c r="B225" s="504">
        <v>112</v>
      </c>
      <c r="C225" s="539" t="s">
        <v>4324</v>
      </c>
      <c r="D225" s="538" t="s">
        <v>4271</v>
      </c>
      <c r="E225" s="506" t="s">
        <v>709</v>
      </c>
      <c r="F225" s="598" t="s">
        <v>2820</v>
      </c>
      <c r="G225" s="530" t="s">
        <v>4432</v>
      </c>
      <c r="H225" s="504" t="s">
        <v>2246</v>
      </c>
      <c r="I225" s="502" t="str">
        <f t="shared" si="12"/>
        <v>III/b</v>
      </c>
      <c r="J225" s="525" t="s">
        <v>3977</v>
      </c>
      <c r="K225" s="504" t="s">
        <v>707</v>
      </c>
      <c r="L225" s="503">
        <f t="shared" si="13"/>
        <v>31</v>
      </c>
      <c r="M225" s="504" t="s">
        <v>680</v>
      </c>
      <c r="N225" s="525" t="s">
        <v>3977</v>
      </c>
      <c r="O225" s="501" t="s">
        <v>2225</v>
      </c>
      <c r="P225" s="553" t="s">
        <v>4378</v>
      </c>
      <c r="Q225" s="508" t="s">
        <v>2228</v>
      </c>
      <c r="R225" s="508" t="s">
        <v>2324</v>
      </c>
      <c r="S225" s="598"/>
      <c r="T225" s="506"/>
      <c r="U225" s="598"/>
      <c r="V225" s="625"/>
      <c r="W225" s="491"/>
      <c r="X225" s="491"/>
      <c r="Y225" s="491"/>
      <c r="Z225" s="491"/>
      <c r="AA225" s="491"/>
      <c r="AB225" s="491"/>
      <c r="AC225" s="491"/>
      <c r="AD225" s="491"/>
      <c r="AE225" s="491"/>
      <c r="AF225" s="491"/>
      <c r="AG225" s="491"/>
      <c r="AH225" s="491"/>
      <c r="AI225" s="491"/>
      <c r="AJ225" s="491"/>
      <c r="AK225" s="491"/>
      <c r="AL225" s="491"/>
      <c r="AM225" s="491"/>
      <c r="AN225" s="491"/>
      <c r="AO225" s="491"/>
      <c r="AP225" s="491"/>
      <c r="AQ225" s="491"/>
      <c r="AR225" s="491"/>
      <c r="AS225" s="491"/>
      <c r="AT225" s="491"/>
      <c r="AU225" s="491"/>
      <c r="AV225" s="491"/>
      <c r="AW225" s="491"/>
      <c r="AX225" s="491"/>
      <c r="AY225" s="491"/>
      <c r="AZ225" s="491"/>
      <c r="BA225" s="491"/>
      <c r="BB225" s="491"/>
      <c r="BC225" s="491"/>
      <c r="BD225" s="491"/>
      <c r="BE225" s="491"/>
      <c r="BF225" s="491"/>
      <c r="BG225" s="491"/>
      <c r="BH225" s="491"/>
      <c r="BI225" s="491"/>
      <c r="BJ225" s="491"/>
      <c r="BK225" s="491"/>
      <c r="BL225" s="491"/>
      <c r="BM225" s="491"/>
      <c r="BN225" s="491"/>
      <c r="BO225" s="491"/>
      <c r="BP225" s="491"/>
      <c r="BQ225" s="491"/>
      <c r="BR225" s="491"/>
      <c r="BS225" s="491"/>
      <c r="BT225" s="491"/>
      <c r="BU225" s="491"/>
      <c r="BV225" s="491"/>
      <c r="BW225" s="491"/>
      <c r="BX225" s="491"/>
      <c r="BY225" s="491"/>
      <c r="BZ225" s="491"/>
      <c r="CA225" s="491"/>
      <c r="CB225" s="491"/>
      <c r="CC225" s="491"/>
      <c r="CD225" s="491"/>
      <c r="CE225" s="491"/>
      <c r="CF225" s="491"/>
      <c r="CG225" s="491"/>
      <c r="CH225" s="491"/>
      <c r="CI225" s="491"/>
      <c r="CJ225" s="491"/>
      <c r="CK225" s="491"/>
      <c r="CL225" s="491"/>
      <c r="CM225" s="491"/>
      <c r="CN225" s="491"/>
      <c r="CO225" s="491"/>
      <c r="CP225" s="491"/>
      <c r="CQ225" s="491"/>
      <c r="CR225" s="491"/>
      <c r="CS225" s="491"/>
      <c r="CT225" s="491"/>
      <c r="CU225" s="491"/>
      <c r="CV225" s="491"/>
      <c r="CW225" s="491"/>
      <c r="CX225" s="491"/>
      <c r="CY225" s="491"/>
      <c r="CZ225" s="491"/>
      <c r="DA225" s="491"/>
      <c r="DB225" s="491"/>
      <c r="DC225" s="491"/>
      <c r="DD225" s="491"/>
      <c r="DE225" s="491"/>
      <c r="DF225" s="491"/>
      <c r="DG225" s="491"/>
      <c r="DH225" s="491"/>
      <c r="DI225" s="491"/>
      <c r="DJ225" s="491"/>
      <c r="DK225" s="491"/>
      <c r="DL225" s="491"/>
      <c r="DM225" s="491"/>
      <c r="DN225" s="491"/>
      <c r="DO225" s="491"/>
      <c r="DP225" s="491"/>
      <c r="DQ225" s="491"/>
      <c r="DR225" s="491"/>
      <c r="DS225" s="491"/>
      <c r="DT225" s="491"/>
      <c r="DU225" s="491"/>
      <c r="DV225" s="491"/>
      <c r="DW225" s="491"/>
      <c r="DX225" s="491"/>
      <c r="DY225" s="491"/>
      <c r="DZ225" s="491"/>
      <c r="EA225" s="491"/>
      <c r="EB225" s="491"/>
      <c r="EC225" s="491"/>
      <c r="ED225" s="491"/>
      <c r="EE225" s="491"/>
      <c r="EF225" s="491"/>
      <c r="EG225" s="491"/>
      <c r="EH225" s="491"/>
      <c r="EI225" s="491"/>
      <c r="EJ225" s="491"/>
      <c r="EK225" s="491"/>
      <c r="EL225" s="491"/>
      <c r="EM225" s="491"/>
      <c r="EN225" s="491"/>
      <c r="EO225" s="491"/>
      <c r="EP225" s="491"/>
      <c r="EQ225" s="491"/>
      <c r="ER225" s="491"/>
      <c r="ES225" s="491"/>
      <c r="ET225" s="491"/>
      <c r="EU225" s="491"/>
      <c r="EV225" s="491"/>
      <c r="EW225" s="491"/>
      <c r="EX225" s="491"/>
      <c r="EY225" s="491"/>
      <c r="EZ225" s="491"/>
      <c r="FA225" s="491"/>
      <c r="FB225" s="491"/>
      <c r="FC225" s="491"/>
      <c r="FD225" s="491"/>
      <c r="FE225" s="491"/>
      <c r="FF225" s="491"/>
      <c r="FG225" s="491"/>
      <c r="FH225" s="491"/>
      <c r="FI225" s="491"/>
      <c r="FJ225" s="491"/>
      <c r="FK225" s="491"/>
      <c r="FL225" s="491"/>
      <c r="FM225" s="491"/>
      <c r="FN225" s="491"/>
      <c r="FO225" s="491"/>
      <c r="FP225" s="491"/>
      <c r="FQ225" s="491"/>
      <c r="FR225" s="491"/>
      <c r="FS225" s="491"/>
      <c r="FT225" s="491"/>
      <c r="FU225" s="491"/>
      <c r="FV225" s="491"/>
      <c r="FW225" s="491"/>
      <c r="FX225" s="491"/>
      <c r="FY225" s="491"/>
      <c r="FZ225" s="491"/>
      <c r="GA225" s="491"/>
      <c r="GB225" s="491"/>
      <c r="GC225" s="491"/>
      <c r="GD225" s="491"/>
      <c r="GE225" s="491"/>
      <c r="GF225" s="491"/>
      <c r="GG225" s="491"/>
      <c r="GH225" s="491"/>
      <c r="GI225" s="491"/>
      <c r="GJ225" s="491"/>
      <c r="GK225" s="491"/>
      <c r="GL225" s="491"/>
      <c r="GM225" s="491"/>
      <c r="GN225" s="491"/>
      <c r="GO225" s="491"/>
      <c r="GP225" s="491"/>
      <c r="GQ225" s="491"/>
      <c r="GR225" s="491"/>
      <c r="GS225" s="491"/>
      <c r="GT225" s="491"/>
      <c r="GU225" s="491"/>
      <c r="GV225" s="491"/>
      <c r="GW225" s="491"/>
      <c r="GX225" s="491"/>
      <c r="GY225" s="491"/>
      <c r="GZ225" s="491"/>
      <c r="HA225" s="491"/>
      <c r="HB225" s="491"/>
      <c r="HC225" s="491"/>
      <c r="HD225" s="491"/>
      <c r="HE225" s="491"/>
      <c r="HF225" s="491"/>
      <c r="HG225" s="491"/>
      <c r="HH225" s="491"/>
      <c r="HI225" s="491"/>
      <c r="HJ225" s="491"/>
      <c r="HK225" s="491"/>
      <c r="HL225" s="491"/>
      <c r="HM225" s="491"/>
      <c r="HN225" s="491"/>
      <c r="HO225" s="491"/>
      <c r="HP225" s="491"/>
      <c r="HQ225" s="491"/>
      <c r="HR225" s="491"/>
      <c r="HS225" s="491"/>
      <c r="HT225" s="491"/>
      <c r="HU225" s="491"/>
    </row>
    <row r="226" spans="1:229" s="486" customFormat="1" ht="15" customHeight="1" x14ac:dyDescent="0.15">
      <c r="A226" s="504">
        <v>222</v>
      </c>
      <c r="B226" s="611">
        <v>113</v>
      </c>
      <c r="C226" s="539" t="s">
        <v>4325</v>
      </c>
      <c r="D226" s="538" t="s">
        <v>4272</v>
      </c>
      <c r="E226" s="506" t="s">
        <v>709</v>
      </c>
      <c r="F226" s="598" t="s">
        <v>2724</v>
      </c>
      <c r="G226" s="530" t="s">
        <v>4433</v>
      </c>
      <c r="H226" s="504" t="s">
        <v>2246</v>
      </c>
      <c r="I226" s="502" t="str">
        <f t="shared" si="12"/>
        <v>III/b</v>
      </c>
      <c r="J226" s="525" t="s">
        <v>3977</v>
      </c>
      <c r="K226" s="504" t="s">
        <v>707</v>
      </c>
      <c r="L226" s="503">
        <f t="shared" si="13"/>
        <v>33</v>
      </c>
      <c r="M226" s="504" t="s">
        <v>680</v>
      </c>
      <c r="N226" s="525" t="s">
        <v>3977</v>
      </c>
      <c r="O226" s="501" t="s">
        <v>2225</v>
      </c>
      <c r="P226" s="553" t="s">
        <v>4379</v>
      </c>
      <c r="Q226" s="508" t="s">
        <v>2228</v>
      </c>
      <c r="R226" s="508" t="s">
        <v>2300</v>
      </c>
      <c r="S226" s="598"/>
      <c r="T226" s="506"/>
      <c r="U226" s="598"/>
      <c r="V226" s="625"/>
      <c r="W226" s="491"/>
      <c r="X226" s="491"/>
      <c r="Y226" s="491"/>
      <c r="Z226" s="491"/>
      <c r="AA226" s="491"/>
      <c r="AB226" s="491"/>
      <c r="AC226" s="491"/>
      <c r="AD226" s="491"/>
      <c r="AE226" s="491"/>
      <c r="AF226" s="491"/>
      <c r="AG226" s="491"/>
      <c r="AH226" s="491"/>
      <c r="AI226" s="491"/>
      <c r="AJ226" s="491"/>
      <c r="AK226" s="491"/>
      <c r="AL226" s="491"/>
      <c r="AM226" s="491"/>
      <c r="AN226" s="491"/>
      <c r="AO226" s="491"/>
      <c r="AP226" s="491"/>
      <c r="AQ226" s="491"/>
      <c r="AR226" s="491"/>
      <c r="AS226" s="491"/>
      <c r="AT226" s="491"/>
      <c r="AU226" s="491"/>
      <c r="AV226" s="491"/>
      <c r="AW226" s="491"/>
      <c r="AX226" s="491"/>
      <c r="AY226" s="491"/>
      <c r="AZ226" s="491"/>
      <c r="BA226" s="491"/>
      <c r="BB226" s="491"/>
      <c r="BC226" s="491"/>
      <c r="BD226" s="491"/>
      <c r="BE226" s="491"/>
      <c r="BF226" s="491"/>
      <c r="BG226" s="491"/>
      <c r="BH226" s="491"/>
      <c r="BI226" s="491"/>
      <c r="BJ226" s="491"/>
      <c r="BK226" s="491"/>
      <c r="BL226" s="491"/>
      <c r="BM226" s="491"/>
      <c r="BN226" s="491"/>
      <c r="BO226" s="491"/>
      <c r="BP226" s="491"/>
      <c r="BQ226" s="491"/>
      <c r="BR226" s="491"/>
      <c r="BS226" s="491"/>
      <c r="BT226" s="491"/>
      <c r="BU226" s="491"/>
      <c r="BV226" s="491"/>
      <c r="BW226" s="491"/>
      <c r="BX226" s="491"/>
      <c r="BY226" s="491"/>
      <c r="BZ226" s="491"/>
      <c r="CA226" s="491"/>
      <c r="CB226" s="491"/>
      <c r="CC226" s="491"/>
      <c r="CD226" s="491"/>
      <c r="CE226" s="491"/>
      <c r="CF226" s="491"/>
      <c r="CG226" s="491"/>
      <c r="CH226" s="491"/>
      <c r="CI226" s="491"/>
      <c r="CJ226" s="491"/>
      <c r="CK226" s="491"/>
      <c r="CL226" s="491"/>
      <c r="CM226" s="491"/>
      <c r="CN226" s="491"/>
      <c r="CO226" s="491"/>
      <c r="CP226" s="491"/>
      <c r="CQ226" s="491"/>
      <c r="CR226" s="491"/>
      <c r="CS226" s="491"/>
      <c r="CT226" s="491"/>
      <c r="CU226" s="491"/>
      <c r="CV226" s="491"/>
      <c r="CW226" s="491"/>
      <c r="CX226" s="491"/>
      <c r="CY226" s="491"/>
      <c r="CZ226" s="491"/>
      <c r="DA226" s="491"/>
      <c r="DB226" s="491"/>
      <c r="DC226" s="491"/>
      <c r="DD226" s="491"/>
      <c r="DE226" s="491"/>
      <c r="DF226" s="491"/>
      <c r="DG226" s="491"/>
      <c r="DH226" s="491"/>
      <c r="DI226" s="491"/>
      <c r="DJ226" s="491"/>
      <c r="DK226" s="491"/>
      <c r="DL226" s="491"/>
      <c r="DM226" s="491"/>
      <c r="DN226" s="491"/>
      <c r="DO226" s="491"/>
      <c r="DP226" s="491"/>
      <c r="DQ226" s="491"/>
      <c r="DR226" s="491"/>
      <c r="DS226" s="491"/>
      <c r="DT226" s="491"/>
      <c r="DU226" s="491"/>
      <c r="DV226" s="491"/>
      <c r="DW226" s="491"/>
      <c r="DX226" s="491"/>
      <c r="DY226" s="491"/>
      <c r="DZ226" s="491"/>
      <c r="EA226" s="491"/>
      <c r="EB226" s="491"/>
      <c r="EC226" s="491"/>
      <c r="ED226" s="491"/>
      <c r="EE226" s="491"/>
      <c r="EF226" s="491"/>
      <c r="EG226" s="491"/>
      <c r="EH226" s="491"/>
      <c r="EI226" s="491"/>
      <c r="EJ226" s="491"/>
      <c r="EK226" s="491"/>
      <c r="EL226" s="491"/>
      <c r="EM226" s="491"/>
      <c r="EN226" s="491"/>
      <c r="EO226" s="491"/>
      <c r="EP226" s="491"/>
      <c r="EQ226" s="491"/>
      <c r="ER226" s="491"/>
      <c r="ES226" s="491"/>
      <c r="ET226" s="491"/>
      <c r="EU226" s="491"/>
      <c r="EV226" s="491"/>
      <c r="EW226" s="491"/>
      <c r="EX226" s="491"/>
      <c r="EY226" s="491"/>
      <c r="EZ226" s="491"/>
      <c r="FA226" s="491"/>
      <c r="FB226" s="491"/>
      <c r="FC226" s="491"/>
      <c r="FD226" s="491"/>
      <c r="FE226" s="491"/>
      <c r="FF226" s="491"/>
      <c r="FG226" s="491"/>
      <c r="FH226" s="491"/>
      <c r="FI226" s="491"/>
      <c r="FJ226" s="491"/>
      <c r="FK226" s="491"/>
      <c r="FL226" s="491"/>
      <c r="FM226" s="491"/>
      <c r="FN226" s="491"/>
      <c r="FO226" s="491"/>
      <c r="FP226" s="491"/>
      <c r="FQ226" s="491"/>
      <c r="FR226" s="491"/>
      <c r="FS226" s="491"/>
      <c r="FT226" s="491"/>
      <c r="FU226" s="491"/>
      <c r="FV226" s="491"/>
      <c r="FW226" s="491"/>
      <c r="FX226" s="491"/>
      <c r="FY226" s="491"/>
      <c r="FZ226" s="491"/>
      <c r="GA226" s="491"/>
      <c r="GB226" s="491"/>
      <c r="GC226" s="491"/>
      <c r="GD226" s="491"/>
      <c r="GE226" s="491"/>
      <c r="GF226" s="491"/>
      <c r="GG226" s="491"/>
      <c r="GH226" s="491"/>
      <c r="GI226" s="491"/>
      <c r="GJ226" s="491"/>
      <c r="GK226" s="491"/>
      <c r="GL226" s="491"/>
      <c r="GM226" s="491"/>
      <c r="GN226" s="491"/>
      <c r="GO226" s="491"/>
      <c r="GP226" s="491"/>
      <c r="GQ226" s="491"/>
      <c r="GR226" s="491"/>
      <c r="GS226" s="491"/>
      <c r="GT226" s="491"/>
      <c r="GU226" s="491"/>
      <c r="GV226" s="491"/>
      <c r="GW226" s="491"/>
      <c r="GX226" s="491"/>
      <c r="GY226" s="491"/>
      <c r="GZ226" s="491"/>
      <c r="HA226" s="491"/>
      <c r="HB226" s="491"/>
      <c r="HC226" s="491"/>
      <c r="HD226" s="491"/>
      <c r="HE226" s="491"/>
      <c r="HF226" s="491"/>
      <c r="HG226" s="491"/>
      <c r="HH226" s="491"/>
      <c r="HI226" s="491"/>
      <c r="HJ226" s="491"/>
      <c r="HK226" s="491"/>
      <c r="HL226" s="491"/>
      <c r="HM226" s="491"/>
      <c r="HN226" s="491"/>
      <c r="HO226" s="491"/>
      <c r="HP226" s="491"/>
      <c r="HQ226" s="491"/>
      <c r="HR226" s="491"/>
      <c r="HS226" s="491"/>
      <c r="HT226" s="491"/>
      <c r="HU226" s="491"/>
    </row>
    <row r="227" spans="1:229" s="486" customFormat="1" ht="15" customHeight="1" x14ac:dyDescent="0.15">
      <c r="A227" s="496">
        <v>223</v>
      </c>
      <c r="B227" s="504">
        <v>114</v>
      </c>
      <c r="C227" s="539" t="s">
        <v>4326</v>
      </c>
      <c r="D227" s="538" t="s">
        <v>4273</v>
      </c>
      <c r="E227" s="506" t="s">
        <v>709</v>
      </c>
      <c r="F227" s="598" t="s">
        <v>2724</v>
      </c>
      <c r="G227" s="530" t="s">
        <v>4434</v>
      </c>
      <c r="H227" s="504" t="s">
        <v>2246</v>
      </c>
      <c r="I227" s="502" t="str">
        <f t="shared" si="12"/>
        <v>III/b</v>
      </c>
      <c r="J227" s="525" t="s">
        <v>3977</v>
      </c>
      <c r="K227" s="504" t="s">
        <v>707</v>
      </c>
      <c r="L227" s="503">
        <f t="shared" si="13"/>
        <v>31</v>
      </c>
      <c r="M227" s="504" t="s">
        <v>680</v>
      </c>
      <c r="N227" s="525" t="s">
        <v>3977</v>
      </c>
      <c r="O227" s="501" t="s">
        <v>2225</v>
      </c>
      <c r="P227" s="553" t="s">
        <v>4380</v>
      </c>
      <c r="Q227" s="508" t="s">
        <v>2228</v>
      </c>
      <c r="R227" s="508" t="s">
        <v>2325</v>
      </c>
      <c r="S227" s="598"/>
      <c r="T227" s="506"/>
      <c r="U227" s="598"/>
      <c r="V227" s="625"/>
      <c r="W227" s="491"/>
      <c r="X227" s="491"/>
      <c r="Y227" s="491"/>
      <c r="Z227" s="491"/>
      <c r="AA227" s="491"/>
      <c r="AB227" s="491"/>
      <c r="AC227" s="491"/>
      <c r="AD227" s="491"/>
      <c r="AE227" s="491"/>
      <c r="AF227" s="491"/>
      <c r="AG227" s="491"/>
      <c r="AH227" s="491"/>
      <c r="AI227" s="491"/>
      <c r="AJ227" s="491"/>
      <c r="AK227" s="491"/>
      <c r="AL227" s="491"/>
      <c r="AM227" s="491"/>
      <c r="AN227" s="491"/>
      <c r="AO227" s="491"/>
      <c r="AP227" s="491"/>
      <c r="AQ227" s="491"/>
      <c r="AR227" s="491"/>
      <c r="AS227" s="491"/>
      <c r="AT227" s="491"/>
      <c r="AU227" s="491"/>
      <c r="AV227" s="491"/>
      <c r="AW227" s="491"/>
      <c r="AX227" s="491"/>
      <c r="AY227" s="491"/>
      <c r="AZ227" s="491"/>
      <c r="BA227" s="491"/>
      <c r="BB227" s="491"/>
      <c r="BC227" s="491"/>
      <c r="BD227" s="491"/>
      <c r="BE227" s="491"/>
      <c r="BF227" s="491"/>
      <c r="BG227" s="491"/>
      <c r="BH227" s="491"/>
      <c r="BI227" s="491"/>
      <c r="BJ227" s="491"/>
      <c r="BK227" s="491"/>
      <c r="BL227" s="491"/>
      <c r="BM227" s="491"/>
      <c r="BN227" s="491"/>
      <c r="BO227" s="491"/>
      <c r="BP227" s="491"/>
      <c r="BQ227" s="491"/>
      <c r="BR227" s="491"/>
      <c r="BS227" s="491"/>
      <c r="BT227" s="491"/>
      <c r="BU227" s="491"/>
      <c r="BV227" s="491"/>
      <c r="BW227" s="491"/>
      <c r="BX227" s="491"/>
      <c r="BY227" s="491"/>
      <c r="BZ227" s="491"/>
      <c r="CA227" s="491"/>
      <c r="CB227" s="491"/>
      <c r="CC227" s="491"/>
      <c r="CD227" s="491"/>
      <c r="CE227" s="491"/>
      <c r="CF227" s="491"/>
      <c r="CG227" s="491"/>
      <c r="CH227" s="491"/>
      <c r="CI227" s="491"/>
      <c r="CJ227" s="491"/>
      <c r="CK227" s="491"/>
      <c r="CL227" s="491"/>
      <c r="CM227" s="491"/>
      <c r="CN227" s="491"/>
      <c r="CO227" s="491"/>
      <c r="CP227" s="491"/>
      <c r="CQ227" s="491"/>
      <c r="CR227" s="491"/>
      <c r="CS227" s="491"/>
      <c r="CT227" s="491"/>
      <c r="CU227" s="491"/>
      <c r="CV227" s="491"/>
      <c r="CW227" s="491"/>
      <c r="CX227" s="491"/>
      <c r="CY227" s="491"/>
      <c r="CZ227" s="491"/>
      <c r="DA227" s="491"/>
      <c r="DB227" s="491"/>
      <c r="DC227" s="491"/>
      <c r="DD227" s="491"/>
      <c r="DE227" s="491"/>
      <c r="DF227" s="491"/>
      <c r="DG227" s="491"/>
      <c r="DH227" s="491"/>
      <c r="DI227" s="491"/>
      <c r="DJ227" s="491"/>
      <c r="DK227" s="491"/>
      <c r="DL227" s="491"/>
      <c r="DM227" s="491"/>
      <c r="DN227" s="491"/>
      <c r="DO227" s="491"/>
      <c r="DP227" s="491"/>
      <c r="DQ227" s="491"/>
      <c r="DR227" s="491"/>
      <c r="DS227" s="491"/>
      <c r="DT227" s="491"/>
      <c r="DU227" s="491"/>
      <c r="DV227" s="491"/>
      <c r="DW227" s="491"/>
      <c r="DX227" s="491"/>
      <c r="DY227" s="491"/>
      <c r="DZ227" s="491"/>
      <c r="EA227" s="491"/>
      <c r="EB227" s="491"/>
      <c r="EC227" s="491"/>
      <c r="ED227" s="491"/>
      <c r="EE227" s="491"/>
      <c r="EF227" s="491"/>
      <c r="EG227" s="491"/>
      <c r="EH227" s="491"/>
      <c r="EI227" s="491"/>
      <c r="EJ227" s="491"/>
      <c r="EK227" s="491"/>
      <c r="EL227" s="491"/>
      <c r="EM227" s="491"/>
      <c r="EN227" s="491"/>
      <c r="EO227" s="491"/>
      <c r="EP227" s="491"/>
      <c r="EQ227" s="491"/>
      <c r="ER227" s="491"/>
      <c r="ES227" s="491"/>
      <c r="ET227" s="491"/>
      <c r="EU227" s="491"/>
      <c r="EV227" s="491"/>
      <c r="EW227" s="491"/>
      <c r="EX227" s="491"/>
      <c r="EY227" s="491"/>
      <c r="EZ227" s="491"/>
      <c r="FA227" s="491"/>
      <c r="FB227" s="491"/>
      <c r="FC227" s="491"/>
      <c r="FD227" s="491"/>
      <c r="FE227" s="491"/>
      <c r="FF227" s="491"/>
      <c r="FG227" s="491"/>
      <c r="FH227" s="491"/>
      <c r="FI227" s="491"/>
      <c r="FJ227" s="491"/>
      <c r="FK227" s="491"/>
      <c r="FL227" s="491"/>
      <c r="FM227" s="491"/>
      <c r="FN227" s="491"/>
      <c r="FO227" s="491"/>
      <c r="FP227" s="491"/>
      <c r="FQ227" s="491"/>
      <c r="FR227" s="491"/>
      <c r="FS227" s="491"/>
      <c r="FT227" s="491"/>
      <c r="FU227" s="491"/>
      <c r="FV227" s="491"/>
      <c r="FW227" s="491"/>
      <c r="FX227" s="491"/>
      <c r="FY227" s="491"/>
      <c r="FZ227" s="491"/>
      <c r="GA227" s="491"/>
      <c r="GB227" s="491"/>
      <c r="GC227" s="491"/>
      <c r="GD227" s="491"/>
      <c r="GE227" s="491"/>
      <c r="GF227" s="491"/>
      <c r="GG227" s="491"/>
      <c r="GH227" s="491"/>
      <c r="GI227" s="491"/>
      <c r="GJ227" s="491"/>
      <c r="GK227" s="491"/>
      <c r="GL227" s="491"/>
      <c r="GM227" s="491"/>
      <c r="GN227" s="491"/>
      <c r="GO227" s="491"/>
      <c r="GP227" s="491"/>
      <c r="GQ227" s="491"/>
      <c r="GR227" s="491"/>
      <c r="GS227" s="491"/>
      <c r="GT227" s="491"/>
      <c r="GU227" s="491"/>
      <c r="GV227" s="491"/>
      <c r="GW227" s="491"/>
      <c r="GX227" s="491"/>
      <c r="GY227" s="491"/>
      <c r="GZ227" s="491"/>
      <c r="HA227" s="491"/>
      <c r="HB227" s="491"/>
      <c r="HC227" s="491"/>
      <c r="HD227" s="491"/>
      <c r="HE227" s="491"/>
      <c r="HF227" s="491"/>
      <c r="HG227" s="491"/>
      <c r="HH227" s="491"/>
      <c r="HI227" s="491"/>
      <c r="HJ227" s="491"/>
      <c r="HK227" s="491"/>
      <c r="HL227" s="491"/>
      <c r="HM227" s="491"/>
      <c r="HN227" s="491"/>
      <c r="HO227" s="491"/>
      <c r="HP227" s="491"/>
      <c r="HQ227" s="491"/>
      <c r="HR227" s="491"/>
      <c r="HS227" s="491"/>
      <c r="HT227" s="491"/>
      <c r="HU227" s="491"/>
    </row>
    <row r="228" spans="1:229" s="486" customFormat="1" ht="15" customHeight="1" x14ac:dyDescent="0.15">
      <c r="A228" s="504">
        <v>224</v>
      </c>
      <c r="B228" s="611">
        <v>115</v>
      </c>
      <c r="C228" s="539" t="s">
        <v>4327</v>
      </c>
      <c r="D228" s="538" t="s">
        <v>5235</v>
      </c>
      <c r="E228" s="506" t="s">
        <v>709</v>
      </c>
      <c r="F228" s="598" t="s">
        <v>2828</v>
      </c>
      <c r="G228" s="530" t="s">
        <v>4435</v>
      </c>
      <c r="H228" s="504" t="s">
        <v>2246</v>
      </c>
      <c r="I228" s="502" t="str">
        <f t="shared" si="12"/>
        <v>III/b</v>
      </c>
      <c r="J228" s="525" t="s">
        <v>3977</v>
      </c>
      <c r="K228" s="504" t="s">
        <v>707</v>
      </c>
      <c r="L228" s="503">
        <f t="shared" si="13"/>
        <v>36</v>
      </c>
      <c r="M228" s="504" t="s">
        <v>680</v>
      </c>
      <c r="N228" s="525" t="s">
        <v>3977</v>
      </c>
      <c r="O228" s="501" t="s">
        <v>2225</v>
      </c>
      <c r="P228" s="553" t="s">
        <v>4381</v>
      </c>
      <c r="Q228" s="508" t="s">
        <v>2228</v>
      </c>
      <c r="R228" s="508" t="s">
        <v>2326</v>
      </c>
      <c r="S228" s="598">
        <v>2014</v>
      </c>
      <c r="T228" s="506" t="s">
        <v>3594</v>
      </c>
      <c r="U228" s="598" t="s">
        <v>2921</v>
      </c>
      <c r="V228" s="625"/>
      <c r="W228" s="491"/>
      <c r="X228" s="491"/>
      <c r="Y228" s="491"/>
      <c r="Z228" s="491"/>
      <c r="AA228" s="491"/>
      <c r="AB228" s="491"/>
      <c r="AC228" s="491"/>
      <c r="AD228" s="491"/>
      <c r="AE228" s="491"/>
      <c r="AF228" s="491"/>
      <c r="AG228" s="491"/>
      <c r="AH228" s="491"/>
      <c r="AI228" s="491"/>
      <c r="AJ228" s="491"/>
      <c r="AK228" s="491"/>
      <c r="AL228" s="491"/>
      <c r="AM228" s="491"/>
      <c r="AN228" s="491"/>
      <c r="AO228" s="491"/>
      <c r="AP228" s="491"/>
      <c r="AQ228" s="491"/>
      <c r="AR228" s="491"/>
      <c r="AS228" s="491"/>
      <c r="AT228" s="491"/>
      <c r="AU228" s="491"/>
      <c r="AV228" s="491"/>
      <c r="AW228" s="491"/>
      <c r="AX228" s="491"/>
      <c r="AY228" s="491"/>
      <c r="AZ228" s="491"/>
      <c r="BA228" s="491"/>
      <c r="BB228" s="491"/>
      <c r="BC228" s="491"/>
      <c r="BD228" s="491"/>
      <c r="BE228" s="491"/>
      <c r="BF228" s="491"/>
      <c r="BG228" s="491"/>
      <c r="BH228" s="491"/>
      <c r="BI228" s="491"/>
      <c r="BJ228" s="491"/>
      <c r="BK228" s="491"/>
      <c r="BL228" s="491"/>
      <c r="BM228" s="491"/>
      <c r="BN228" s="491"/>
      <c r="BO228" s="491"/>
      <c r="BP228" s="491"/>
      <c r="BQ228" s="491"/>
      <c r="BR228" s="491"/>
      <c r="BS228" s="491"/>
      <c r="BT228" s="491"/>
      <c r="BU228" s="491"/>
      <c r="BV228" s="491"/>
      <c r="BW228" s="491"/>
      <c r="BX228" s="491"/>
      <c r="BY228" s="491"/>
      <c r="BZ228" s="491"/>
      <c r="CA228" s="491"/>
      <c r="CB228" s="491"/>
      <c r="CC228" s="491"/>
      <c r="CD228" s="491"/>
      <c r="CE228" s="491"/>
      <c r="CF228" s="491"/>
      <c r="CG228" s="491"/>
      <c r="CH228" s="491"/>
      <c r="CI228" s="491"/>
      <c r="CJ228" s="491"/>
      <c r="CK228" s="491"/>
      <c r="CL228" s="491"/>
      <c r="CM228" s="491"/>
      <c r="CN228" s="491"/>
      <c r="CO228" s="491"/>
      <c r="CP228" s="491"/>
      <c r="CQ228" s="491"/>
      <c r="CR228" s="491"/>
      <c r="CS228" s="491"/>
      <c r="CT228" s="491"/>
      <c r="CU228" s="491"/>
      <c r="CV228" s="491"/>
      <c r="CW228" s="491"/>
      <c r="CX228" s="491"/>
      <c r="CY228" s="491"/>
      <c r="CZ228" s="491"/>
      <c r="DA228" s="491"/>
      <c r="DB228" s="491"/>
      <c r="DC228" s="491"/>
      <c r="DD228" s="491"/>
      <c r="DE228" s="491"/>
      <c r="DF228" s="491"/>
      <c r="DG228" s="491"/>
      <c r="DH228" s="491"/>
      <c r="DI228" s="491"/>
      <c r="DJ228" s="491"/>
      <c r="DK228" s="491"/>
      <c r="DL228" s="491"/>
      <c r="DM228" s="491"/>
      <c r="DN228" s="491"/>
      <c r="DO228" s="491"/>
      <c r="DP228" s="491"/>
      <c r="DQ228" s="491"/>
      <c r="DR228" s="491"/>
      <c r="DS228" s="491"/>
      <c r="DT228" s="491"/>
      <c r="DU228" s="491"/>
      <c r="DV228" s="491"/>
      <c r="DW228" s="491"/>
      <c r="DX228" s="491"/>
      <c r="DY228" s="491"/>
      <c r="DZ228" s="491"/>
      <c r="EA228" s="491"/>
      <c r="EB228" s="491"/>
      <c r="EC228" s="491"/>
      <c r="ED228" s="491"/>
      <c r="EE228" s="491"/>
      <c r="EF228" s="491"/>
      <c r="EG228" s="491"/>
      <c r="EH228" s="491"/>
      <c r="EI228" s="491"/>
      <c r="EJ228" s="491"/>
      <c r="EK228" s="491"/>
      <c r="EL228" s="491"/>
      <c r="EM228" s="491"/>
      <c r="EN228" s="491"/>
      <c r="EO228" s="491"/>
      <c r="EP228" s="491"/>
      <c r="EQ228" s="491"/>
      <c r="ER228" s="491"/>
      <c r="ES228" s="491"/>
      <c r="ET228" s="491"/>
      <c r="EU228" s="491"/>
      <c r="EV228" s="491"/>
      <c r="EW228" s="491"/>
      <c r="EX228" s="491"/>
      <c r="EY228" s="491"/>
      <c r="EZ228" s="491"/>
      <c r="FA228" s="491"/>
      <c r="FB228" s="491"/>
      <c r="FC228" s="491"/>
      <c r="FD228" s="491"/>
      <c r="FE228" s="491"/>
      <c r="FF228" s="491"/>
      <c r="FG228" s="491"/>
      <c r="FH228" s="491"/>
      <c r="FI228" s="491"/>
      <c r="FJ228" s="491"/>
      <c r="FK228" s="491"/>
      <c r="FL228" s="491"/>
      <c r="FM228" s="491"/>
      <c r="FN228" s="491"/>
      <c r="FO228" s="491"/>
      <c r="FP228" s="491"/>
      <c r="FQ228" s="491"/>
      <c r="FR228" s="491"/>
      <c r="FS228" s="491"/>
      <c r="FT228" s="491"/>
      <c r="FU228" s="491"/>
      <c r="FV228" s="491"/>
      <c r="FW228" s="491"/>
      <c r="FX228" s="491"/>
      <c r="FY228" s="491"/>
      <c r="FZ228" s="491"/>
      <c r="GA228" s="491"/>
      <c r="GB228" s="491"/>
      <c r="GC228" s="491"/>
      <c r="GD228" s="491"/>
      <c r="GE228" s="491"/>
      <c r="GF228" s="491"/>
      <c r="GG228" s="491"/>
      <c r="GH228" s="491"/>
      <c r="GI228" s="491"/>
      <c r="GJ228" s="491"/>
      <c r="GK228" s="491"/>
      <c r="GL228" s="491"/>
      <c r="GM228" s="491"/>
      <c r="GN228" s="491"/>
      <c r="GO228" s="491"/>
      <c r="GP228" s="491"/>
      <c r="GQ228" s="491"/>
      <c r="GR228" s="491"/>
      <c r="GS228" s="491"/>
      <c r="GT228" s="491"/>
      <c r="GU228" s="491"/>
      <c r="GV228" s="491"/>
      <c r="GW228" s="491"/>
      <c r="GX228" s="491"/>
      <c r="GY228" s="491"/>
      <c r="GZ228" s="491"/>
      <c r="HA228" s="491"/>
      <c r="HB228" s="491"/>
      <c r="HC228" s="491"/>
      <c r="HD228" s="491"/>
      <c r="HE228" s="491"/>
      <c r="HF228" s="491"/>
      <c r="HG228" s="491"/>
      <c r="HH228" s="491"/>
      <c r="HI228" s="491"/>
      <c r="HJ228" s="491"/>
      <c r="HK228" s="491"/>
      <c r="HL228" s="491"/>
      <c r="HM228" s="491"/>
      <c r="HN228" s="491"/>
      <c r="HO228" s="491"/>
      <c r="HP228" s="491"/>
      <c r="HQ228" s="491"/>
      <c r="HR228" s="491"/>
      <c r="HS228" s="491"/>
      <c r="HT228" s="491"/>
      <c r="HU228" s="491"/>
    </row>
    <row r="229" spans="1:229" s="486" customFormat="1" ht="15" customHeight="1" x14ac:dyDescent="0.15">
      <c r="A229" s="496">
        <v>225</v>
      </c>
      <c r="B229" s="504">
        <v>116</v>
      </c>
      <c r="C229" s="539" t="s">
        <v>4328</v>
      </c>
      <c r="D229" s="538" t="s">
        <v>5119</v>
      </c>
      <c r="E229" s="506" t="s">
        <v>709</v>
      </c>
      <c r="F229" s="598" t="s">
        <v>2741</v>
      </c>
      <c r="G229" s="530" t="s">
        <v>4436</v>
      </c>
      <c r="H229" s="504" t="s">
        <v>2246</v>
      </c>
      <c r="I229" s="502" t="str">
        <f t="shared" si="12"/>
        <v>III/b</v>
      </c>
      <c r="J229" s="525" t="s">
        <v>3977</v>
      </c>
      <c r="K229" s="504" t="s">
        <v>707</v>
      </c>
      <c r="L229" s="503">
        <f t="shared" si="13"/>
        <v>36</v>
      </c>
      <c r="M229" s="504" t="s">
        <v>680</v>
      </c>
      <c r="N229" s="525" t="s">
        <v>3977</v>
      </c>
      <c r="O229" s="501" t="s">
        <v>2225</v>
      </c>
      <c r="P229" s="553" t="s">
        <v>4382</v>
      </c>
      <c r="Q229" s="508" t="s">
        <v>2228</v>
      </c>
      <c r="R229" s="508" t="s">
        <v>2325</v>
      </c>
      <c r="S229" s="598">
        <v>2012</v>
      </c>
      <c r="T229" s="506" t="s">
        <v>5120</v>
      </c>
      <c r="U229" s="598" t="s">
        <v>2921</v>
      </c>
      <c r="W229" s="491"/>
      <c r="X229" s="491"/>
      <c r="Y229" s="491"/>
      <c r="Z229" s="491"/>
      <c r="AA229" s="491"/>
      <c r="AB229" s="491"/>
      <c r="AC229" s="491"/>
      <c r="AD229" s="491"/>
      <c r="AE229" s="491"/>
      <c r="AF229" s="491"/>
      <c r="AG229" s="491"/>
      <c r="AH229" s="491"/>
      <c r="AI229" s="491"/>
      <c r="AJ229" s="491"/>
      <c r="AK229" s="491"/>
      <c r="AL229" s="491"/>
      <c r="AM229" s="491"/>
      <c r="AN229" s="491"/>
      <c r="AO229" s="491"/>
      <c r="AP229" s="491"/>
      <c r="AQ229" s="491"/>
      <c r="AR229" s="491"/>
      <c r="AS229" s="491"/>
      <c r="AT229" s="491"/>
      <c r="AU229" s="491"/>
      <c r="AV229" s="491"/>
      <c r="AW229" s="491"/>
      <c r="AX229" s="491"/>
      <c r="AY229" s="491"/>
      <c r="AZ229" s="491"/>
      <c r="BA229" s="491"/>
      <c r="BB229" s="491"/>
      <c r="BC229" s="491"/>
      <c r="BD229" s="491"/>
      <c r="BE229" s="491"/>
      <c r="BF229" s="491"/>
      <c r="BG229" s="491"/>
      <c r="BH229" s="491"/>
      <c r="BI229" s="491"/>
      <c r="BJ229" s="491"/>
      <c r="BK229" s="491"/>
      <c r="BL229" s="491"/>
      <c r="BM229" s="491"/>
      <c r="BN229" s="491"/>
      <c r="BO229" s="491"/>
      <c r="BP229" s="491"/>
      <c r="BQ229" s="491"/>
      <c r="BR229" s="491"/>
      <c r="BS229" s="491"/>
      <c r="BT229" s="491"/>
      <c r="BU229" s="491"/>
      <c r="BV229" s="491"/>
      <c r="BW229" s="491"/>
      <c r="BX229" s="491"/>
      <c r="BY229" s="491"/>
      <c r="BZ229" s="491"/>
      <c r="CA229" s="491"/>
      <c r="CB229" s="491"/>
      <c r="CC229" s="491"/>
      <c r="CD229" s="491"/>
      <c r="CE229" s="491"/>
      <c r="CF229" s="491"/>
      <c r="CG229" s="491"/>
      <c r="CH229" s="491"/>
      <c r="CI229" s="491"/>
      <c r="CJ229" s="491"/>
      <c r="CK229" s="491"/>
      <c r="CL229" s="491"/>
      <c r="CM229" s="491"/>
      <c r="CN229" s="491"/>
      <c r="CO229" s="491"/>
      <c r="CP229" s="491"/>
      <c r="CQ229" s="491"/>
      <c r="CR229" s="491"/>
      <c r="CS229" s="491"/>
      <c r="CT229" s="491"/>
      <c r="CU229" s="491"/>
      <c r="CV229" s="491"/>
      <c r="CW229" s="491"/>
      <c r="CX229" s="491"/>
      <c r="CY229" s="491"/>
      <c r="CZ229" s="491"/>
      <c r="DA229" s="491"/>
      <c r="DB229" s="491"/>
      <c r="DC229" s="491"/>
      <c r="DD229" s="491"/>
      <c r="DE229" s="491"/>
      <c r="DF229" s="491"/>
      <c r="DG229" s="491"/>
      <c r="DH229" s="491"/>
      <c r="DI229" s="491"/>
      <c r="DJ229" s="491"/>
      <c r="DK229" s="491"/>
      <c r="DL229" s="491"/>
      <c r="DM229" s="491"/>
      <c r="DN229" s="491"/>
      <c r="DO229" s="491"/>
      <c r="DP229" s="491"/>
      <c r="DQ229" s="491"/>
      <c r="DR229" s="491"/>
      <c r="DS229" s="491"/>
      <c r="DT229" s="491"/>
      <c r="DU229" s="491"/>
      <c r="DV229" s="491"/>
      <c r="DW229" s="491"/>
      <c r="DX229" s="491"/>
      <c r="DY229" s="491"/>
      <c r="DZ229" s="491"/>
      <c r="EA229" s="491"/>
      <c r="EB229" s="491"/>
      <c r="EC229" s="491"/>
      <c r="ED229" s="491"/>
      <c r="EE229" s="491"/>
      <c r="EF229" s="491"/>
      <c r="EG229" s="491"/>
      <c r="EH229" s="491"/>
      <c r="EI229" s="491"/>
      <c r="EJ229" s="491"/>
      <c r="EK229" s="491"/>
      <c r="EL229" s="491"/>
      <c r="EM229" s="491"/>
      <c r="EN229" s="491"/>
      <c r="EO229" s="491"/>
      <c r="EP229" s="491"/>
      <c r="EQ229" s="491"/>
      <c r="ER229" s="491"/>
      <c r="ES229" s="491"/>
      <c r="ET229" s="491"/>
      <c r="EU229" s="491"/>
      <c r="EV229" s="491"/>
      <c r="EW229" s="491"/>
      <c r="EX229" s="491"/>
      <c r="EY229" s="491"/>
      <c r="EZ229" s="491"/>
      <c r="FA229" s="491"/>
      <c r="FB229" s="491"/>
      <c r="FC229" s="491"/>
      <c r="FD229" s="491"/>
      <c r="FE229" s="491"/>
      <c r="FF229" s="491"/>
      <c r="FG229" s="491"/>
      <c r="FH229" s="491"/>
      <c r="FI229" s="491"/>
      <c r="FJ229" s="491"/>
      <c r="FK229" s="491"/>
      <c r="FL229" s="491"/>
      <c r="FM229" s="491"/>
      <c r="FN229" s="491"/>
      <c r="FO229" s="491"/>
      <c r="FP229" s="491"/>
      <c r="FQ229" s="491"/>
      <c r="FR229" s="491"/>
      <c r="FS229" s="491"/>
      <c r="FT229" s="491"/>
      <c r="FU229" s="491"/>
      <c r="FV229" s="491"/>
      <c r="FW229" s="491"/>
      <c r="FX229" s="491"/>
      <c r="FY229" s="491"/>
      <c r="FZ229" s="491"/>
      <c r="GA229" s="491"/>
      <c r="GB229" s="491"/>
      <c r="GC229" s="491"/>
      <c r="GD229" s="491"/>
      <c r="GE229" s="491"/>
      <c r="GF229" s="491"/>
      <c r="GG229" s="491"/>
      <c r="GH229" s="491"/>
      <c r="GI229" s="491"/>
      <c r="GJ229" s="491"/>
      <c r="GK229" s="491"/>
      <c r="GL229" s="491"/>
      <c r="GM229" s="491"/>
      <c r="GN229" s="491"/>
      <c r="GO229" s="491"/>
      <c r="GP229" s="491"/>
      <c r="GQ229" s="491"/>
      <c r="GR229" s="491"/>
      <c r="GS229" s="491"/>
      <c r="GT229" s="491"/>
      <c r="GU229" s="491"/>
      <c r="GV229" s="491"/>
      <c r="GW229" s="491"/>
      <c r="GX229" s="491"/>
      <c r="GY229" s="491"/>
      <c r="GZ229" s="491"/>
      <c r="HA229" s="491"/>
      <c r="HB229" s="491"/>
      <c r="HC229" s="491"/>
      <c r="HD229" s="491"/>
      <c r="HE229" s="491"/>
      <c r="HF229" s="491"/>
      <c r="HG229" s="491"/>
      <c r="HH229" s="491"/>
      <c r="HI229" s="491"/>
      <c r="HJ229" s="491"/>
      <c r="HK229" s="491"/>
      <c r="HL229" s="491"/>
      <c r="HM229" s="491"/>
      <c r="HN229" s="491"/>
      <c r="HO229" s="491"/>
      <c r="HP229" s="491"/>
      <c r="HQ229" s="491"/>
      <c r="HR229" s="491"/>
      <c r="HS229" s="491"/>
      <c r="HT229" s="491"/>
      <c r="HU229" s="491"/>
    </row>
    <row r="230" spans="1:229" s="486" customFormat="1" ht="15" customHeight="1" x14ac:dyDescent="0.15">
      <c r="A230" s="504">
        <v>226</v>
      </c>
      <c r="B230" s="611">
        <v>117</v>
      </c>
      <c r="C230" s="539" t="s">
        <v>4329</v>
      </c>
      <c r="D230" s="538" t="s">
        <v>4274</v>
      </c>
      <c r="E230" s="506" t="s">
        <v>709</v>
      </c>
      <c r="F230" s="598" t="s">
        <v>2731</v>
      </c>
      <c r="G230" s="530" t="s">
        <v>4437</v>
      </c>
      <c r="H230" s="504" t="s">
        <v>2246</v>
      </c>
      <c r="I230" s="502" t="str">
        <f t="shared" si="12"/>
        <v>III/b</v>
      </c>
      <c r="J230" s="525" t="s">
        <v>3977</v>
      </c>
      <c r="K230" s="504" t="s">
        <v>707</v>
      </c>
      <c r="L230" s="503">
        <f t="shared" si="13"/>
        <v>33</v>
      </c>
      <c r="M230" s="504" t="s">
        <v>680</v>
      </c>
      <c r="N230" s="525" t="s">
        <v>3977</v>
      </c>
      <c r="O230" s="501" t="s">
        <v>2225</v>
      </c>
      <c r="P230" s="553" t="s">
        <v>4383</v>
      </c>
      <c r="Q230" s="508" t="s">
        <v>2228</v>
      </c>
      <c r="R230" s="508" t="s">
        <v>2323</v>
      </c>
      <c r="S230" s="598"/>
      <c r="T230" s="506"/>
      <c r="U230" s="598"/>
      <c r="V230" s="625"/>
      <c r="W230" s="491"/>
      <c r="X230" s="491"/>
      <c r="Y230" s="491"/>
      <c r="Z230" s="491"/>
      <c r="AA230" s="491"/>
      <c r="AB230" s="491"/>
      <c r="AC230" s="491"/>
      <c r="AD230" s="491"/>
      <c r="AE230" s="491"/>
      <c r="AF230" s="491"/>
      <c r="AG230" s="491"/>
      <c r="AH230" s="491"/>
      <c r="AI230" s="491"/>
      <c r="AJ230" s="491"/>
      <c r="AK230" s="491"/>
      <c r="AL230" s="491"/>
      <c r="AM230" s="491"/>
      <c r="AN230" s="491"/>
      <c r="AO230" s="491"/>
      <c r="AP230" s="491"/>
      <c r="AQ230" s="491"/>
      <c r="AR230" s="491"/>
      <c r="AS230" s="491"/>
      <c r="AT230" s="491"/>
      <c r="AU230" s="491"/>
      <c r="AV230" s="491"/>
      <c r="AW230" s="491"/>
      <c r="AX230" s="491"/>
      <c r="AY230" s="491"/>
      <c r="AZ230" s="491"/>
      <c r="BA230" s="491"/>
      <c r="BB230" s="491"/>
      <c r="BC230" s="491"/>
      <c r="BD230" s="491"/>
      <c r="BE230" s="491"/>
      <c r="BF230" s="491"/>
      <c r="BG230" s="491"/>
      <c r="BH230" s="491"/>
      <c r="BI230" s="491"/>
      <c r="BJ230" s="491"/>
      <c r="BK230" s="491"/>
      <c r="BL230" s="491"/>
      <c r="BM230" s="491"/>
      <c r="BN230" s="491"/>
      <c r="BO230" s="491"/>
      <c r="BP230" s="491"/>
      <c r="BQ230" s="491"/>
      <c r="BR230" s="491"/>
      <c r="BS230" s="491"/>
      <c r="BT230" s="491"/>
      <c r="BU230" s="491"/>
      <c r="BV230" s="491"/>
      <c r="BW230" s="491"/>
      <c r="BX230" s="491"/>
      <c r="BY230" s="491"/>
      <c r="BZ230" s="491"/>
      <c r="CA230" s="491"/>
      <c r="CB230" s="491"/>
      <c r="CC230" s="491"/>
      <c r="CD230" s="491"/>
      <c r="CE230" s="491"/>
      <c r="CF230" s="491"/>
      <c r="CG230" s="491"/>
      <c r="CH230" s="491"/>
      <c r="CI230" s="491"/>
      <c r="CJ230" s="491"/>
      <c r="CK230" s="491"/>
      <c r="CL230" s="491"/>
      <c r="CM230" s="491"/>
      <c r="CN230" s="491"/>
      <c r="CO230" s="491"/>
      <c r="CP230" s="491"/>
      <c r="CQ230" s="491"/>
      <c r="CR230" s="491"/>
      <c r="CS230" s="491"/>
      <c r="CT230" s="491"/>
      <c r="CU230" s="491"/>
      <c r="CV230" s="491"/>
      <c r="CW230" s="491"/>
      <c r="CX230" s="491"/>
      <c r="CY230" s="491"/>
      <c r="CZ230" s="491"/>
      <c r="DA230" s="491"/>
      <c r="DB230" s="491"/>
      <c r="DC230" s="491"/>
      <c r="DD230" s="491"/>
      <c r="DE230" s="491"/>
      <c r="DF230" s="491"/>
      <c r="DG230" s="491"/>
      <c r="DH230" s="491"/>
      <c r="DI230" s="491"/>
      <c r="DJ230" s="491"/>
      <c r="DK230" s="491"/>
      <c r="DL230" s="491"/>
      <c r="DM230" s="491"/>
      <c r="DN230" s="491"/>
      <c r="DO230" s="491"/>
      <c r="DP230" s="491"/>
      <c r="DQ230" s="491"/>
      <c r="DR230" s="491"/>
      <c r="DS230" s="491"/>
      <c r="DT230" s="491"/>
      <c r="DU230" s="491"/>
      <c r="DV230" s="491"/>
      <c r="DW230" s="491"/>
      <c r="DX230" s="491"/>
      <c r="DY230" s="491"/>
      <c r="DZ230" s="491"/>
      <c r="EA230" s="491"/>
      <c r="EB230" s="491"/>
      <c r="EC230" s="491"/>
      <c r="ED230" s="491"/>
      <c r="EE230" s="491"/>
      <c r="EF230" s="491"/>
      <c r="EG230" s="491"/>
      <c r="EH230" s="491"/>
      <c r="EI230" s="491"/>
      <c r="EJ230" s="491"/>
      <c r="EK230" s="491"/>
      <c r="EL230" s="491"/>
      <c r="EM230" s="491"/>
      <c r="EN230" s="491"/>
      <c r="EO230" s="491"/>
      <c r="EP230" s="491"/>
      <c r="EQ230" s="491"/>
      <c r="ER230" s="491"/>
      <c r="ES230" s="491"/>
      <c r="ET230" s="491"/>
      <c r="EU230" s="491"/>
      <c r="EV230" s="491"/>
      <c r="EW230" s="491"/>
      <c r="EX230" s="491"/>
      <c r="EY230" s="491"/>
      <c r="EZ230" s="491"/>
      <c r="FA230" s="491"/>
      <c r="FB230" s="491"/>
      <c r="FC230" s="491"/>
      <c r="FD230" s="491"/>
      <c r="FE230" s="491"/>
      <c r="FF230" s="491"/>
      <c r="FG230" s="491"/>
      <c r="FH230" s="491"/>
      <c r="FI230" s="491"/>
      <c r="FJ230" s="491"/>
      <c r="FK230" s="491"/>
      <c r="FL230" s="491"/>
      <c r="FM230" s="491"/>
      <c r="FN230" s="491"/>
      <c r="FO230" s="491"/>
      <c r="FP230" s="491"/>
      <c r="FQ230" s="491"/>
      <c r="FR230" s="491"/>
      <c r="FS230" s="491"/>
      <c r="FT230" s="491"/>
      <c r="FU230" s="491"/>
      <c r="FV230" s="491"/>
      <c r="FW230" s="491"/>
      <c r="FX230" s="491"/>
      <c r="FY230" s="491"/>
      <c r="FZ230" s="491"/>
      <c r="GA230" s="491"/>
      <c r="GB230" s="491"/>
      <c r="GC230" s="491"/>
      <c r="GD230" s="491"/>
      <c r="GE230" s="491"/>
      <c r="GF230" s="491"/>
      <c r="GG230" s="491"/>
      <c r="GH230" s="491"/>
      <c r="GI230" s="491"/>
      <c r="GJ230" s="491"/>
      <c r="GK230" s="491"/>
      <c r="GL230" s="491"/>
      <c r="GM230" s="491"/>
      <c r="GN230" s="491"/>
      <c r="GO230" s="491"/>
      <c r="GP230" s="491"/>
      <c r="GQ230" s="491"/>
      <c r="GR230" s="491"/>
      <c r="GS230" s="491"/>
      <c r="GT230" s="491"/>
      <c r="GU230" s="491"/>
      <c r="GV230" s="491"/>
      <c r="GW230" s="491"/>
      <c r="GX230" s="491"/>
      <c r="GY230" s="491"/>
      <c r="GZ230" s="491"/>
      <c r="HA230" s="491"/>
      <c r="HB230" s="491"/>
      <c r="HC230" s="491"/>
      <c r="HD230" s="491"/>
      <c r="HE230" s="491"/>
      <c r="HF230" s="491"/>
      <c r="HG230" s="491"/>
      <c r="HH230" s="491"/>
      <c r="HI230" s="491"/>
      <c r="HJ230" s="491"/>
      <c r="HK230" s="491"/>
      <c r="HL230" s="491"/>
      <c r="HM230" s="491"/>
      <c r="HN230" s="491"/>
      <c r="HO230" s="491"/>
      <c r="HP230" s="491"/>
      <c r="HQ230" s="491"/>
      <c r="HR230" s="491"/>
      <c r="HS230" s="491"/>
      <c r="HT230" s="491"/>
      <c r="HU230" s="491"/>
    </row>
    <row r="231" spans="1:229" s="486" customFormat="1" ht="15" customHeight="1" x14ac:dyDescent="0.15">
      <c r="A231" s="496">
        <v>227</v>
      </c>
      <c r="B231" s="504">
        <v>118</v>
      </c>
      <c r="C231" s="539" t="s">
        <v>4330</v>
      </c>
      <c r="D231" s="538" t="s">
        <v>5238</v>
      </c>
      <c r="E231" s="506" t="s">
        <v>705</v>
      </c>
      <c r="F231" s="598" t="s">
        <v>2771</v>
      </c>
      <c r="G231" s="530" t="s">
        <v>4438</v>
      </c>
      <c r="H231" s="504" t="s">
        <v>2246</v>
      </c>
      <c r="I231" s="502" t="str">
        <f t="shared" si="12"/>
        <v>III/b</v>
      </c>
      <c r="J231" s="525" t="s">
        <v>3977</v>
      </c>
      <c r="K231" s="504" t="s">
        <v>707</v>
      </c>
      <c r="L231" s="503">
        <f t="shared" si="13"/>
        <v>31</v>
      </c>
      <c r="M231" s="504" t="s">
        <v>680</v>
      </c>
      <c r="N231" s="525" t="s">
        <v>3977</v>
      </c>
      <c r="O231" s="501" t="s">
        <v>2225</v>
      </c>
      <c r="P231" s="553" t="s">
        <v>4384</v>
      </c>
      <c r="Q231" s="508" t="s">
        <v>2228</v>
      </c>
      <c r="R231" s="508" t="s">
        <v>2326</v>
      </c>
      <c r="S231" s="598">
        <v>2015</v>
      </c>
      <c r="T231" s="506" t="s">
        <v>3594</v>
      </c>
      <c r="U231" s="598" t="s">
        <v>2989</v>
      </c>
      <c r="V231" s="625"/>
      <c r="W231" s="491"/>
      <c r="X231" s="491"/>
      <c r="Y231" s="491"/>
      <c r="Z231" s="491"/>
      <c r="AA231" s="491"/>
      <c r="AB231" s="491"/>
      <c r="AC231" s="491"/>
      <c r="AD231" s="491"/>
      <c r="AE231" s="491"/>
      <c r="AF231" s="491"/>
      <c r="AG231" s="491"/>
      <c r="AH231" s="491"/>
      <c r="AI231" s="491"/>
      <c r="AJ231" s="491"/>
      <c r="AK231" s="491"/>
      <c r="AL231" s="491"/>
      <c r="AM231" s="491"/>
      <c r="AN231" s="491"/>
      <c r="AO231" s="491"/>
      <c r="AP231" s="491"/>
      <c r="AQ231" s="491"/>
      <c r="AR231" s="491"/>
      <c r="AS231" s="491"/>
      <c r="AT231" s="491"/>
      <c r="AU231" s="491"/>
      <c r="AV231" s="491"/>
      <c r="AW231" s="491"/>
      <c r="AX231" s="491"/>
      <c r="AY231" s="491"/>
      <c r="AZ231" s="491"/>
      <c r="BA231" s="491"/>
      <c r="BB231" s="491"/>
      <c r="BC231" s="491"/>
      <c r="BD231" s="491"/>
      <c r="BE231" s="491"/>
      <c r="BF231" s="491"/>
      <c r="BG231" s="491"/>
      <c r="BH231" s="491"/>
      <c r="BI231" s="491"/>
      <c r="BJ231" s="491"/>
      <c r="BK231" s="491"/>
      <c r="BL231" s="491"/>
      <c r="BM231" s="491"/>
      <c r="BN231" s="491"/>
      <c r="BO231" s="491"/>
      <c r="BP231" s="491"/>
      <c r="BQ231" s="491"/>
      <c r="BR231" s="491"/>
      <c r="BS231" s="491"/>
      <c r="BT231" s="491"/>
      <c r="BU231" s="491"/>
      <c r="BV231" s="491"/>
      <c r="BW231" s="491"/>
      <c r="BX231" s="491"/>
      <c r="BY231" s="491"/>
      <c r="BZ231" s="491"/>
      <c r="CA231" s="491"/>
      <c r="CB231" s="491"/>
      <c r="CC231" s="491"/>
      <c r="CD231" s="491"/>
      <c r="CE231" s="491"/>
      <c r="CF231" s="491"/>
      <c r="CG231" s="491"/>
      <c r="CH231" s="491"/>
      <c r="CI231" s="491"/>
      <c r="CJ231" s="491"/>
      <c r="CK231" s="491"/>
      <c r="CL231" s="491"/>
      <c r="CM231" s="491"/>
      <c r="CN231" s="491"/>
      <c r="CO231" s="491"/>
      <c r="CP231" s="491"/>
      <c r="CQ231" s="491"/>
      <c r="CR231" s="491"/>
      <c r="CS231" s="491"/>
      <c r="CT231" s="491"/>
      <c r="CU231" s="491"/>
      <c r="CV231" s="491"/>
      <c r="CW231" s="491"/>
      <c r="CX231" s="491"/>
      <c r="CY231" s="491"/>
      <c r="CZ231" s="491"/>
      <c r="DA231" s="491"/>
      <c r="DB231" s="491"/>
      <c r="DC231" s="491"/>
      <c r="DD231" s="491"/>
      <c r="DE231" s="491"/>
      <c r="DF231" s="491"/>
      <c r="DG231" s="491"/>
      <c r="DH231" s="491"/>
      <c r="DI231" s="491"/>
      <c r="DJ231" s="491"/>
      <c r="DK231" s="491"/>
      <c r="DL231" s="491"/>
      <c r="DM231" s="491"/>
      <c r="DN231" s="491"/>
      <c r="DO231" s="491"/>
      <c r="DP231" s="491"/>
      <c r="DQ231" s="491"/>
      <c r="DR231" s="491"/>
      <c r="DS231" s="491"/>
      <c r="DT231" s="491"/>
      <c r="DU231" s="491"/>
      <c r="DV231" s="491"/>
      <c r="DW231" s="491"/>
      <c r="DX231" s="491"/>
      <c r="DY231" s="491"/>
      <c r="DZ231" s="491"/>
      <c r="EA231" s="491"/>
      <c r="EB231" s="491"/>
      <c r="EC231" s="491"/>
      <c r="ED231" s="491"/>
      <c r="EE231" s="491"/>
      <c r="EF231" s="491"/>
      <c r="EG231" s="491"/>
      <c r="EH231" s="491"/>
      <c r="EI231" s="491"/>
      <c r="EJ231" s="491"/>
      <c r="EK231" s="491"/>
      <c r="EL231" s="491"/>
      <c r="EM231" s="491"/>
      <c r="EN231" s="491"/>
      <c r="EO231" s="491"/>
      <c r="EP231" s="491"/>
      <c r="EQ231" s="491"/>
      <c r="ER231" s="491"/>
      <c r="ES231" s="491"/>
      <c r="ET231" s="491"/>
      <c r="EU231" s="491"/>
      <c r="EV231" s="491"/>
      <c r="EW231" s="491"/>
      <c r="EX231" s="491"/>
      <c r="EY231" s="491"/>
      <c r="EZ231" s="491"/>
      <c r="FA231" s="491"/>
      <c r="FB231" s="491"/>
      <c r="FC231" s="491"/>
      <c r="FD231" s="491"/>
      <c r="FE231" s="491"/>
      <c r="FF231" s="491"/>
      <c r="FG231" s="491"/>
      <c r="FH231" s="491"/>
      <c r="FI231" s="491"/>
      <c r="FJ231" s="491"/>
      <c r="FK231" s="491"/>
      <c r="FL231" s="491"/>
      <c r="FM231" s="491"/>
      <c r="FN231" s="491"/>
      <c r="FO231" s="491"/>
      <c r="FP231" s="491"/>
      <c r="FQ231" s="491"/>
      <c r="FR231" s="491"/>
      <c r="FS231" s="491"/>
      <c r="FT231" s="491"/>
      <c r="FU231" s="491"/>
      <c r="FV231" s="491"/>
      <c r="FW231" s="491"/>
      <c r="FX231" s="491"/>
      <c r="FY231" s="491"/>
      <c r="FZ231" s="491"/>
      <c r="GA231" s="491"/>
      <c r="GB231" s="491"/>
      <c r="GC231" s="491"/>
      <c r="GD231" s="491"/>
      <c r="GE231" s="491"/>
      <c r="GF231" s="491"/>
      <c r="GG231" s="491"/>
      <c r="GH231" s="491"/>
      <c r="GI231" s="491"/>
      <c r="GJ231" s="491"/>
      <c r="GK231" s="491"/>
      <c r="GL231" s="491"/>
      <c r="GM231" s="491"/>
      <c r="GN231" s="491"/>
      <c r="GO231" s="491"/>
      <c r="GP231" s="491"/>
      <c r="GQ231" s="491"/>
      <c r="GR231" s="491"/>
      <c r="GS231" s="491"/>
      <c r="GT231" s="491"/>
      <c r="GU231" s="491"/>
      <c r="GV231" s="491"/>
      <c r="GW231" s="491"/>
      <c r="GX231" s="491"/>
      <c r="GY231" s="491"/>
      <c r="GZ231" s="491"/>
      <c r="HA231" s="491"/>
      <c r="HB231" s="491"/>
      <c r="HC231" s="491"/>
      <c r="HD231" s="491"/>
      <c r="HE231" s="491"/>
      <c r="HF231" s="491"/>
      <c r="HG231" s="491"/>
      <c r="HH231" s="491"/>
      <c r="HI231" s="491"/>
      <c r="HJ231" s="491"/>
      <c r="HK231" s="491"/>
      <c r="HL231" s="491"/>
      <c r="HM231" s="491"/>
      <c r="HN231" s="491"/>
      <c r="HO231" s="491"/>
      <c r="HP231" s="491"/>
      <c r="HQ231" s="491"/>
      <c r="HR231" s="491"/>
      <c r="HS231" s="491"/>
      <c r="HT231" s="491"/>
      <c r="HU231" s="491"/>
    </row>
    <row r="232" spans="1:229" s="486" customFormat="1" ht="15" customHeight="1" x14ac:dyDescent="0.15">
      <c r="A232" s="504">
        <v>228</v>
      </c>
      <c r="B232" s="611">
        <v>119</v>
      </c>
      <c r="C232" s="539" t="s">
        <v>4331</v>
      </c>
      <c r="D232" s="538" t="s">
        <v>4275</v>
      </c>
      <c r="E232" s="506" t="s">
        <v>705</v>
      </c>
      <c r="F232" s="598" t="s">
        <v>2742</v>
      </c>
      <c r="G232" s="530" t="s">
        <v>4439</v>
      </c>
      <c r="H232" s="504" t="s">
        <v>2246</v>
      </c>
      <c r="I232" s="502" t="str">
        <f t="shared" si="12"/>
        <v>III/b</v>
      </c>
      <c r="J232" s="525" t="s">
        <v>3977</v>
      </c>
      <c r="K232" s="504" t="s">
        <v>707</v>
      </c>
      <c r="L232" s="503">
        <f t="shared" si="13"/>
        <v>30</v>
      </c>
      <c r="M232" s="504" t="s">
        <v>680</v>
      </c>
      <c r="N232" s="525" t="s">
        <v>3977</v>
      </c>
      <c r="O232" s="501" t="s">
        <v>2225</v>
      </c>
      <c r="P232" s="553" t="s">
        <v>4385</v>
      </c>
      <c r="Q232" s="508" t="s">
        <v>2228</v>
      </c>
      <c r="R232" s="508" t="s">
        <v>2300</v>
      </c>
      <c r="S232" s="598"/>
      <c r="T232" s="506"/>
      <c r="U232" s="598"/>
      <c r="V232" s="625"/>
      <c r="W232" s="491"/>
      <c r="X232" s="491"/>
      <c r="Y232" s="491"/>
      <c r="Z232" s="491"/>
      <c r="AA232" s="491"/>
      <c r="AB232" s="491"/>
      <c r="AC232" s="491"/>
      <c r="AD232" s="491"/>
      <c r="AE232" s="491"/>
      <c r="AF232" s="491"/>
      <c r="AG232" s="491"/>
      <c r="AH232" s="491"/>
      <c r="AI232" s="491"/>
      <c r="AJ232" s="491"/>
      <c r="AK232" s="491"/>
      <c r="AL232" s="491"/>
      <c r="AM232" s="491"/>
      <c r="AN232" s="491"/>
      <c r="AO232" s="491"/>
      <c r="AP232" s="491"/>
      <c r="AQ232" s="491"/>
      <c r="AR232" s="491"/>
      <c r="AS232" s="491"/>
      <c r="AT232" s="491"/>
      <c r="AU232" s="491"/>
      <c r="AV232" s="491"/>
      <c r="AW232" s="491"/>
      <c r="AX232" s="491"/>
      <c r="AY232" s="491"/>
      <c r="AZ232" s="491"/>
      <c r="BA232" s="491"/>
      <c r="BB232" s="491"/>
      <c r="BC232" s="491"/>
      <c r="BD232" s="491"/>
      <c r="BE232" s="491"/>
      <c r="BF232" s="491"/>
      <c r="BG232" s="491"/>
      <c r="BH232" s="491"/>
      <c r="BI232" s="491"/>
      <c r="BJ232" s="491"/>
      <c r="BK232" s="491"/>
      <c r="BL232" s="491"/>
      <c r="BM232" s="491"/>
      <c r="BN232" s="491"/>
      <c r="BO232" s="491"/>
      <c r="BP232" s="491"/>
      <c r="BQ232" s="491"/>
      <c r="BR232" s="491"/>
      <c r="BS232" s="491"/>
      <c r="BT232" s="491"/>
      <c r="BU232" s="491"/>
      <c r="BV232" s="491"/>
      <c r="BW232" s="491"/>
      <c r="BX232" s="491"/>
      <c r="BY232" s="491"/>
      <c r="BZ232" s="491"/>
      <c r="CA232" s="491"/>
      <c r="CB232" s="491"/>
      <c r="CC232" s="491"/>
      <c r="CD232" s="491"/>
      <c r="CE232" s="491"/>
      <c r="CF232" s="491"/>
      <c r="CG232" s="491"/>
      <c r="CH232" s="491"/>
      <c r="CI232" s="491"/>
      <c r="CJ232" s="491"/>
      <c r="CK232" s="491"/>
      <c r="CL232" s="491"/>
      <c r="CM232" s="491"/>
      <c r="CN232" s="491"/>
      <c r="CO232" s="491"/>
      <c r="CP232" s="491"/>
      <c r="CQ232" s="491"/>
      <c r="CR232" s="491"/>
      <c r="CS232" s="491"/>
      <c r="CT232" s="491"/>
      <c r="CU232" s="491"/>
      <c r="CV232" s="491"/>
      <c r="CW232" s="491"/>
      <c r="CX232" s="491"/>
      <c r="CY232" s="491"/>
      <c r="CZ232" s="491"/>
      <c r="DA232" s="491"/>
      <c r="DB232" s="491"/>
      <c r="DC232" s="491"/>
      <c r="DD232" s="491"/>
      <c r="DE232" s="491"/>
      <c r="DF232" s="491"/>
      <c r="DG232" s="491"/>
      <c r="DH232" s="491"/>
      <c r="DI232" s="491"/>
      <c r="DJ232" s="491"/>
      <c r="DK232" s="491"/>
      <c r="DL232" s="491"/>
      <c r="DM232" s="491"/>
      <c r="DN232" s="491"/>
      <c r="DO232" s="491"/>
      <c r="DP232" s="491"/>
      <c r="DQ232" s="491"/>
      <c r="DR232" s="491"/>
      <c r="DS232" s="491"/>
      <c r="DT232" s="491"/>
      <c r="DU232" s="491"/>
      <c r="DV232" s="491"/>
      <c r="DW232" s="491"/>
      <c r="DX232" s="491"/>
      <c r="DY232" s="491"/>
      <c r="DZ232" s="491"/>
      <c r="EA232" s="491"/>
      <c r="EB232" s="491"/>
      <c r="EC232" s="491"/>
      <c r="ED232" s="491"/>
      <c r="EE232" s="491"/>
      <c r="EF232" s="491"/>
      <c r="EG232" s="491"/>
      <c r="EH232" s="491"/>
      <c r="EI232" s="491"/>
      <c r="EJ232" s="491"/>
      <c r="EK232" s="491"/>
      <c r="EL232" s="491"/>
      <c r="EM232" s="491"/>
      <c r="EN232" s="491"/>
      <c r="EO232" s="491"/>
      <c r="EP232" s="491"/>
      <c r="EQ232" s="491"/>
      <c r="ER232" s="491"/>
      <c r="ES232" s="491"/>
      <c r="ET232" s="491"/>
      <c r="EU232" s="491"/>
      <c r="EV232" s="491"/>
      <c r="EW232" s="491"/>
      <c r="EX232" s="491"/>
      <c r="EY232" s="491"/>
      <c r="EZ232" s="491"/>
      <c r="FA232" s="491"/>
      <c r="FB232" s="491"/>
      <c r="FC232" s="491"/>
      <c r="FD232" s="491"/>
      <c r="FE232" s="491"/>
      <c r="FF232" s="491"/>
      <c r="FG232" s="491"/>
      <c r="FH232" s="491"/>
      <c r="FI232" s="491"/>
      <c r="FJ232" s="491"/>
      <c r="FK232" s="491"/>
      <c r="FL232" s="491"/>
      <c r="FM232" s="491"/>
      <c r="FN232" s="491"/>
      <c r="FO232" s="491"/>
      <c r="FP232" s="491"/>
      <c r="FQ232" s="491"/>
      <c r="FR232" s="491"/>
      <c r="FS232" s="491"/>
      <c r="FT232" s="491"/>
      <c r="FU232" s="491"/>
      <c r="FV232" s="491"/>
      <c r="FW232" s="491"/>
      <c r="FX232" s="491"/>
      <c r="FY232" s="491"/>
      <c r="FZ232" s="491"/>
      <c r="GA232" s="491"/>
      <c r="GB232" s="491"/>
      <c r="GC232" s="491"/>
      <c r="GD232" s="491"/>
      <c r="GE232" s="491"/>
      <c r="GF232" s="491"/>
      <c r="GG232" s="491"/>
      <c r="GH232" s="491"/>
      <c r="GI232" s="491"/>
      <c r="GJ232" s="491"/>
      <c r="GK232" s="491"/>
      <c r="GL232" s="491"/>
      <c r="GM232" s="491"/>
      <c r="GN232" s="491"/>
      <c r="GO232" s="491"/>
      <c r="GP232" s="491"/>
      <c r="GQ232" s="491"/>
      <c r="GR232" s="491"/>
      <c r="GS232" s="491"/>
      <c r="GT232" s="491"/>
      <c r="GU232" s="491"/>
      <c r="GV232" s="491"/>
      <c r="GW232" s="491"/>
      <c r="GX232" s="491"/>
      <c r="GY232" s="491"/>
      <c r="GZ232" s="491"/>
      <c r="HA232" s="491"/>
      <c r="HB232" s="491"/>
      <c r="HC232" s="491"/>
      <c r="HD232" s="491"/>
      <c r="HE232" s="491"/>
      <c r="HF232" s="491"/>
      <c r="HG232" s="491"/>
      <c r="HH232" s="491"/>
      <c r="HI232" s="491"/>
      <c r="HJ232" s="491"/>
      <c r="HK232" s="491"/>
      <c r="HL232" s="491"/>
      <c r="HM232" s="491"/>
      <c r="HN232" s="491"/>
      <c r="HO232" s="491"/>
      <c r="HP232" s="491"/>
      <c r="HQ232" s="491"/>
      <c r="HR232" s="491"/>
      <c r="HS232" s="491"/>
      <c r="HT232" s="491"/>
      <c r="HU232" s="491"/>
    </row>
    <row r="233" spans="1:229" s="486" customFormat="1" ht="15" customHeight="1" x14ac:dyDescent="0.15">
      <c r="A233" s="496">
        <v>229</v>
      </c>
      <c r="B233" s="504">
        <v>120</v>
      </c>
      <c r="C233" s="539" t="s">
        <v>4332</v>
      </c>
      <c r="D233" s="538" t="s">
        <v>4276</v>
      </c>
      <c r="E233" s="506" t="s">
        <v>705</v>
      </c>
      <c r="F233" s="598" t="s">
        <v>2724</v>
      </c>
      <c r="G233" s="530" t="s">
        <v>4440</v>
      </c>
      <c r="H233" s="504" t="s">
        <v>2246</v>
      </c>
      <c r="I233" s="502" t="str">
        <f t="shared" si="12"/>
        <v>III/b</v>
      </c>
      <c r="J233" s="525" t="s">
        <v>3977</v>
      </c>
      <c r="K233" s="504" t="s">
        <v>707</v>
      </c>
      <c r="L233" s="503">
        <f t="shared" si="13"/>
        <v>32</v>
      </c>
      <c r="M233" s="504" t="s">
        <v>680</v>
      </c>
      <c r="N233" s="525" t="s">
        <v>3977</v>
      </c>
      <c r="O233" s="501" t="s">
        <v>2225</v>
      </c>
      <c r="P233" s="553" t="s">
        <v>4386</v>
      </c>
      <c r="Q233" s="508" t="s">
        <v>2228</v>
      </c>
      <c r="R233" s="508" t="s">
        <v>2300</v>
      </c>
      <c r="S233" s="598"/>
      <c r="T233" s="506"/>
      <c r="U233" s="598"/>
      <c r="V233" s="625"/>
      <c r="W233" s="491"/>
      <c r="X233" s="491"/>
      <c r="Y233" s="491"/>
      <c r="Z233" s="491"/>
      <c r="AA233" s="491"/>
      <c r="AB233" s="491"/>
      <c r="AC233" s="491"/>
      <c r="AD233" s="491"/>
      <c r="AE233" s="491"/>
      <c r="AF233" s="491"/>
      <c r="AG233" s="491"/>
      <c r="AH233" s="491"/>
      <c r="AI233" s="491"/>
      <c r="AJ233" s="491"/>
      <c r="AK233" s="491"/>
      <c r="AL233" s="491"/>
      <c r="AM233" s="491"/>
      <c r="AN233" s="491"/>
      <c r="AO233" s="491"/>
      <c r="AP233" s="491"/>
      <c r="AQ233" s="491"/>
      <c r="AR233" s="491"/>
      <c r="AS233" s="491"/>
      <c r="AT233" s="491"/>
      <c r="AU233" s="491"/>
      <c r="AV233" s="491"/>
      <c r="AW233" s="491"/>
      <c r="AX233" s="491"/>
      <c r="AY233" s="491"/>
      <c r="AZ233" s="491"/>
      <c r="BA233" s="491"/>
      <c r="BB233" s="491"/>
      <c r="BC233" s="491"/>
      <c r="BD233" s="491"/>
      <c r="BE233" s="491"/>
      <c r="BF233" s="491"/>
      <c r="BG233" s="491"/>
      <c r="BH233" s="491"/>
      <c r="BI233" s="491"/>
      <c r="BJ233" s="491"/>
      <c r="BK233" s="491"/>
      <c r="BL233" s="491"/>
      <c r="BM233" s="491"/>
      <c r="BN233" s="491"/>
      <c r="BO233" s="491"/>
      <c r="BP233" s="491"/>
      <c r="BQ233" s="491"/>
      <c r="BR233" s="491"/>
      <c r="BS233" s="491"/>
      <c r="BT233" s="491"/>
      <c r="BU233" s="491"/>
      <c r="BV233" s="491"/>
      <c r="BW233" s="491"/>
      <c r="BX233" s="491"/>
      <c r="BY233" s="491"/>
      <c r="BZ233" s="491"/>
      <c r="CA233" s="491"/>
      <c r="CB233" s="491"/>
      <c r="CC233" s="491"/>
      <c r="CD233" s="491"/>
      <c r="CE233" s="491"/>
      <c r="CF233" s="491"/>
      <c r="CG233" s="491"/>
      <c r="CH233" s="491"/>
      <c r="CI233" s="491"/>
      <c r="CJ233" s="491"/>
      <c r="CK233" s="491"/>
      <c r="CL233" s="491"/>
      <c r="CM233" s="491"/>
      <c r="CN233" s="491"/>
      <c r="CO233" s="491"/>
      <c r="CP233" s="491"/>
      <c r="CQ233" s="491"/>
      <c r="CR233" s="491"/>
      <c r="CS233" s="491"/>
      <c r="CT233" s="491"/>
      <c r="CU233" s="491"/>
      <c r="CV233" s="491"/>
      <c r="CW233" s="491"/>
      <c r="CX233" s="491"/>
      <c r="CY233" s="491"/>
      <c r="CZ233" s="491"/>
      <c r="DA233" s="491"/>
      <c r="DB233" s="491"/>
      <c r="DC233" s="491"/>
      <c r="DD233" s="491"/>
      <c r="DE233" s="491"/>
      <c r="DF233" s="491"/>
      <c r="DG233" s="491"/>
      <c r="DH233" s="491"/>
      <c r="DI233" s="491"/>
      <c r="DJ233" s="491"/>
      <c r="DK233" s="491"/>
      <c r="DL233" s="491"/>
      <c r="DM233" s="491"/>
      <c r="DN233" s="491"/>
      <c r="DO233" s="491"/>
      <c r="DP233" s="491"/>
      <c r="DQ233" s="491"/>
      <c r="DR233" s="491"/>
      <c r="DS233" s="491"/>
      <c r="DT233" s="491"/>
      <c r="DU233" s="491"/>
      <c r="DV233" s="491"/>
      <c r="DW233" s="491"/>
      <c r="DX233" s="491"/>
      <c r="DY233" s="491"/>
      <c r="DZ233" s="491"/>
      <c r="EA233" s="491"/>
      <c r="EB233" s="491"/>
      <c r="EC233" s="491"/>
      <c r="ED233" s="491"/>
      <c r="EE233" s="491"/>
      <c r="EF233" s="491"/>
      <c r="EG233" s="491"/>
      <c r="EH233" s="491"/>
      <c r="EI233" s="491"/>
      <c r="EJ233" s="491"/>
      <c r="EK233" s="491"/>
      <c r="EL233" s="491"/>
      <c r="EM233" s="491"/>
      <c r="EN233" s="491"/>
      <c r="EO233" s="491"/>
      <c r="EP233" s="491"/>
      <c r="EQ233" s="491"/>
      <c r="ER233" s="491"/>
      <c r="ES233" s="491"/>
      <c r="ET233" s="491"/>
      <c r="EU233" s="491"/>
      <c r="EV233" s="491"/>
      <c r="EW233" s="491"/>
      <c r="EX233" s="491"/>
      <c r="EY233" s="491"/>
      <c r="EZ233" s="491"/>
      <c r="FA233" s="491"/>
      <c r="FB233" s="491"/>
      <c r="FC233" s="491"/>
      <c r="FD233" s="491"/>
      <c r="FE233" s="491"/>
      <c r="FF233" s="491"/>
      <c r="FG233" s="491"/>
      <c r="FH233" s="491"/>
      <c r="FI233" s="491"/>
      <c r="FJ233" s="491"/>
      <c r="FK233" s="491"/>
      <c r="FL233" s="491"/>
      <c r="FM233" s="491"/>
      <c r="FN233" s="491"/>
      <c r="FO233" s="491"/>
      <c r="FP233" s="491"/>
      <c r="FQ233" s="491"/>
      <c r="FR233" s="491"/>
      <c r="FS233" s="491"/>
      <c r="FT233" s="491"/>
      <c r="FU233" s="491"/>
      <c r="FV233" s="491"/>
      <c r="FW233" s="491"/>
      <c r="FX233" s="491"/>
      <c r="FY233" s="491"/>
      <c r="FZ233" s="491"/>
      <c r="GA233" s="491"/>
      <c r="GB233" s="491"/>
      <c r="GC233" s="491"/>
      <c r="GD233" s="491"/>
      <c r="GE233" s="491"/>
      <c r="GF233" s="491"/>
      <c r="GG233" s="491"/>
      <c r="GH233" s="491"/>
      <c r="GI233" s="491"/>
      <c r="GJ233" s="491"/>
      <c r="GK233" s="491"/>
      <c r="GL233" s="491"/>
      <c r="GM233" s="491"/>
      <c r="GN233" s="491"/>
      <c r="GO233" s="491"/>
      <c r="GP233" s="491"/>
      <c r="GQ233" s="491"/>
      <c r="GR233" s="491"/>
      <c r="GS233" s="491"/>
      <c r="GT233" s="491"/>
      <c r="GU233" s="491"/>
      <c r="GV233" s="491"/>
      <c r="GW233" s="491"/>
      <c r="GX233" s="491"/>
      <c r="GY233" s="491"/>
      <c r="GZ233" s="491"/>
      <c r="HA233" s="491"/>
      <c r="HB233" s="491"/>
      <c r="HC233" s="491"/>
      <c r="HD233" s="491"/>
      <c r="HE233" s="491"/>
      <c r="HF233" s="491"/>
      <c r="HG233" s="491"/>
      <c r="HH233" s="491"/>
      <c r="HI233" s="491"/>
      <c r="HJ233" s="491"/>
      <c r="HK233" s="491"/>
      <c r="HL233" s="491"/>
      <c r="HM233" s="491"/>
      <c r="HN233" s="491"/>
      <c r="HO233" s="491"/>
      <c r="HP233" s="491"/>
      <c r="HQ233" s="491"/>
      <c r="HR233" s="491"/>
      <c r="HS233" s="491"/>
      <c r="HT233" s="491"/>
      <c r="HU233" s="491"/>
    </row>
    <row r="234" spans="1:229" s="486" customFormat="1" ht="15" customHeight="1" x14ac:dyDescent="0.15">
      <c r="A234" s="504">
        <v>230</v>
      </c>
      <c r="B234" s="611">
        <v>121</v>
      </c>
      <c r="C234" s="539" t="s">
        <v>4333</v>
      </c>
      <c r="D234" s="538" t="s">
        <v>5126</v>
      </c>
      <c r="E234" s="506" t="s">
        <v>705</v>
      </c>
      <c r="F234" s="598" t="s">
        <v>2742</v>
      </c>
      <c r="G234" s="530" t="s">
        <v>4441</v>
      </c>
      <c r="H234" s="504" t="s">
        <v>2246</v>
      </c>
      <c r="I234" s="502" t="str">
        <f t="shared" si="12"/>
        <v>III/b</v>
      </c>
      <c r="J234" s="525" t="s">
        <v>3977</v>
      </c>
      <c r="K234" s="504" t="s">
        <v>707</v>
      </c>
      <c r="L234" s="503">
        <f t="shared" si="13"/>
        <v>30</v>
      </c>
      <c r="M234" s="504" t="s">
        <v>680</v>
      </c>
      <c r="N234" s="525" t="s">
        <v>3977</v>
      </c>
      <c r="O234" s="501" t="s">
        <v>2225</v>
      </c>
      <c r="P234" s="553" t="s">
        <v>4366</v>
      </c>
      <c r="Q234" s="508" t="s">
        <v>2228</v>
      </c>
      <c r="R234" s="508" t="s">
        <v>2324</v>
      </c>
      <c r="S234" s="598">
        <v>2015</v>
      </c>
      <c r="T234" s="486" t="s">
        <v>593</v>
      </c>
      <c r="U234" s="506" t="s">
        <v>5127</v>
      </c>
      <c r="V234" s="625"/>
      <c r="W234" s="491"/>
      <c r="X234" s="491"/>
      <c r="Y234" s="491"/>
      <c r="Z234" s="491"/>
      <c r="AA234" s="491"/>
      <c r="AB234" s="491"/>
      <c r="AC234" s="491"/>
      <c r="AD234" s="491"/>
      <c r="AE234" s="491"/>
      <c r="AF234" s="491"/>
      <c r="AG234" s="491"/>
      <c r="AH234" s="491"/>
      <c r="AI234" s="491"/>
      <c r="AJ234" s="491"/>
      <c r="AK234" s="491"/>
      <c r="AL234" s="491"/>
      <c r="AM234" s="491"/>
      <c r="AN234" s="491"/>
      <c r="AO234" s="491"/>
      <c r="AP234" s="491"/>
      <c r="AQ234" s="491"/>
      <c r="AR234" s="491"/>
      <c r="AS234" s="491"/>
      <c r="AT234" s="491"/>
      <c r="AU234" s="491"/>
      <c r="AV234" s="491"/>
      <c r="AW234" s="491"/>
      <c r="AX234" s="491"/>
      <c r="AY234" s="491"/>
      <c r="AZ234" s="491"/>
      <c r="BA234" s="491"/>
      <c r="BB234" s="491"/>
      <c r="BC234" s="491"/>
      <c r="BD234" s="491"/>
      <c r="BE234" s="491"/>
      <c r="BF234" s="491"/>
      <c r="BG234" s="491"/>
      <c r="BH234" s="491"/>
      <c r="BI234" s="491"/>
      <c r="BJ234" s="491"/>
      <c r="BK234" s="491"/>
      <c r="BL234" s="491"/>
      <c r="BM234" s="491"/>
      <c r="BN234" s="491"/>
      <c r="BO234" s="491"/>
      <c r="BP234" s="491"/>
      <c r="BQ234" s="491"/>
      <c r="BR234" s="491"/>
      <c r="BS234" s="491"/>
      <c r="BT234" s="491"/>
      <c r="BU234" s="491"/>
      <c r="BV234" s="491"/>
      <c r="BW234" s="491"/>
      <c r="BX234" s="491"/>
      <c r="BY234" s="491"/>
      <c r="BZ234" s="491"/>
      <c r="CA234" s="491"/>
      <c r="CB234" s="491"/>
      <c r="CC234" s="491"/>
      <c r="CD234" s="491"/>
      <c r="CE234" s="491"/>
      <c r="CF234" s="491"/>
      <c r="CG234" s="491"/>
      <c r="CH234" s="491"/>
      <c r="CI234" s="491"/>
      <c r="CJ234" s="491"/>
      <c r="CK234" s="491"/>
      <c r="CL234" s="491"/>
      <c r="CM234" s="491"/>
      <c r="CN234" s="491"/>
      <c r="CO234" s="491"/>
      <c r="CP234" s="491"/>
      <c r="CQ234" s="491"/>
      <c r="CR234" s="491"/>
      <c r="CS234" s="491"/>
      <c r="CT234" s="491"/>
      <c r="CU234" s="491"/>
      <c r="CV234" s="491"/>
      <c r="CW234" s="491"/>
      <c r="CX234" s="491"/>
      <c r="CY234" s="491"/>
      <c r="CZ234" s="491"/>
      <c r="DA234" s="491"/>
      <c r="DB234" s="491"/>
      <c r="DC234" s="491"/>
      <c r="DD234" s="491"/>
      <c r="DE234" s="491"/>
      <c r="DF234" s="491"/>
      <c r="DG234" s="491"/>
      <c r="DH234" s="491"/>
      <c r="DI234" s="491"/>
      <c r="DJ234" s="491"/>
      <c r="DK234" s="491"/>
      <c r="DL234" s="491"/>
      <c r="DM234" s="491"/>
      <c r="DN234" s="491"/>
      <c r="DO234" s="491"/>
      <c r="DP234" s="491"/>
      <c r="DQ234" s="491"/>
      <c r="DR234" s="491"/>
      <c r="DS234" s="491"/>
      <c r="DT234" s="491"/>
      <c r="DU234" s="491"/>
      <c r="DV234" s="491"/>
      <c r="DW234" s="491"/>
      <c r="DX234" s="491"/>
      <c r="DY234" s="491"/>
      <c r="DZ234" s="491"/>
      <c r="EA234" s="491"/>
      <c r="EB234" s="491"/>
      <c r="EC234" s="491"/>
      <c r="ED234" s="491"/>
      <c r="EE234" s="491"/>
      <c r="EF234" s="491"/>
      <c r="EG234" s="491"/>
      <c r="EH234" s="491"/>
      <c r="EI234" s="491"/>
      <c r="EJ234" s="491"/>
      <c r="EK234" s="491"/>
      <c r="EL234" s="491"/>
      <c r="EM234" s="491"/>
      <c r="EN234" s="491"/>
      <c r="EO234" s="491"/>
      <c r="EP234" s="491"/>
      <c r="EQ234" s="491"/>
      <c r="ER234" s="491"/>
      <c r="ES234" s="491"/>
      <c r="ET234" s="491"/>
      <c r="EU234" s="491"/>
      <c r="EV234" s="491"/>
      <c r="EW234" s="491"/>
      <c r="EX234" s="491"/>
      <c r="EY234" s="491"/>
      <c r="EZ234" s="491"/>
      <c r="FA234" s="491"/>
      <c r="FB234" s="491"/>
      <c r="FC234" s="491"/>
      <c r="FD234" s="491"/>
      <c r="FE234" s="491"/>
      <c r="FF234" s="491"/>
      <c r="FG234" s="491"/>
      <c r="FH234" s="491"/>
      <c r="FI234" s="491"/>
      <c r="FJ234" s="491"/>
      <c r="FK234" s="491"/>
      <c r="FL234" s="491"/>
      <c r="FM234" s="491"/>
      <c r="FN234" s="491"/>
      <c r="FO234" s="491"/>
      <c r="FP234" s="491"/>
      <c r="FQ234" s="491"/>
      <c r="FR234" s="491"/>
      <c r="FS234" s="491"/>
      <c r="FT234" s="491"/>
      <c r="FU234" s="491"/>
      <c r="FV234" s="491"/>
      <c r="FW234" s="491"/>
      <c r="FX234" s="491"/>
      <c r="FY234" s="491"/>
      <c r="FZ234" s="491"/>
      <c r="GA234" s="491"/>
      <c r="GB234" s="491"/>
      <c r="GC234" s="491"/>
      <c r="GD234" s="491"/>
      <c r="GE234" s="491"/>
      <c r="GF234" s="491"/>
      <c r="GG234" s="491"/>
      <c r="GH234" s="491"/>
      <c r="GI234" s="491"/>
      <c r="GJ234" s="491"/>
      <c r="GK234" s="491"/>
      <c r="GL234" s="491"/>
      <c r="GM234" s="491"/>
      <c r="GN234" s="491"/>
      <c r="GO234" s="491"/>
      <c r="GP234" s="491"/>
      <c r="GQ234" s="491"/>
      <c r="GR234" s="491"/>
      <c r="GS234" s="491"/>
      <c r="GT234" s="491"/>
      <c r="GU234" s="491"/>
      <c r="GV234" s="491"/>
      <c r="GW234" s="491"/>
      <c r="GX234" s="491"/>
      <c r="GY234" s="491"/>
      <c r="GZ234" s="491"/>
      <c r="HA234" s="491"/>
      <c r="HB234" s="491"/>
      <c r="HC234" s="491"/>
      <c r="HD234" s="491"/>
      <c r="HE234" s="491"/>
      <c r="HF234" s="491"/>
      <c r="HG234" s="491"/>
      <c r="HH234" s="491"/>
      <c r="HI234" s="491"/>
      <c r="HJ234" s="491"/>
      <c r="HK234" s="491"/>
      <c r="HL234" s="491"/>
      <c r="HM234" s="491"/>
      <c r="HN234" s="491"/>
      <c r="HO234" s="491"/>
      <c r="HP234" s="491"/>
      <c r="HQ234" s="491"/>
      <c r="HR234" s="491"/>
      <c r="HS234" s="491"/>
      <c r="HT234" s="491"/>
      <c r="HU234" s="491"/>
    </row>
    <row r="235" spans="1:229" s="486" customFormat="1" ht="15" customHeight="1" x14ac:dyDescent="0.15">
      <c r="A235" s="496">
        <v>231</v>
      </c>
      <c r="B235" s="504">
        <v>122</v>
      </c>
      <c r="C235" s="539" t="s">
        <v>4334</v>
      </c>
      <c r="D235" s="538" t="s">
        <v>5205</v>
      </c>
      <c r="E235" s="506" t="s">
        <v>705</v>
      </c>
      <c r="F235" s="598" t="s">
        <v>2727</v>
      </c>
      <c r="G235" s="530" t="s">
        <v>4442</v>
      </c>
      <c r="H235" s="504" t="s">
        <v>2246</v>
      </c>
      <c r="I235" s="502" t="str">
        <f t="shared" si="12"/>
        <v>III/b</v>
      </c>
      <c r="J235" s="525" t="s">
        <v>3977</v>
      </c>
      <c r="K235" s="504" t="s">
        <v>707</v>
      </c>
      <c r="L235" s="503">
        <f t="shared" si="13"/>
        <v>32</v>
      </c>
      <c r="M235" s="504" t="s">
        <v>680</v>
      </c>
      <c r="N235" s="525" t="s">
        <v>3977</v>
      </c>
      <c r="O235" s="501" t="s">
        <v>2225</v>
      </c>
      <c r="P235" s="553" t="s">
        <v>4357</v>
      </c>
      <c r="Q235" s="508" t="s">
        <v>2228</v>
      </c>
      <c r="R235" s="508" t="s">
        <v>2300</v>
      </c>
      <c r="S235" s="598"/>
      <c r="T235" s="506"/>
      <c r="U235" s="598"/>
      <c r="V235" s="625"/>
      <c r="W235" s="491"/>
      <c r="X235" s="491"/>
      <c r="Y235" s="491"/>
      <c r="Z235" s="491"/>
      <c r="AA235" s="491"/>
      <c r="AB235" s="491"/>
      <c r="AC235" s="491"/>
      <c r="AD235" s="491"/>
      <c r="AE235" s="491"/>
      <c r="AF235" s="491"/>
      <c r="AG235" s="491"/>
      <c r="AH235" s="491"/>
      <c r="AI235" s="491"/>
      <c r="AJ235" s="491"/>
      <c r="AK235" s="491"/>
      <c r="AL235" s="491"/>
      <c r="AM235" s="491"/>
      <c r="AN235" s="491"/>
      <c r="AO235" s="491"/>
      <c r="AP235" s="491"/>
      <c r="AQ235" s="491"/>
      <c r="AR235" s="491"/>
      <c r="AS235" s="491"/>
      <c r="AT235" s="491"/>
      <c r="AU235" s="491"/>
      <c r="AV235" s="491"/>
      <c r="AW235" s="491"/>
      <c r="AX235" s="491"/>
      <c r="AY235" s="491"/>
      <c r="AZ235" s="491"/>
      <c r="BA235" s="491"/>
      <c r="BB235" s="491"/>
      <c r="BC235" s="491"/>
      <c r="BD235" s="491"/>
      <c r="BE235" s="491"/>
      <c r="BF235" s="491"/>
      <c r="BG235" s="491"/>
      <c r="BH235" s="491"/>
      <c r="BI235" s="491"/>
      <c r="BJ235" s="491"/>
      <c r="BK235" s="491"/>
      <c r="BL235" s="491"/>
      <c r="BM235" s="491"/>
      <c r="BN235" s="491"/>
      <c r="BO235" s="491"/>
      <c r="BP235" s="491"/>
      <c r="BQ235" s="491"/>
      <c r="BR235" s="491"/>
      <c r="BS235" s="491"/>
      <c r="BT235" s="491"/>
      <c r="BU235" s="491"/>
      <c r="BV235" s="491"/>
      <c r="BW235" s="491"/>
      <c r="BX235" s="491"/>
      <c r="BY235" s="491"/>
      <c r="BZ235" s="491"/>
      <c r="CA235" s="491"/>
      <c r="CB235" s="491"/>
      <c r="CC235" s="491"/>
      <c r="CD235" s="491"/>
      <c r="CE235" s="491"/>
      <c r="CF235" s="491"/>
      <c r="CG235" s="491"/>
      <c r="CH235" s="491"/>
      <c r="CI235" s="491"/>
      <c r="CJ235" s="491"/>
      <c r="CK235" s="491"/>
      <c r="CL235" s="491"/>
      <c r="CM235" s="491"/>
      <c r="CN235" s="491"/>
      <c r="CO235" s="491"/>
      <c r="CP235" s="491"/>
      <c r="CQ235" s="491"/>
      <c r="CR235" s="491"/>
      <c r="CS235" s="491"/>
      <c r="CT235" s="491"/>
      <c r="CU235" s="491"/>
      <c r="CV235" s="491"/>
      <c r="CW235" s="491"/>
      <c r="CX235" s="491"/>
      <c r="CY235" s="491"/>
      <c r="CZ235" s="491"/>
      <c r="DA235" s="491"/>
      <c r="DB235" s="491"/>
      <c r="DC235" s="491"/>
      <c r="DD235" s="491"/>
      <c r="DE235" s="491"/>
      <c r="DF235" s="491"/>
      <c r="DG235" s="491"/>
      <c r="DH235" s="491"/>
      <c r="DI235" s="491"/>
      <c r="DJ235" s="491"/>
      <c r="DK235" s="491"/>
      <c r="DL235" s="491"/>
      <c r="DM235" s="491"/>
      <c r="DN235" s="491"/>
      <c r="DO235" s="491"/>
      <c r="DP235" s="491"/>
      <c r="DQ235" s="491"/>
      <c r="DR235" s="491"/>
      <c r="DS235" s="491"/>
      <c r="DT235" s="491"/>
      <c r="DU235" s="491"/>
      <c r="DV235" s="491"/>
      <c r="DW235" s="491"/>
      <c r="DX235" s="491"/>
      <c r="DY235" s="491"/>
      <c r="DZ235" s="491"/>
      <c r="EA235" s="491"/>
      <c r="EB235" s="491"/>
      <c r="EC235" s="491"/>
      <c r="ED235" s="491"/>
      <c r="EE235" s="491"/>
      <c r="EF235" s="491"/>
      <c r="EG235" s="491"/>
      <c r="EH235" s="491"/>
      <c r="EI235" s="491"/>
      <c r="EJ235" s="491"/>
      <c r="EK235" s="491"/>
      <c r="EL235" s="491"/>
      <c r="EM235" s="491"/>
      <c r="EN235" s="491"/>
      <c r="EO235" s="491"/>
      <c r="EP235" s="491"/>
      <c r="EQ235" s="491"/>
      <c r="ER235" s="491"/>
      <c r="ES235" s="491"/>
      <c r="ET235" s="491"/>
      <c r="EU235" s="491"/>
      <c r="EV235" s="491"/>
      <c r="EW235" s="491"/>
      <c r="EX235" s="491"/>
      <c r="EY235" s="491"/>
      <c r="EZ235" s="491"/>
      <c r="FA235" s="491"/>
      <c r="FB235" s="491"/>
      <c r="FC235" s="491"/>
      <c r="FD235" s="491"/>
      <c r="FE235" s="491"/>
      <c r="FF235" s="491"/>
      <c r="FG235" s="491"/>
      <c r="FH235" s="491"/>
      <c r="FI235" s="491"/>
      <c r="FJ235" s="491"/>
      <c r="FK235" s="491"/>
      <c r="FL235" s="491"/>
      <c r="FM235" s="491"/>
      <c r="FN235" s="491"/>
      <c r="FO235" s="491"/>
      <c r="FP235" s="491"/>
      <c r="FQ235" s="491"/>
      <c r="FR235" s="491"/>
      <c r="FS235" s="491"/>
      <c r="FT235" s="491"/>
      <c r="FU235" s="491"/>
      <c r="FV235" s="491"/>
      <c r="FW235" s="491"/>
      <c r="FX235" s="491"/>
      <c r="FY235" s="491"/>
      <c r="FZ235" s="491"/>
      <c r="GA235" s="491"/>
      <c r="GB235" s="491"/>
      <c r="GC235" s="491"/>
      <c r="GD235" s="491"/>
      <c r="GE235" s="491"/>
      <c r="GF235" s="491"/>
      <c r="GG235" s="491"/>
      <c r="GH235" s="491"/>
      <c r="GI235" s="491"/>
      <c r="GJ235" s="491"/>
      <c r="GK235" s="491"/>
      <c r="GL235" s="491"/>
      <c r="GM235" s="491"/>
      <c r="GN235" s="491"/>
      <c r="GO235" s="491"/>
      <c r="GP235" s="491"/>
      <c r="GQ235" s="491"/>
      <c r="GR235" s="491"/>
      <c r="GS235" s="491"/>
      <c r="GT235" s="491"/>
      <c r="GU235" s="491"/>
      <c r="GV235" s="491"/>
      <c r="GW235" s="491"/>
      <c r="GX235" s="491"/>
      <c r="GY235" s="491"/>
      <c r="GZ235" s="491"/>
      <c r="HA235" s="491"/>
      <c r="HB235" s="491"/>
      <c r="HC235" s="491"/>
      <c r="HD235" s="491"/>
      <c r="HE235" s="491"/>
      <c r="HF235" s="491"/>
      <c r="HG235" s="491"/>
      <c r="HH235" s="491"/>
      <c r="HI235" s="491"/>
      <c r="HJ235" s="491"/>
      <c r="HK235" s="491"/>
      <c r="HL235" s="491"/>
      <c r="HM235" s="491"/>
      <c r="HN235" s="491"/>
      <c r="HO235" s="491"/>
      <c r="HP235" s="491"/>
      <c r="HQ235" s="491"/>
      <c r="HR235" s="491"/>
      <c r="HS235" s="491"/>
      <c r="HT235" s="491"/>
      <c r="HU235" s="491"/>
    </row>
    <row r="236" spans="1:229" s="486" customFormat="1" ht="15" customHeight="1" x14ac:dyDescent="0.15">
      <c r="A236" s="504">
        <v>232</v>
      </c>
      <c r="B236" s="611">
        <v>123</v>
      </c>
      <c r="C236" s="539" t="s">
        <v>4335</v>
      </c>
      <c r="D236" s="538" t="s">
        <v>4277</v>
      </c>
      <c r="E236" s="506" t="s">
        <v>709</v>
      </c>
      <c r="F236" s="598" t="s">
        <v>2815</v>
      </c>
      <c r="G236" s="530" t="s">
        <v>4443</v>
      </c>
      <c r="H236" s="504" t="s">
        <v>2246</v>
      </c>
      <c r="I236" s="502" t="str">
        <f t="shared" si="12"/>
        <v>III/b</v>
      </c>
      <c r="J236" s="525" t="s">
        <v>3977</v>
      </c>
      <c r="K236" s="504" t="s">
        <v>707</v>
      </c>
      <c r="L236" s="503">
        <f t="shared" si="13"/>
        <v>36</v>
      </c>
      <c r="M236" s="504" t="s">
        <v>680</v>
      </c>
      <c r="N236" s="525" t="s">
        <v>3977</v>
      </c>
      <c r="O236" s="501" t="s">
        <v>2225</v>
      </c>
      <c r="P236" s="553" t="s">
        <v>4376</v>
      </c>
      <c r="Q236" s="508" t="s">
        <v>2228</v>
      </c>
      <c r="R236" s="508" t="s">
        <v>2323</v>
      </c>
      <c r="S236" s="598"/>
      <c r="T236" s="506"/>
      <c r="U236" s="598"/>
      <c r="V236" s="625"/>
      <c r="W236" s="491"/>
      <c r="X236" s="491"/>
      <c r="Y236" s="491"/>
      <c r="Z236" s="491"/>
      <c r="AA236" s="491"/>
      <c r="AB236" s="491"/>
      <c r="AC236" s="491"/>
      <c r="AD236" s="491"/>
      <c r="AE236" s="491"/>
      <c r="AF236" s="491"/>
      <c r="AG236" s="491"/>
      <c r="AH236" s="491"/>
      <c r="AI236" s="491"/>
      <c r="AJ236" s="491"/>
      <c r="AK236" s="491"/>
      <c r="AL236" s="491"/>
      <c r="AM236" s="491"/>
      <c r="AN236" s="491"/>
      <c r="AO236" s="491"/>
      <c r="AP236" s="491"/>
      <c r="AQ236" s="491"/>
      <c r="AR236" s="491"/>
      <c r="AS236" s="491"/>
      <c r="AT236" s="491"/>
      <c r="AU236" s="491"/>
      <c r="AV236" s="491"/>
      <c r="AW236" s="491"/>
      <c r="AX236" s="491"/>
      <c r="AY236" s="491"/>
      <c r="AZ236" s="491"/>
      <c r="BA236" s="491"/>
      <c r="BB236" s="491"/>
      <c r="BC236" s="491"/>
      <c r="BD236" s="491"/>
      <c r="BE236" s="491"/>
      <c r="BF236" s="491"/>
      <c r="BG236" s="491"/>
      <c r="BH236" s="491"/>
      <c r="BI236" s="491"/>
      <c r="BJ236" s="491"/>
      <c r="BK236" s="491"/>
      <c r="BL236" s="491"/>
      <c r="BM236" s="491"/>
      <c r="BN236" s="491"/>
      <c r="BO236" s="491"/>
      <c r="BP236" s="491"/>
      <c r="BQ236" s="491"/>
      <c r="BR236" s="491"/>
      <c r="BS236" s="491"/>
      <c r="BT236" s="491"/>
      <c r="BU236" s="491"/>
      <c r="BV236" s="491"/>
      <c r="BW236" s="491"/>
      <c r="BX236" s="491"/>
      <c r="BY236" s="491"/>
      <c r="BZ236" s="491"/>
      <c r="CA236" s="491"/>
      <c r="CB236" s="491"/>
      <c r="CC236" s="491"/>
      <c r="CD236" s="491"/>
      <c r="CE236" s="491"/>
      <c r="CF236" s="491"/>
      <c r="CG236" s="491"/>
      <c r="CH236" s="491"/>
      <c r="CI236" s="491"/>
      <c r="CJ236" s="491"/>
      <c r="CK236" s="491"/>
      <c r="CL236" s="491"/>
      <c r="CM236" s="491"/>
      <c r="CN236" s="491"/>
      <c r="CO236" s="491"/>
      <c r="CP236" s="491"/>
      <c r="CQ236" s="491"/>
      <c r="CR236" s="491"/>
      <c r="CS236" s="491"/>
      <c r="CT236" s="491"/>
      <c r="CU236" s="491"/>
      <c r="CV236" s="491"/>
      <c r="CW236" s="491"/>
      <c r="CX236" s="491"/>
      <c r="CY236" s="491"/>
      <c r="CZ236" s="491"/>
      <c r="DA236" s="491"/>
      <c r="DB236" s="491"/>
      <c r="DC236" s="491"/>
      <c r="DD236" s="491"/>
      <c r="DE236" s="491"/>
      <c r="DF236" s="491"/>
      <c r="DG236" s="491"/>
      <c r="DH236" s="491"/>
      <c r="DI236" s="491"/>
      <c r="DJ236" s="491"/>
      <c r="DK236" s="491"/>
      <c r="DL236" s="491"/>
      <c r="DM236" s="491"/>
      <c r="DN236" s="491"/>
      <c r="DO236" s="491"/>
      <c r="DP236" s="491"/>
      <c r="DQ236" s="491"/>
      <c r="DR236" s="491"/>
      <c r="DS236" s="491"/>
      <c r="DT236" s="491"/>
      <c r="DU236" s="491"/>
      <c r="DV236" s="491"/>
      <c r="DW236" s="491"/>
      <c r="DX236" s="491"/>
      <c r="DY236" s="491"/>
      <c r="DZ236" s="491"/>
      <c r="EA236" s="491"/>
      <c r="EB236" s="491"/>
      <c r="EC236" s="491"/>
      <c r="ED236" s="491"/>
      <c r="EE236" s="491"/>
      <c r="EF236" s="491"/>
      <c r="EG236" s="491"/>
      <c r="EH236" s="491"/>
      <c r="EI236" s="491"/>
      <c r="EJ236" s="491"/>
      <c r="EK236" s="491"/>
      <c r="EL236" s="491"/>
      <c r="EM236" s="491"/>
      <c r="EN236" s="491"/>
      <c r="EO236" s="491"/>
      <c r="EP236" s="491"/>
      <c r="EQ236" s="491"/>
      <c r="ER236" s="491"/>
      <c r="ES236" s="491"/>
      <c r="ET236" s="491"/>
      <c r="EU236" s="491"/>
      <c r="EV236" s="491"/>
      <c r="EW236" s="491"/>
      <c r="EX236" s="491"/>
      <c r="EY236" s="491"/>
      <c r="EZ236" s="491"/>
      <c r="FA236" s="491"/>
      <c r="FB236" s="491"/>
      <c r="FC236" s="491"/>
      <c r="FD236" s="491"/>
      <c r="FE236" s="491"/>
      <c r="FF236" s="491"/>
      <c r="FG236" s="491"/>
      <c r="FH236" s="491"/>
      <c r="FI236" s="491"/>
      <c r="FJ236" s="491"/>
      <c r="FK236" s="491"/>
      <c r="FL236" s="491"/>
      <c r="FM236" s="491"/>
      <c r="FN236" s="491"/>
      <c r="FO236" s="491"/>
      <c r="FP236" s="491"/>
      <c r="FQ236" s="491"/>
      <c r="FR236" s="491"/>
      <c r="FS236" s="491"/>
      <c r="FT236" s="491"/>
      <c r="FU236" s="491"/>
      <c r="FV236" s="491"/>
      <c r="FW236" s="491"/>
      <c r="FX236" s="491"/>
      <c r="FY236" s="491"/>
      <c r="FZ236" s="491"/>
      <c r="GA236" s="491"/>
      <c r="GB236" s="491"/>
      <c r="GC236" s="491"/>
      <c r="GD236" s="491"/>
      <c r="GE236" s="491"/>
      <c r="GF236" s="491"/>
      <c r="GG236" s="491"/>
      <c r="GH236" s="491"/>
      <c r="GI236" s="491"/>
      <c r="GJ236" s="491"/>
      <c r="GK236" s="491"/>
      <c r="GL236" s="491"/>
      <c r="GM236" s="491"/>
      <c r="GN236" s="491"/>
      <c r="GO236" s="491"/>
      <c r="GP236" s="491"/>
      <c r="GQ236" s="491"/>
      <c r="GR236" s="491"/>
      <c r="GS236" s="491"/>
      <c r="GT236" s="491"/>
      <c r="GU236" s="491"/>
      <c r="GV236" s="491"/>
      <c r="GW236" s="491"/>
      <c r="GX236" s="491"/>
      <c r="GY236" s="491"/>
      <c r="GZ236" s="491"/>
      <c r="HA236" s="491"/>
      <c r="HB236" s="491"/>
      <c r="HC236" s="491"/>
      <c r="HD236" s="491"/>
      <c r="HE236" s="491"/>
      <c r="HF236" s="491"/>
      <c r="HG236" s="491"/>
      <c r="HH236" s="491"/>
      <c r="HI236" s="491"/>
      <c r="HJ236" s="491"/>
      <c r="HK236" s="491"/>
      <c r="HL236" s="491"/>
      <c r="HM236" s="491"/>
      <c r="HN236" s="491"/>
      <c r="HO236" s="491"/>
      <c r="HP236" s="491"/>
      <c r="HQ236" s="491"/>
      <c r="HR236" s="491"/>
      <c r="HS236" s="491"/>
      <c r="HT236" s="491"/>
      <c r="HU236" s="491"/>
    </row>
    <row r="237" spans="1:229" s="486" customFormat="1" ht="15" customHeight="1" x14ac:dyDescent="0.15">
      <c r="A237" s="496">
        <v>233</v>
      </c>
      <c r="B237" s="504">
        <v>124</v>
      </c>
      <c r="C237" s="539" t="s">
        <v>4336</v>
      </c>
      <c r="D237" s="538" t="s">
        <v>5275</v>
      </c>
      <c r="E237" s="506" t="s">
        <v>705</v>
      </c>
      <c r="F237" s="598" t="s">
        <v>2747</v>
      </c>
      <c r="G237" s="530" t="s">
        <v>4444</v>
      </c>
      <c r="H237" s="504" t="s">
        <v>2246</v>
      </c>
      <c r="I237" s="502" t="str">
        <f t="shared" si="12"/>
        <v>III/b</v>
      </c>
      <c r="J237" s="525" t="s">
        <v>3977</v>
      </c>
      <c r="K237" s="504" t="s">
        <v>707</v>
      </c>
      <c r="L237" s="503">
        <f t="shared" si="13"/>
        <v>30</v>
      </c>
      <c r="M237" s="504" t="s">
        <v>680</v>
      </c>
      <c r="N237" s="525" t="s">
        <v>3977</v>
      </c>
      <c r="O237" s="501" t="s">
        <v>2225</v>
      </c>
      <c r="P237" s="553" t="s">
        <v>4367</v>
      </c>
      <c r="Q237" s="508" t="s">
        <v>2228</v>
      </c>
      <c r="R237" s="508" t="s">
        <v>2324</v>
      </c>
      <c r="S237" s="598">
        <v>2015</v>
      </c>
      <c r="T237" s="506" t="s">
        <v>5276</v>
      </c>
      <c r="U237" s="598" t="s">
        <v>5147</v>
      </c>
      <c r="V237" s="625"/>
      <c r="W237" s="491"/>
      <c r="X237" s="491"/>
      <c r="Y237" s="491"/>
      <c r="Z237" s="491"/>
      <c r="AA237" s="491"/>
      <c r="AB237" s="491"/>
      <c r="AC237" s="491"/>
      <c r="AD237" s="491"/>
      <c r="AE237" s="491"/>
      <c r="AF237" s="491"/>
      <c r="AG237" s="491"/>
      <c r="AH237" s="491"/>
      <c r="AI237" s="491"/>
      <c r="AJ237" s="491"/>
      <c r="AK237" s="491"/>
      <c r="AL237" s="491"/>
      <c r="AM237" s="491"/>
      <c r="AN237" s="491"/>
      <c r="AO237" s="491"/>
      <c r="AP237" s="491"/>
      <c r="AQ237" s="491"/>
      <c r="AR237" s="491"/>
      <c r="AS237" s="491"/>
      <c r="AT237" s="491"/>
      <c r="AU237" s="491"/>
      <c r="AV237" s="491"/>
      <c r="AW237" s="491"/>
      <c r="AX237" s="491"/>
      <c r="AY237" s="491"/>
      <c r="AZ237" s="491"/>
      <c r="BA237" s="491"/>
      <c r="BB237" s="491"/>
      <c r="BC237" s="491"/>
      <c r="BD237" s="491"/>
      <c r="BE237" s="491"/>
      <c r="BF237" s="491"/>
      <c r="BG237" s="491"/>
      <c r="BH237" s="491"/>
      <c r="BI237" s="491"/>
      <c r="BJ237" s="491"/>
      <c r="BK237" s="491"/>
      <c r="BL237" s="491"/>
      <c r="BM237" s="491"/>
      <c r="BN237" s="491"/>
      <c r="BO237" s="491"/>
      <c r="BP237" s="491"/>
      <c r="BQ237" s="491"/>
      <c r="BR237" s="491"/>
      <c r="BS237" s="491"/>
      <c r="BT237" s="491"/>
      <c r="BU237" s="491"/>
      <c r="BV237" s="491"/>
      <c r="BW237" s="491"/>
      <c r="BX237" s="491"/>
      <c r="BY237" s="491"/>
      <c r="BZ237" s="491"/>
      <c r="CA237" s="491"/>
      <c r="CB237" s="491"/>
      <c r="CC237" s="491"/>
      <c r="CD237" s="491"/>
      <c r="CE237" s="491"/>
      <c r="CF237" s="491"/>
      <c r="CG237" s="491"/>
      <c r="CH237" s="491"/>
      <c r="CI237" s="491"/>
      <c r="CJ237" s="491"/>
      <c r="CK237" s="491"/>
      <c r="CL237" s="491"/>
      <c r="CM237" s="491"/>
      <c r="CN237" s="491"/>
      <c r="CO237" s="491"/>
      <c r="CP237" s="491"/>
      <c r="CQ237" s="491"/>
      <c r="CR237" s="491"/>
      <c r="CS237" s="491"/>
      <c r="CT237" s="491"/>
      <c r="CU237" s="491"/>
      <c r="CV237" s="491"/>
      <c r="CW237" s="491"/>
      <c r="CX237" s="491"/>
      <c r="CY237" s="491"/>
      <c r="CZ237" s="491"/>
      <c r="DA237" s="491"/>
      <c r="DB237" s="491"/>
      <c r="DC237" s="491"/>
      <c r="DD237" s="491"/>
      <c r="DE237" s="491"/>
      <c r="DF237" s="491"/>
      <c r="DG237" s="491"/>
      <c r="DH237" s="491"/>
      <c r="DI237" s="491"/>
      <c r="DJ237" s="491"/>
      <c r="DK237" s="491"/>
      <c r="DL237" s="491"/>
      <c r="DM237" s="491"/>
      <c r="DN237" s="491"/>
      <c r="DO237" s="491"/>
      <c r="DP237" s="491"/>
      <c r="DQ237" s="491"/>
      <c r="DR237" s="491"/>
      <c r="DS237" s="491"/>
      <c r="DT237" s="491"/>
      <c r="DU237" s="491"/>
      <c r="DV237" s="491"/>
      <c r="DW237" s="491"/>
      <c r="DX237" s="491"/>
      <c r="DY237" s="491"/>
      <c r="DZ237" s="491"/>
      <c r="EA237" s="491"/>
      <c r="EB237" s="491"/>
      <c r="EC237" s="491"/>
      <c r="ED237" s="491"/>
      <c r="EE237" s="491"/>
      <c r="EF237" s="491"/>
      <c r="EG237" s="491"/>
      <c r="EH237" s="491"/>
      <c r="EI237" s="491"/>
      <c r="EJ237" s="491"/>
      <c r="EK237" s="491"/>
      <c r="EL237" s="491"/>
      <c r="EM237" s="491"/>
      <c r="EN237" s="491"/>
      <c r="EO237" s="491"/>
      <c r="EP237" s="491"/>
      <c r="EQ237" s="491"/>
      <c r="ER237" s="491"/>
      <c r="ES237" s="491"/>
      <c r="ET237" s="491"/>
      <c r="EU237" s="491"/>
      <c r="EV237" s="491"/>
      <c r="EW237" s="491"/>
      <c r="EX237" s="491"/>
      <c r="EY237" s="491"/>
      <c r="EZ237" s="491"/>
      <c r="FA237" s="491"/>
      <c r="FB237" s="491"/>
      <c r="FC237" s="491"/>
      <c r="FD237" s="491"/>
      <c r="FE237" s="491"/>
      <c r="FF237" s="491"/>
      <c r="FG237" s="491"/>
      <c r="FH237" s="491"/>
      <c r="FI237" s="491"/>
      <c r="FJ237" s="491"/>
      <c r="FK237" s="491"/>
      <c r="FL237" s="491"/>
      <c r="FM237" s="491"/>
      <c r="FN237" s="491"/>
      <c r="FO237" s="491"/>
      <c r="FP237" s="491"/>
      <c r="FQ237" s="491"/>
      <c r="FR237" s="491"/>
      <c r="FS237" s="491"/>
      <c r="FT237" s="491"/>
      <c r="FU237" s="491"/>
      <c r="FV237" s="491"/>
      <c r="FW237" s="491"/>
      <c r="FX237" s="491"/>
      <c r="FY237" s="491"/>
      <c r="FZ237" s="491"/>
      <c r="GA237" s="491"/>
      <c r="GB237" s="491"/>
      <c r="GC237" s="491"/>
      <c r="GD237" s="491"/>
      <c r="GE237" s="491"/>
      <c r="GF237" s="491"/>
      <c r="GG237" s="491"/>
      <c r="GH237" s="491"/>
      <c r="GI237" s="491"/>
      <c r="GJ237" s="491"/>
      <c r="GK237" s="491"/>
      <c r="GL237" s="491"/>
      <c r="GM237" s="491"/>
      <c r="GN237" s="491"/>
      <c r="GO237" s="491"/>
      <c r="GP237" s="491"/>
      <c r="GQ237" s="491"/>
      <c r="GR237" s="491"/>
      <c r="GS237" s="491"/>
      <c r="GT237" s="491"/>
      <c r="GU237" s="491"/>
      <c r="GV237" s="491"/>
      <c r="GW237" s="491"/>
      <c r="GX237" s="491"/>
      <c r="GY237" s="491"/>
      <c r="GZ237" s="491"/>
      <c r="HA237" s="491"/>
      <c r="HB237" s="491"/>
      <c r="HC237" s="491"/>
      <c r="HD237" s="491"/>
      <c r="HE237" s="491"/>
      <c r="HF237" s="491"/>
      <c r="HG237" s="491"/>
      <c r="HH237" s="491"/>
      <c r="HI237" s="491"/>
      <c r="HJ237" s="491"/>
      <c r="HK237" s="491"/>
      <c r="HL237" s="491"/>
      <c r="HM237" s="491"/>
      <c r="HN237" s="491"/>
      <c r="HO237" s="491"/>
      <c r="HP237" s="491"/>
      <c r="HQ237" s="491"/>
      <c r="HR237" s="491"/>
      <c r="HS237" s="491"/>
      <c r="HT237" s="491"/>
      <c r="HU237" s="491"/>
    </row>
    <row r="238" spans="1:229" s="486" customFormat="1" ht="15" customHeight="1" x14ac:dyDescent="0.15">
      <c r="A238" s="504">
        <v>234</v>
      </c>
      <c r="B238" s="611">
        <v>125</v>
      </c>
      <c r="C238" s="539" t="s">
        <v>4337</v>
      </c>
      <c r="D238" s="538" t="s">
        <v>5243</v>
      </c>
      <c r="E238" s="506" t="s">
        <v>705</v>
      </c>
      <c r="F238" s="598" t="s">
        <v>2820</v>
      </c>
      <c r="G238" s="530" t="s">
        <v>4046</v>
      </c>
      <c r="H238" s="504" t="s">
        <v>2246</v>
      </c>
      <c r="I238" s="502" t="str">
        <f t="shared" si="12"/>
        <v>III/b</v>
      </c>
      <c r="J238" s="525" t="s">
        <v>3977</v>
      </c>
      <c r="K238" s="504" t="s">
        <v>707</v>
      </c>
      <c r="L238" s="503">
        <f t="shared" si="13"/>
        <v>29</v>
      </c>
      <c r="M238" s="504" t="s">
        <v>680</v>
      </c>
      <c r="N238" s="525" t="s">
        <v>3977</v>
      </c>
      <c r="O238" s="501" t="s">
        <v>2225</v>
      </c>
      <c r="P238" s="553" t="s">
        <v>4380</v>
      </c>
      <c r="Q238" s="508" t="s">
        <v>2228</v>
      </c>
      <c r="R238" s="508" t="s">
        <v>2325</v>
      </c>
      <c r="S238" s="598">
        <v>2018</v>
      </c>
      <c r="T238" s="506" t="s">
        <v>5245</v>
      </c>
      <c r="U238" s="598" t="s">
        <v>5244</v>
      </c>
      <c r="V238" s="625"/>
      <c r="W238" s="491"/>
      <c r="X238" s="491"/>
      <c r="Y238" s="491"/>
      <c r="Z238" s="491"/>
      <c r="AA238" s="491"/>
      <c r="AB238" s="491"/>
      <c r="AC238" s="491"/>
      <c r="AD238" s="491"/>
      <c r="AE238" s="491"/>
      <c r="AF238" s="491"/>
      <c r="AG238" s="491"/>
      <c r="AH238" s="491"/>
      <c r="AI238" s="491"/>
      <c r="AJ238" s="491"/>
      <c r="AK238" s="491"/>
      <c r="AL238" s="491"/>
      <c r="AM238" s="491"/>
      <c r="AN238" s="491"/>
      <c r="AO238" s="491"/>
      <c r="AP238" s="491"/>
      <c r="AQ238" s="491"/>
      <c r="AR238" s="491"/>
      <c r="AS238" s="491"/>
      <c r="AT238" s="491"/>
      <c r="AU238" s="491"/>
      <c r="AV238" s="491"/>
      <c r="AW238" s="491"/>
      <c r="AX238" s="491"/>
      <c r="AY238" s="491"/>
      <c r="AZ238" s="491"/>
      <c r="BA238" s="491"/>
      <c r="BB238" s="491"/>
      <c r="BC238" s="491"/>
      <c r="BD238" s="491"/>
      <c r="BE238" s="491"/>
      <c r="BF238" s="491"/>
      <c r="BG238" s="491"/>
      <c r="BH238" s="491"/>
      <c r="BI238" s="491"/>
      <c r="BJ238" s="491"/>
      <c r="BK238" s="491"/>
      <c r="BL238" s="491"/>
      <c r="BM238" s="491"/>
      <c r="BN238" s="491"/>
      <c r="BO238" s="491"/>
      <c r="BP238" s="491"/>
      <c r="BQ238" s="491"/>
      <c r="BR238" s="491"/>
      <c r="BS238" s="491"/>
      <c r="BT238" s="491"/>
      <c r="BU238" s="491"/>
      <c r="BV238" s="491"/>
      <c r="BW238" s="491"/>
      <c r="BX238" s="491"/>
      <c r="BY238" s="491"/>
      <c r="BZ238" s="491"/>
      <c r="CA238" s="491"/>
      <c r="CB238" s="491"/>
      <c r="CC238" s="491"/>
      <c r="CD238" s="491"/>
      <c r="CE238" s="491"/>
      <c r="CF238" s="491"/>
      <c r="CG238" s="491"/>
      <c r="CH238" s="491"/>
      <c r="CI238" s="491"/>
      <c r="CJ238" s="491"/>
      <c r="CK238" s="491"/>
      <c r="CL238" s="491"/>
      <c r="CM238" s="491"/>
      <c r="CN238" s="491"/>
      <c r="CO238" s="491"/>
      <c r="CP238" s="491"/>
      <c r="CQ238" s="491"/>
      <c r="CR238" s="491"/>
      <c r="CS238" s="491"/>
      <c r="CT238" s="491"/>
      <c r="CU238" s="491"/>
      <c r="CV238" s="491"/>
      <c r="CW238" s="491"/>
      <c r="CX238" s="491"/>
      <c r="CY238" s="491"/>
      <c r="CZ238" s="491"/>
      <c r="DA238" s="491"/>
      <c r="DB238" s="491"/>
      <c r="DC238" s="491"/>
      <c r="DD238" s="491"/>
      <c r="DE238" s="491"/>
      <c r="DF238" s="491"/>
      <c r="DG238" s="491"/>
      <c r="DH238" s="491"/>
      <c r="DI238" s="491"/>
      <c r="DJ238" s="491"/>
      <c r="DK238" s="491"/>
      <c r="DL238" s="491"/>
      <c r="DM238" s="491"/>
      <c r="DN238" s="491"/>
      <c r="DO238" s="491"/>
      <c r="DP238" s="491"/>
      <c r="DQ238" s="491"/>
      <c r="DR238" s="491"/>
      <c r="DS238" s="491"/>
      <c r="DT238" s="491"/>
      <c r="DU238" s="491"/>
      <c r="DV238" s="491"/>
      <c r="DW238" s="491"/>
      <c r="DX238" s="491"/>
      <c r="DY238" s="491"/>
      <c r="DZ238" s="491"/>
      <c r="EA238" s="491"/>
      <c r="EB238" s="491"/>
      <c r="EC238" s="491"/>
      <c r="ED238" s="491"/>
      <c r="EE238" s="491"/>
      <c r="EF238" s="491"/>
      <c r="EG238" s="491"/>
      <c r="EH238" s="491"/>
      <c r="EI238" s="491"/>
      <c r="EJ238" s="491"/>
      <c r="EK238" s="491"/>
      <c r="EL238" s="491"/>
      <c r="EM238" s="491"/>
      <c r="EN238" s="491"/>
      <c r="EO238" s="491"/>
      <c r="EP238" s="491"/>
      <c r="EQ238" s="491"/>
      <c r="ER238" s="491"/>
      <c r="ES238" s="491"/>
      <c r="ET238" s="491"/>
      <c r="EU238" s="491"/>
      <c r="EV238" s="491"/>
      <c r="EW238" s="491"/>
      <c r="EX238" s="491"/>
      <c r="EY238" s="491"/>
      <c r="EZ238" s="491"/>
      <c r="FA238" s="491"/>
      <c r="FB238" s="491"/>
      <c r="FC238" s="491"/>
      <c r="FD238" s="491"/>
      <c r="FE238" s="491"/>
      <c r="FF238" s="491"/>
      <c r="FG238" s="491"/>
      <c r="FH238" s="491"/>
      <c r="FI238" s="491"/>
      <c r="FJ238" s="491"/>
      <c r="FK238" s="491"/>
      <c r="FL238" s="491"/>
      <c r="FM238" s="491"/>
      <c r="FN238" s="491"/>
      <c r="FO238" s="491"/>
      <c r="FP238" s="491"/>
      <c r="FQ238" s="491"/>
      <c r="FR238" s="491"/>
      <c r="FS238" s="491"/>
      <c r="FT238" s="491"/>
      <c r="FU238" s="491"/>
      <c r="FV238" s="491"/>
      <c r="FW238" s="491"/>
      <c r="FX238" s="491"/>
      <c r="FY238" s="491"/>
      <c r="FZ238" s="491"/>
      <c r="GA238" s="491"/>
      <c r="GB238" s="491"/>
      <c r="GC238" s="491"/>
      <c r="GD238" s="491"/>
      <c r="GE238" s="491"/>
      <c r="GF238" s="491"/>
      <c r="GG238" s="491"/>
      <c r="GH238" s="491"/>
      <c r="GI238" s="491"/>
      <c r="GJ238" s="491"/>
      <c r="GK238" s="491"/>
      <c r="GL238" s="491"/>
      <c r="GM238" s="491"/>
      <c r="GN238" s="491"/>
      <c r="GO238" s="491"/>
      <c r="GP238" s="491"/>
      <c r="GQ238" s="491"/>
      <c r="GR238" s="491"/>
      <c r="GS238" s="491"/>
      <c r="GT238" s="491"/>
      <c r="GU238" s="491"/>
      <c r="GV238" s="491"/>
      <c r="GW238" s="491"/>
      <c r="GX238" s="491"/>
      <c r="GY238" s="491"/>
      <c r="GZ238" s="491"/>
      <c r="HA238" s="491"/>
      <c r="HB238" s="491"/>
      <c r="HC238" s="491"/>
      <c r="HD238" s="491"/>
      <c r="HE238" s="491"/>
      <c r="HF238" s="491"/>
      <c r="HG238" s="491"/>
      <c r="HH238" s="491"/>
      <c r="HI238" s="491"/>
      <c r="HJ238" s="491"/>
      <c r="HK238" s="491"/>
      <c r="HL238" s="491"/>
      <c r="HM238" s="491"/>
      <c r="HN238" s="491"/>
      <c r="HO238" s="491"/>
      <c r="HP238" s="491"/>
      <c r="HQ238" s="491"/>
      <c r="HR238" s="491"/>
      <c r="HS238" s="491"/>
      <c r="HT238" s="491"/>
      <c r="HU238" s="491"/>
    </row>
    <row r="239" spans="1:229" s="486" customFormat="1" ht="15" customHeight="1" x14ac:dyDescent="0.15">
      <c r="A239" s="496">
        <v>235</v>
      </c>
      <c r="B239" s="504">
        <v>126</v>
      </c>
      <c r="C239" s="539" t="s">
        <v>4338</v>
      </c>
      <c r="D239" s="538" t="s">
        <v>5122</v>
      </c>
      <c r="E239" s="506" t="s">
        <v>709</v>
      </c>
      <c r="F239" s="598" t="s">
        <v>2820</v>
      </c>
      <c r="G239" s="530" t="s">
        <v>4445</v>
      </c>
      <c r="H239" s="504" t="s">
        <v>2246</v>
      </c>
      <c r="I239" s="502" t="str">
        <f t="shared" si="12"/>
        <v>III/b</v>
      </c>
      <c r="J239" s="525" t="s">
        <v>3977</v>
      </c>
      <c r="K239" s="504" t="s">
        <v>707</v>
      </c>
      <c r="L239" s="503">
        <f t="shared" si="13"/>
        <v>29</v>
      </c>
      <c r="M239" s="504" t="s">
        <v>680</v>
      </c>
      <c r="N239" s="525" t="s">
        <v>3977</v>
      </c>
      <c r="O239" s="501" t="s">
        <v>2225</v>
      </c>
      <c r="P239" s="553" t="s">
        <v>4377</v>
      </c>
      <c r="Q239" s="508" t="s">
        <v>2228</v>
      </c>
      <c r="R239" s="508" t="s">
        <v>2325</v>
      </c>
      <c r="S239" s="598">
        <v>2018</v>
      </c>
      <c r="T239" s="506" t="s">
        <v>5123</v>
      </c>
      <c r="U239" s="598" t="s">
        <v>2921</v>
      </c>
      <c r="V239" s="625"/>
      <c r="W239" s="491"/>
      <c r="X239" s="491"/>
      <c r="Y239" s="491"/>
      <c r="Z239" s="491"/>
      <c r="AA239" s="491"/>
      <c r="AB239" s="491"/>
      <c r="AC239" s="491"/>
      <c r="AD239" s="491"/>
      <c r="AE239" s="491"/>
      <c r="AF239" s="491"/>
      <c r="AG239" s="491"/>
      <c r="AH239" s="491"/>
      <c r="AI239" s="491"/>
      <c r="AJ239" s="491"/>
      <c r="AK239" s="491"/>
      <c r="AL239" s="491"/>
      <c r="AM239" s="491"/>
      <c r="AN239" s="491"/>
      <c r="AO239" s="491"/>
      <c r="AP239" s="491"/>
      <c r="AQ239" s="491"/>
      <c r="AR239" s="491"/>
      <c r="AS239" s="491"/>
      <c r="AT239" s="491"/>
      <c r="AU239" s="491"/>
      <c r="AV239" s="491"/>
      <c r="AW239" s="491"/>
      <c r="AX239" s="491"/>
      <c r="AY239" s="491"/>
      <c r="AZ239" s="491"/>
      <c r="BA239" s="491"/>
      <c r="BB239" s="491"/>
      <c r="BC239" s="491"/>
      <c r="BD239" s="491"/>
      <c r="BE239" s="491"/>
      <c r="BF239" s="491"/>
      <c r="BG239" s="491"/>
      <c r="BH239" s="491"/>
      <c r="BI239" s="491"/>
      <c r="BJ239" s="491"/>
      <c r="BK239" s="491"/>
      <c r="BL239" s="491"/>
      <c r="BM239" s="491"/>
      <c r="BN239" s="491"/>
      <c r="BO239" s="491"/>
      <c r="BP239" s="491"/>
      <c r="BQ239" s="491"/>
      <c r="BR239" s="491"/>
      <c r="BS239" s="491"/>
      <c r="BT239" s="491"/>
      <c r="BU239" s="491"/>
      <c r="BV239" s="491"/>
      <c r="BW239" s="491"/>
      <c r="BX239" s="491"/>
      <c r="BY239" s="491"/>
      <c r="BZ239" s="491"/>
      <c r="CA239" s="491"/>
      <c r="CB239" s="491"/>
      <c r="CC239" s="491"/>
      <c r="CD239" s="491"/>
      <c r="CE239" s="491"/>
      <c r="CF239" s="491"/>
      <c r="CG239" s="491"/>
      <c r="CH239" s="491"/>
      <c r="CI239" s="491"/>
      <c r="CJ239" s="491"/>
      <c r="CK239" s="491"/>
      <c r="CL239" s="491"/>
      <c r="CM239" s="491"/>
      <c r="CN239" s="491"/>
      <c r="CO239" s="491"/>
      <c r="CP239" s="491"/>
      <c r="CQ239" s="491"/>
      <c r="CR239" s="491"/>
      <c r="CS239" s="491"/>
      <c r="CT239" s="491"/>
      <c r="CU239" s="491"/>
      <c r="CV239" s="491"/>
      <c r="CW239" s="491"/>
      <c r="CX239" s="491"/>
      <c r="CY239" s="491"/>
      <c r="CZ239" s="491"/>
      <c r="DA239" s="491"/>
      <c r="DB239" s="491"/>
      <c r="DC239" s="491"/>
      <c r="DD239" s="491"/>
      <c r="DE239" s="491"/>
      <c r="DF239" s="491"/>
      <c r="DG239" s="491"/>
      <c r="DH239" s="491"/>
      <c r="DI239" s="491"/>
      <c r="DJ239" s="491"/>
      <c r="DK239" s="491"/>
      <c r="DL239" s="491"/>
      <c r="DM239" s="491"/>
      <c r="DN239" s="491"/>
      <c r="DO239" s="491"/>
      <c r="DP239" s="491"/>
      <c r="DQ239" s="491"/>
      <c r="DR239" s="491"/>
      <c r="DS239" s="491"/>
      <c r="DT239" s="491"/>
      <c r="DU239" s="491"/>
      <c r="DV239" s="491"/>
      <c r="DW239" s="491"/>
      <c r="DX239" s="491"/>
      <c r="DY239" s="491"/>
      <c r="DZ239" s="491"/>
      <c r="EA239" s="491"/>
      <c r="EB239" s="491"/>
      <c r="EC239" s="491"/>
      <c r="ED239" s="491"/>
      <c r="EE239" s="491"/>
      <c r="EF239" s="491"/>
      <c r="EG239" s="491"/>
      <c r="EH239" s="491"/>
      <c r="EI239" s="491"/>
      <c r="EJ239" s="491"/>
      <c r="EK239" s="491"/>
      <c r="EL239" s="491"/>
      <c r="EM239" s="491"/>
      <c r="EN239" s="491"/>
      <c r="EO239" s="491"/>
      <c r="EP239" s="491"/>
      <c r="EQ239" s="491"/>
      <c r="ER239" s="491"/>
      <c r="ES239" s="491"/>
      <c r="ET239" s="491"/>
      <c r="EU239" s="491"/>
      <c r="EV239" s="491"/>
      <c r="EW239" s="491"/>
      <c r="EX239" s="491"/>
      <c r="EY239" s="491"/>
      <c r="EZ239" s="491"/>
      <c r="FA239" s="491"/>
      <c r="FB239" s="491"/>
      <c r="FC239" s="491"/>
      <c r="FD239" s="491"/>
      <c r="FE239" s="491"/>
      <c r="FF239" s="491"/>
      <c r="FG239" s="491"/>
      <c r="FH239" s="491"/>
      <c r="FI239" s="491"/>
      <c r="FJ239" s="491"/>
      <c r="FK239" s="491"/>
      <c r="FL239" s="491"/>
      <c r="FM239" s="491"/>
      <c r="FN239" s="491"/>
      <c r="FO239" s="491"/>
      <c r="FP239" s="491"/>
      <c r="FQ239" s="491"/>
      <c r="FR239" s="491"/>
      <c r="FS239" s="491"/>
      <c r="FT239" s="491"/>
      <c r="FU239" s="491"/>
      <c r="FV239" s="491"/>
      <c r="FW239" s="491"/>
      <c r="FX239" s="491"/>
      <c r="FY239" s="491"/>
      <c r="FZ239" s="491"/>
      <c r="GA239" s="491"/>
      <c r="GB239" s="491"/>
      <c r="GC239" s="491"/>
      <c r="GD239" s="491"/>
      <c r="GE239" s="491"/>
      <c r="GF239" s="491"/>
      <c r="GG239" s="491"/>
      <c r="GH239" s="491"/>
      <c r="GI239" s="491"/>
      <c r="GJ239" s="491"/>
      <c r="GK239" s="491"/>
      <c r="GL239" s="491"/>
      <c r="GM239" s="491"/>
      <c r="GN239" s="491"/>
      <c r="GO239" s="491"/>
      <c r="GP239" s="491"/>
      <c r="GQ239" s="491"/>
      <c r="GR239" s="491"/>
      <c r="GS239" s="491"/>
      <c r="GT239" s="491"/>
      <c r="GU239" s="491"/>
      <c r="GV239" s="491"/>
      <c r="GW239" s="491"/>
      <c r="GX239" s="491"/>
      <c r="GY239" s="491"/>
      <c r="GZ239" s="491"/>
      <c r="HA239" s="491"/>
      <c r="HB239" s="491"/>
      <c r="HC239" s="491"/>
      <c r="HD239" s="491"/>
      <c r="HE239" s="491"/>
      <c r="HF239" s="491"/>
      <c r="HG239" s="491"/>
      <c r="HH239" s="491"/>
      <c r="HI239" s="491"/>
      <c r="HJ239" s="491"/>
      <c r="HK239" s="491"/>
      <c r="HL239" s="491"/>
      <c r="HM239" s="491"/>
      <c r="HN239" s="491"/>
      <c r="HO239" s="491"/>
      <c r="HP239" s="491"/>
      <c r="HQ239" s="491"/>
      <c r="HR239" s="491"/>
      <c r="HS239" s="491"/>
      <c r="HT239" s="491"/>
      <c r="HU239" s="491"/>
    </row>
    <row r="240" spans="1:229" s="486" customFormat="1" ht="15" customHeight="1" x14ac:dyDescent="0.15">
      <c r="A240" s="504">
        <v>236</v>
      </c>
      <c r="B240" s="611">
        <v>127</v>
      </c>
      <c r="C240" s="539" t="s">
        <v>4339</v>
      </c>
      <c r="D240" s="538" t="s">
        <v>4278</v>
      </c>
      <c r="E240" s="506" t="s">
        <v>709</v>
      </c>
      <c r="F240" s="598" t="s">
        <v>2747</v>
      </c>
      <c r="G240" s="530" t="s">
        <v>4048</v>
      </c>
      <c r="H240" s="504" t="s">
        <v>2246</v>
      </c>
      <c r="I240" s="502" t="str">
        <f t="shared" si="12"/>
        <v>III/b</v>
      </c>
      <c r="J240" s="525" t="s">
        <v>3977</v>
      </c>
      <c r="K240" s="504" t="s">
        <v>707</v>
      </c>
      <c r="L240" s="503">
        <f t="shared" si="13"/>
        <v>29</v>
      </c>
      <c r="M240" s="504" t="s">
        <v>680</v>
      </c>
      <c r="N240" s="525" t="s">
        <v>3977</v>
      </c>
      <c r="O240" s="501" t="s">
        <v>2225</v>
      </c>
      <c r="P240" s="553" t="s">
        <v>4362</v>
      </c>
      <c r="Q240" s="508" t="s">
        <v>2228</v>
      </c>
      <c r="R240" s="508" t="s">
        <v>2324</v>
      </c>
      <c r="S240" s="598"/>
      <c r="T240" s="506"/>
      <c r="U240" s="598"/>
      <c r="V240" s="625"/>
      <c r="W240" s="491"/>
      <c r="X240" s="491"/>
      <c r="Y240" s="491"/>
      <c r="Z240" s="491"/>
      <c r="AA240" s="491"/>
      <c r="AB240" s="491"/>
      <c r="AC240" s="491"/>
      <c r="AD240" s="491"/>
      <c r="AE240" s="491"/>
      <c r="AF240" s="491"/>
      <c r="AG240" s="491"/>
      <c r="AH240" s="491"/>
      <c r="AI240" s="491"/>
      <c r="AJ240" s="491"/>
      <c r="AK240" s="491"/>
      <c r="AL240" s="491"/>
      <c r="AM240" s="491"/>
      <c r="AN240" s="491"/>
      <c r="AO240" s="491"/>
      <c r="AP240" s="491"/>
      <c r="AQ240" s="491"/>
      <c r="AR240" s="491"/>
      <c r="AS240" s="491"/>
      <c r="AT240" s="491"/>
      <c r="AU240" s="491"/>
      <c r="AV240" s="491"/>
      <c r="AW240" s="491"/>
      <c r="AX240" s="491"/>
      <c r="AY240" s="491"/>
      <c r="AZ240" s="491"/>
      <c r="BA240" s="491"/>
      <c r="BB240" s="491"/>
      <c r="BC240" s="491"/>
      <c r="BD240" s="491"/>
      <c r="BE240" s="491"/>
      <c r="BF240" s="491"/>
      <c r="BG240" s="491"/>
      <c r="BH240" s="491"/>
      <c r="BI240" s="491"/>
      <c r="BJ240" s="491"/>
      <c r="BK240" s="491"/>
      <c r="BL240" s="491"/>
      <c r="BM240" s="491"/>
      <c r="BN240" s="491"/>
      <c r="BO240" s="491"/>
      <c r="BP240" s="491"/>
      <c r="BQ240" s="491"/>
      <c r="BR240" s="491"/>
      <c r="BS240" s="491"/>
      <c r="BT240" s="491"/>
      <c r="BU240" s="491"/>
      <c r="BV240" s="491"/>
      <c r="BW240" s="491"/>
      <c r="BX240" s="491"/>
      <c r="BY240" s="491"/>
      <c r="BZ240" s="491"/>
      <c r="CA240" s="491"/>
      <c r="CB240" s="491"/>
      <c r="CC240" s="491"/>
      <c r="CD240" s="491"/>
      <c r="CE240" s="491"/>
      <c r="CF240" s="491"/>
      <c r="CG240" s="491"/>
      <c r="CH240" s="491"/>
      <c r="CI240" s="491"/>
      <c r="CJ240" s="491"/>
      <c r="CK240" s="491"/>
      <c r="CL240" s="491"/>
      <c r="CM240" s="491"/>
      <c r="CN240" s="491"/>
      <c r="CO240" s="491"/>
      <c r="CP240" s="491"/>
      <c r="CQ240" s="491"/>
      <c r="CR240" s="491"/>
      <c r="CS240" s="491"/>
      <c r="CT240" s="491"/>
      <c r="CU240" s="491"/>
      <c r="CV240" s="491"/>
      <c r="CW240" s="491"/>
      <c r="CX240" s="491"/>
      <c r="CY240" s="491"/>
      <c r="CZ240" s="491"/>
      <c r="DA240" s="491"/>
      <c r="DB240" s="491"/>
      <c r="DC240" s="491"/>
      <c r="DD240" s="491"/>
      <c r="DE240" s="491"/>
      <c r="DF240" s="491"/>
      <c r="DG240" s="491"/>
      <c r="DH240" s="491"/>
      <c r="DI240" s="491"/>
      <c r="DJ240" s="491"/>
      <c r="DK240" s="491"/>
      <c r="DL240" s="491"/>
      <c r="DM240" s="491"/>
      <c r="DN240" s="491"/>
      <c r="DO240" s="491"/>
      <c r="DP240" s="491"/>
      <c r="DQ240" s="491"/>
      <c r="DR240" s="491"/>
      <c r="DS240" s="491"/>
      <c r="DT240" s="491"/>
      <c r="DU240" s="491"/>
      <c r="DV240" s="491"/>
      <c r="DW240" s="491"/>
      <c r="DX240" s="491"/>
      <c r="DY240" s="491"/>
      <c r="DZ240" s="491"/>
      <c r="EA240" s="491"/>
      <c r="EB240" s="491"/>
      <c r="EC240" s="491"/>
      <c r="ED240" s="491"/>
      <c r="EE240" s="491"/>
      <c r="EF240" s="491"/>
      <c r="EG240" s="491"/>
      <c r="EH240" s="491"/>
      <c r="EI240" s="491"/>
      <c r="EJ240" s="491"/>
      <c r="EK240" s="491"/>
      <c r="EL240" s="491"/>
      <c r="EM240" s="491"/>
      <c r="EN240" s="491"/>
      <c r="EO240" s="491"/>
      <c r="EP240" s="491"/>
      <c r="EQ240" s="491"/>
      <c r="ER240" s="491"/>
      <c r="ES240" s="491"/>
      <c r="ET240" s="491"/>
      <c r="EU240" s="491"/>
      <c r="EV240" s="491"/>
      <c r="EW240" s="491"/>
      <c r="EX240" s="491"/>
      <c r="EY240" s="491"/>
      <c r="EZ240" s="491"/>
      <c r="FA240" s="491"/>
      <c r="FB240" s="491"/>
      <c r="FC240" s="491"/>
      <c r="FD240" s="491"/>
      <c r="FE240" s="491"/>
      <c r="FF240" s="491"/>
      <c r="FG240" s="491"/>
      <c r="FH240" s="491"/>
      <c r="FI240" s="491"/>
      <c r="FJ240" s="491"/>
      <c r="FK240" s="491"/>
      <c r="FL240" s="491"/>
      <c r="FM240" s="491"/>
      <c r="FN240" s="491"/>
      <c r="FO240" s="491"/>
      <c r="FP240" s="491"/>
      <c r="FQ240" s="491"/>
      <c r="FR240" s="491"/>
      <c r="FS240" s="491"/>
      <c r="FT240" s="491"/>
      <c r="FU240" s="491"/>
      <c r="FV240" s="491"/>
      <c r="FW240" s="491"/>
      <c r="FX240" s="491"/>
      <c r="FY240" s="491"/>
      <c r="FZ240" s="491"/>
      <c r="GA240" s="491"/>
      <c r="GB240" s="491"/>
      <c r="GC240" s="491"/>
      <c r="GD240" s="491"/>
      <c r="GE240" s="491"/>
      <c r="GF240" s="491"/>
      <c r="GG240" s="491"/>
      <c r="GH240" s="491"/>
      <c r="GI240" s="491"/>
      <c r="GJ240" s="491"/>
      <c r="GK240" s="491"/>
      <c r="GL240" s="491"/>
      <c r="GM240" s="491"/>
      <c r="GN240" s="491"/>
      <c r="GO240" s="491"/>
      <c r="GP240" s="491"/>
      <c r="GQ240" s="491"/>
      <c r="GR240" s="491"/>
      <c r="GS240" s="491"/>
      <c r="GT240" s="491"/>
      <c r="GU240" s="491"/>
      <c r="GV240" s="491"/>
      <c r="GW240" s="491"/>
      <c r="GX240" s="491"/>
      <c r="GY240" s="491"/>
      <c r="GZ240" s="491"/>
      <c r="HA240" s="491"/>
      <c r="HB240" s="491"/>
      <c r="HC240" s="491"/>
      <c r="HD240" s="491"/>
      <c r="HE240" s="491"/>
      <c r="HF240" s="491"/>
      <c r="HG240" s="491"/>
      <c r="HH240" s="491"/>
      <c r="HI240" s="491"/>
      <c r="HJ240" s="491"/>
      <c r="HK240" s="491"/>
      <c r="HL240" s="491"/>
      <c r="HM240" s="491"/>
      <c r="HN240" s="491"/>
      <c r="HO240" s="491"/>
      <c r="HP240" s="491"/>
      <c r="HQ240" s="491"/>
      <c r="HR240" s="491"/>
      <c r="HS240" s="491"/>
      <c r="HT240" s="491"/>
      <c r="HU240" s="491"/>
    </row>
    <row r="241" spans="1:22" s="491" customFormat="1" ht="15" customHeight="1" x14ac:dyDescent="0.15">
      <c r="A241" s="496">
        <v>237</v>
      </c>
      <c r="B241" s="504">
        <v>128</v>
      </c>
      <c r="C241" s="539" t="s">
        <v>4712</v>
      </c>
      <c r="D241" s="538" t="s">
        <v>4689</v>
      </c>
      <c r="E241" s="506" t="s">
        <v>709</v>
      </c>
      <c r="F241" s="598" t="s">
        <v>2729</v>
      </c>
      <c r="G241" s="530" t="s">
        <v>4713</v>
      </c>
      <c r="H241" s="504" t="s">
        <v>2246</v>
      </c>
      <c r="I241" s="502" t="str">
        <f t="shared" ref="I241:I265" si="14">IF(H241="Pembina Utama","IV/e",IF(H241="Pembina Utama Madya","IV/d",IF(H241="Pembina Utama Muda","IV/c",IF(H241="Pembina Tk.I","IV/b",IF(H241="Pembina","IV/a",IF(H241="Penata Tk.I","III/d",IF(H241="Penata","III/c",IF(H241="Penata Muda Tk.I","III/b",IF(H241="Penata Muda","III/a",IF(H241="Pengatur Tk.I","II/d",IF(H241="Pengatur","II/c",IF(H241="Pengatur Muda Tk.I","II/b",IF(H241="Pengatur Muda","II/a",IF(H241="Juru Tk.I","I/d",IF(H241="Juru","I/c",IF(H241="Juru Muda Tk.I","I/b","I/a"))))))))))))))))</f>
        <v>III/b</v>
      </c>
      <c r="J241" s="525" t="s">
        <v>3977</v>
      </c>
      <c r="K241" s="504" t="s">
        <v>707</v>
      </c>
      <c r="L241" s="503">
        <f t="shared" si="13"/>
        <v>28</v>
      </c>
      <c r="M241" s="504" t="s">
        <v>680</v>
      </c>
      <c r="N241" s="525" t="s">
        <v>3977</v>
      </c>
      <c r="O241" s="501" t="s">
        <v>2225</v>
      </c>
      <c r="P241" s="553" t="s">
        <v>3590</v>
      </c>
      <c r="Q241" s="508" t="s">
        <v>2228</v>
      </c>
      <c r="R241" s="508" t="s">
        <v>2322</v>
      </c>
      <c r="S241" s="598">
        <v>2017</v>
      </c>
      <c r="T241" s="506" t="s">
        <v>3590</v>
      </c>
      <c r="U241" s="598"/>
      <c r="V241" s="625"/>
    </row>
    <row r="242" spans="1:22" s="491" customFormat="1" ht="15" customHeight="1" x14ac:dyDescent="0.15">
      <c r="A242" s="504">
        <v>238</v>
      </c>
      <c r="B242" s="611">
        <v>129</v>
      </c>
      <c r="C242" s="539" t="s">
        <v>4714</v>
      </c>
      <c r="D242" s="538" t="s">
        <v>4690</v>
      </c>
      <c r="E242" s="506" t="s">
        <v>709</v>
      </c>
      <c r="F242" s="598" t="s">
        <v>2741</v>
      </c>
      <c r="G242" s="530" t="s">
        <v>4715</v>
      </c>
      <c r="H242" s="504" t="s">
        <v>2246</v>
      </c>
      <c r="I242" s="502" t="str">
        <f t="shared" si="14"/>
        <v>III/b</v>
      </c>
      <c r="J242" s="525" t="s">
        <v>3977</v>
      </c>
      <c r="K242" s="504" t="s">
        <v>707</v>
      </c>
      <c r="L242" s="503">
        <f t="shared" si="13"/>
        <v>28</v>
      </c>
      <c r="M242" s="504" t="s">
        <v>680</v>
      </c>
      <c r="N242" s="525" t="s">
        <v>3977</v>
      </c>
      <c r="O242" s="501" t="s">
        <v>2225</v>
      </c>
      <c r="P242" s="553" t="s">
        <v>3597</v>
      </c>
      <c r="Q242" s="508" t="s">
        <v>2228</v>
      </c>
      <c r="R242" s="508" t="s">
        <v>2327</v>
      </c>
      <c r="S242" s="598">
        <v>2017</v>
      </c>
      <c r="T242" s="506" t="s">
        <v>3597</v>
      </c>
      <c r="U242" s="598"/>
      <c r="V242" s="625"/>
    </row>
    <row r="243" spans="1:22" s="491" customFormat="1" ht="15" customHeight="1" x14ac:dyDescent="0.15">
      <c r="A243" s="496">
        <v>239</v>
      </c>
      <c r="B243" s="504">
        <v>130</v>
      </c>
      <c r="C243" s="539" t="s">
        <v>4716</v>
      </c>
      <c r="D243" s="538" t="s">
        <v>4691</v>
      </c>
      <c r="E243" s="506" t="s">
        <v>709</v>
      </c>
      <c r="F243" s="598" t="s">
        <v>2724</v>
      </c>
      <c r="G243" s="530" t="s">
        <v>4717</v>
      </c>
      <c r="H243" s="504" t="s">
        <v>2246</v>
      </c>
      <c r="I243" s="502" t="str">
        <f t="shared" si="14"/>
        <v>III/b</v>
      </c>
      <c r="J243" s="525" t="s">
        <v>3977</v>
      </c>
      <c r="K243" s="504" t="s">
        <v>707</v>
      </c>
      <c r="L243" s="503">
        <f t="shared" si="13"/>
        <v>30</v>
      </c>
      <c r="M243" s="504" t="s">
        <v>680</v>
      </c>
      <c r="N243" s="525" t="s">
        <v>3977</v>
      </c>
      <c r="O243" s="501" t="s">
        <v>2225</v>
      </c>
      <c r="P243" s="553" t="s">
        <v>3588</v>
      </c>
      <c r="Q243" s="508" t="s">
        <v>2228</v>
      </c>
      <c r="R243" s="508" t="s">
        <v>2326</v>
      </c>
      <c r="S243" s="598">
        <v>2016</v>
      </c>
      <c r="T243" s="506" t="s">
        <v>4718</v>
      </c>
      <c r="U243" s="598"/>
      <c r="V243" s="625"/>
    </row>
    <row r="244" spans="1:22" s="491" customFormat="1" ht="15" customHeight="1" x14ac:dyDescent="0.15">
      <c r="A244" s="504">
        <v>240</v>
      </c>
      <c r="B244" s="611">
        <v>131</v>
      </c>
      <c r="C244" s="539" t="s">
        <v>4719</v>
      </c>
      <c r="D244" s="538" t="s">
        <v>4692</v>
      </c>
      <c r="E244" s="506" t="s">
        <v>705</v>
      </c>
      <c r="F244" s="598" t="s">
        <v>2742</v>
      </c>
      <c r="G244" s="530" t="s">
        <v>4720</v>
      </c>
      <c r="H244" s="504" t="s">
        <v>2246</v>
      </c>
      <c r="I244" s="502" t="str">
        <f t="shared" si="14"/>
        <v>III/b</v>
      </c>
      <c r="J244" s="525" t="s">
        <v>3977</v>
      </c>
      <c r="K244" s="504" t="s">
        <v>707</v>
      </c>
      <c r="L244" s="503">
        <f t="shared" si="13"/>
        <v>33</v>
      </c>
      <c r="M244" s="504" t="s">
        <v>680</v>
      </c>
      <c r="N244" s="525" t="s">
        <v>3977</v>
      </c>
      <c r="O244" s="501" t="s">
        <v>2225</v>
      </c>
      <c r="P244" s="553" t="s">
        <v>3597</v>
      </c>
      <c r="Q244" s="508" t="s">
        <v>2228</v>
      </c>
      <c r="R244" s="508" t="s">
        <v>2327</v>
      </c>
      <c r="S244" s="598">
        <v>2018</v>
      </c>
      <c r="T244" s="506" t="s">
        <v>4721</v>
      </c>
      <c r="U244" s="598"/>
      <c r="V244" s="625"/>
    </row>
    <row r="245" spans="1:22" s="491" customFormat="1" ht="15" customHeight="1" x14ac:dyDescent="0.15">
      <c r="A245" s="496">
        <v>241</v>
      </c>
      <c r="B245" s="504">
        <v>132</v>
      </c>
      <c r="C245" s="539" t="s">
        <v>5351</v>
      </c>
      <c r="D245" s="538" t="s">
        <v>4693</v>
      </c>
      <c r="E245" s="506" t="s">
        <v>1290</v>
      </c>
      <c r="F245" s="598" t="s">
        <v>4722</v>
      </c>
      <c r="G245" s="530" t="s">
        <v>4723</v>
      </c>
      <c r="H245" s="504" t="s">
        <v>2246</v>
      </c>
      <c r="I245" s="502" t="str">
        <f t="shared" si="14"/>
        <v>III/b</v>
      </c>
      <c r="J245" s="525" t="s">
        <v>3977</v>
      </c>
      <c r="K245" s="504" t="s">
        <v>707</v>
      </c>
      <c r="L245" s="503">
        <f t="shared" si="13"/>
        <v>27</v>
      </c>
      <c r="M245" s="504" t="s">
        <v>680</v>
      </c>
      <c r="N245" s="525" t="s">
        <v>3977</v>
      </c>
      <c r="O245" s="501" t="s">
        <v>2225</v>
      </c>
      <c r="P245" s="553" t="s">
        <v>996</v>
      </c>
      <c r="Q245" s="508" t="s">
        <v>2228</v>
      </c>
      <c r="R245" s="508" t="s">
        <v>2328</v>
      </c>
      <c r="S245" s="598">
        <v>2018</v>
      </c>
      <c r="T245" s="506" t="s">
        <v>210</v>
      </c>
      <c r="U245" s="598" t="s">
        <v>5147</v>
      </c>
      <c r="V245" s="625"/>
    </row>
    <row r="246" spans="1:22" s="491" customFormat="1" ht="15" customHeight="1" x14ac:dyDescent="0.15">
      <c r="A246" s="504">
        <v>242</v>
      </c>
      <c r="B246" s="611">
        <v>133</v>
      </c>
      <c r="C246" s="539" t="s">
        <v>4724</v>
      </c>
      <c r="D246" s="538" t="s">
        <v>4694</v>
      </c>
      <c r="E246" s="506" t="s">
        <v>4677</v>
      </c>
      <c r="F246" s="598" t="s">
        <v>2724</v>
      </c>
      <c r="G246" s="530" t="s">
        <v>4725</v>
      </c>
      <c r="H246" s="504" t="s">
        <v>2246</v>
      </c>
      <c r="I246" s="502" t="str">
        <f t="shared" si="14"/>
        <v>III/b</v>
      </c>
      <c r="J246" s="525" t="s">
        <v>3977</v>
      </c>
      <c r="K246" s="504" t="s">
        <v>707</v>
      </c>
      <c r="L246" s="503">
        <f t="shared" si="13"/>
        <v>33</v>
      </c>
      <c r="M246" s="504" t="s">
        <v>680</v>
      </c>
      <c r="N246" s="525" t="s">
        <v>3977</v>
      </c>
      <c r="O246" s="501" t="s">
        <v>2225</v>
      </c>
      <c r="P246" s="553" t="s">
        <v>3588</v>
      </c>
      <c r="Q246" s="508" t="s">
        <v>2228</v>
      </c>
      <c r="R246" s="508" t="s">
        <v>2326</v>
      </c>
      <c r="S246" s="598">
        <v>2016</v>
      </c>
      <c r="T246" s="506" t="s">
        <v>3594</v>
      </c>
      <c r="U246" s="598" t="s">
        <v>2991</v>
      </c>
      <c r="V246" s="625"/>
    </row>
    <row r="247" spans="1:22" s="491" customFormat="1" ht="15" customHeight="1" x14ac:dyDescent="0.15">
      <c r="A247" s="496">
        <v>243</v>
      </c>
      <c r="B247" s="504">
        <v>134</v>
      </c>
      <c r="C247" s="539" t="s">
        <v>5352</v>
      </c>
      <c r="D247" s="538" t="s">
        <v>4695</v>
      </c>
      <c r="E247" s="506" t="s">
        <v>1290</v>
      </c>
      <c r="F247" s="598" t="s">
        <v>2729</v>
      </c>
      <c r="G247" s="530" t="s">
        <v>4726</v>
      </c>
      <c r="H247" s="504" t="s">
        <v>2246</v>
      </c>
      <c r="I247" s="502" t="str">
        <f t="shared" si="14"/>
        <v>III/b</v>
      </c>
      <c r="J247" s="525" t="s">
        <v>3977</v>
      </c>
      <c r="K247" s="504" t="s">
        <v>707</v>
      </c>
      <c r="L247" s="503">
        <f t="shared" si="13"/>
        <v>30</v>
      </c>
      <c r="M247" s="504" t="s">
        <v>680</v>
      </c>
      <c r="N247" s="525" t="s">
        <v>3977</v>
      </c>
      <c r="O247" s="501" t="s">
        <v>2225</v>
      </c>
      <c r="P247" s="553" t="s">
        <v>4727</v>
      </c>
      <c r="Q247" s="508" t="s">
        <v>2228</v>
      </c>
      <c r="R247" s="508" t="s">
        <v>2323</v>
      </c>
      <c r="S247" s="598">
        <v>2015</v>
      </c>
      <c r="T247" s="506" t="s">
        <v>3540</v>
      </c>
      <c r="U247" s="598" t="s">
        <v>3003</v>
      </c>
      <c r="V247" s="625"/>
    </row>
    <row r="248" spans="1:22" s="491" customFormat="1" ht="15" customHeight="1" x14ac:dyDescent="0.15">
      <c r="A248" s="504">
        <v>244</v>
      </c>
      <c r="B248" s="611">
        <v>135</v>
      </c>
      <c r="C248" s="539" t="s">
        <v>4728</v>
      </c>
      <c r="D248" s="538" t="s">
        <v>4696</v>
      </c>
      <c r="E248" s="506" t="s">
        <v>1290</v>
      </c>
      <c r="F248" s="598" t="s">
        <v>2731</v>
      </c>
      <c r="G248" s="532" t="s">
        <v>4731</v>
      </c>
      <c r="H248" s="504" t="s">
        <v>2246</v>
      </c>
      <c r="I248" s="502" t="str">
        <f t="shared" si="14"/>
        <v>III/b</v>
      </c>
      <c r="J248" s="525" t="s">
        <v>3977</v>
      </c>
      <c r="K248" s="504" t="s">
        <v>707</v>
      </c>
      <c r="L248" s="503">
        <f t="shared" si="13"/>
        <v>29</v>
      </c>
      <c r="M248" s="504" t="s">
        <v>680</v>
      </c>
      <c r="N248" s="525" t="s">
        <v>3977</v>
      </c>
      <c r="O248" s="501" t="s">
        <v>2225</v>
      </c>
      <c r="P248" s="553" t="s">
        <v>4729</v>
      </c>
      <c r="Q248" s="508" t="s">
        <v>2228</v>
      </c>
      <c r="R248" s="508" t="s">
        <v>2326</v>
      </c>
      <c r="S248" s="598">
        <v>2015</v>
      </c>
      <c r="T248" s="506" t="s">
        <v>3588</v>
      </c>
      <c r="U248" s="598" t="s">
        <v>2964</v>
      </c>
      <c r="V248" s="625"/>
    </row>
    <row r="249" spans="1:22" s="491" customFormat="1" ht="15" customHeight="1" x14ac:dyDescent="0.15">
      <c r="A249" s="496">
        <v>245</v>
      </c>
      <c r="B249" s="504">
        <v>136</v>
      </c>
      <c r="C249" s="539" t="s">
        <v>4730</v>
      </c>
      <c r="D249" s="538" t="s">
        <v>4697</v>
      </c>
      <c r="E249" s="506" t="s">
        <v>1290</v>
      </c>
      <c r="F249" s="598" t="s">
        <v>2800</v>
      </c>
      <c r="G249" s="530" t="s">
        <v>4732</v>
      </c>
      <c r="H249" s="504" t="s">
        <v>2246</v>
      </c>
      <c r="I249" s="502" t="str">
        <f t="shared" si="14"/>
        <v>III/b</v>
      </c>
      <c r="J249" s="525" t="s">
        <v>3977</v>
      </c>
      <c r="K249" s="504" t="s">
        <v>707</v>
      </c>
      <c r="L249" s="503">
        <f t="shared" si="13"/>
        <v>30</v>
      </c>
      <c r="M249" s="504" t="s">
        <v>680</v>
      </c>
      <c r="N249" s="525" t="s">
        <v>3977</v>
      </c>
      <c r="O249" s="501" t="s">
        <v>2225</v>
      </c>
      <c r="P249" s="553" t="s">
        <v>4727</v>
      </c>
      <c r="Q249" s="508" t="s">
        <v>2228</v>
      </c>
      <c r="R249" s="508" t="s">
        <v>2328</v>
      </c>
      <c r="S249" s="598">
        <v>2014</v>
      </c>
      <c r="T249" s="506" t="s">
        <v>3540</v>
      </c>
      <c r="U249" s="598" t="s">
        <v>3003</v>
      </c>
      <c r="V249" s="992"/>
    </row>
    <row r="250" spans="1:22" s="491" customFormat="1" ht="15" customHeight="1" x14ac:dyDescent="0.15">
      <c r="A250" s="504">
        <v>246</v>
      </c>
      <c r="B250" s="611">
        <v>137</v>
      </c>
      <c r="C250" s="539" t="s">
        <v>4733</v>
      </c>
      <c r="D250" s="538" t="s">
        <v>4698</v>
      </c>
      <c r="E250" s="506" t="s">
        <v>1290</v>
      </c>
      <c r="F250" s="598" t="s">
        <v>2739</v>
      </c>
      <c r="G250" s="530" t="s">
        <v>4734</v>
      </c>
      <c r="H250" s="504" t="s">
        <v>2246</v>
      </c>
      <c r="I250" s="502" t="str">
        <f t="shared" si="14"/>
        <v>III/b</v>
      </c>
      <c r="J250" s="525" t="s">
        <v>3977</v>
      </c>
      <c r="K250" s="504" t="s">
        <v>707</v>
      </c>
      <c r="L250" s="503">
        <f t="shared" si="13"/>
        <v>33</v>
      </c>
      <c r="M250" s="504" t="s">
        <v>680</v>
      </c>
      <c r="N250" s="525" t="s">
        <v>3977</v>
      </c>
      <c r="O250" s="501" t="s">
        <v>2225</v>
      </c>
      <c r="P250" s="553" t="s">
        <v>4735</v>
      </c>
      <c r="Q250" s="508" t="s">
        <v>2228</v>
      </c>
      <c r="R250" s="508" t="s">
        <v>2328</v>
      </c>
      <c r="S250" s="598">
        <v>2016</v>
      </c>
      <c r="T250" s="506" t="s">
        <v>210</v>
      </c>
      <c r="U250" s="598" t="s">
        <v>2991</v>
      </c>
      <c r="V250" s="625"/>
    </row>
    <row r="251" spans="1:22" s="491" customFormat="1" ht="15" customHeight="1" x14ac:dyDescent="0.15">
      <c r="A251" s="496">
        <v>247</v>
      </c>
      <c r="B251" s="504">
        <v>138</v>
      </c>
      <c r="C251" s="539" t="s">
        <v>4736</v>
      </c>
      <c r="D251" s="538" t="s">
        <v>4699</v>
      </c>
      <c r="E251" s="506" t="s">
        <v>1290</v>
      </c>
      <c r="F251" s="598" t="s">
        <v>4737</v>
      </c>
      <c r="G251" s="530" t="s">
        <v>4738</v>
      </c>
      <c r="H251" s="504" t="s">
        <v>2246</v>
      </c>
      <c r="I251" s="502" t="str">
        <f t="shared" si="14"/>
        <v>III/b</v>
      </c>
      <c r="J251" s="525" t="s">
        <v>3977</v>
      </c>
      <c r="K251" s="504" t="s">
        <v>707</v>
      </c>
      <c r="L251" s="503">
        <f t="shared" si="13"/>
        <v>26</v>
      </c>
      <c r="M251" s="504" t="s">
        <v>680</v>
      </c>
      <c r="N251" s="525" t="s">
        <v>3977</v>
      </c>
      <c r="O251" s="501" t="s">
        <v>2225</v>
      </c>
      <c r="P251" s="553" t="s">
        <v>3597</v>
      </c>
      <c r="Q251" s="508" t="s">
        <v>2228</v>
      </c>
      <c r="R251" s="508" t="s">
        <v>2327</v>
      </c>
      <c r="S251" s="598">
        <v>2018</v>
      </c>
      <c r="T251" s="506" t="s">
        <v>4739</v>
      </c>
      <c r="U251" s="598" t="s">
        <v>2964</v>
      </c>
      <c r="V251" s="625"/>
    </row>
    <row r="252" spans="1:22" s="491" customFormat="1" ht="15" customHeight="1" x14ac:dyDescent="0.15">
      <c r="A252" s="504">
        <v>248</v>
      </c>
      <c r="B252" s="611">
        <v>139</v>
      </c>
      <c r="C252" s="539" t="s">
        <v>4740</v>
      </c>
      <c r="D252" s="538" t="s">
        <v>4700</v>
      </c>
      <c r="E252" s="506" t="s">
        <v>705</v>
      </c>
      <c r="F252" s="598" t="s">
        <v>2736</v>
      </c>
      <c r="G252" s="530" t="s">
        <v>4741</v>
      </c>
      <c r="H252" s="504" t="s">
        <v>2246</v>
      </c>
      <c r="I252" s="502" t="str">
        <f t="shared" si="14"/>
        <v>III/b</v>
      </c>
      <c r="J252" s="525" t="s">
        <v>3977</v>
      </c>
      <c r="K252" s="504" t="s">
        <v>707</v>
      </c>
      <c r="L252" s="503">
        <f t="shared" si="13"/>
        <v>34</v>
      </c>
      <c r="M252" s="504" t="s">
        <v>680</v>
      </c>
      <c r="N252" s="525" t="s">
        <v>3977</v>
      </c>
      <c r="O252" s="501" t="s">
        <v>2225</v>
      </c>
      <c r="P252" s="553" t="s">
        <v>4729</v>
      </c>
      <c r="Q252" s="508" t="s">
        <v>2228</v>
      </c>
      <c r="R252" s="508" t="s">
        <v>2326</v>
      </c>
      <c r="S252" s="598">
        <v>2014</v>
      </c>
      <c r="T252" s="506" t="s">
        <v>3594</v>
      </c>
      <c r="U252" s="598" t="s">
        <v>2921</v>
      </c>
      <c r="V252" s="625"/>
    </row>
    <row r="253" spans="1:22" s="491" customFormat="1" ht="15" customHeight="1" x14ac:dyDescent="0.15">
      <c r="A253" s="496">
        <v>249</v>
      </c>
      <c r="B253" s="504">
        <v>140</v>
      </c>
      <c r="C253" s="539" t="s">
        <v>4743</v>
      </c>
      <c r="D253" s="538" t="s">
        <v>4701</v>
      </c>
      <c r="E253" s="506" t="s">
        <v>709</v>
      </c>
      <c r="F253" s="596" t="s">
        <v>2724</v>
      </c>
      <c r="G253" s="596" t="s">
        <v>4742</v>
      </c>
      <c r="H253" s="504" t="s">
        <v>2246</v>
      </c>
      <c r="I253" s="502" t="str">
        <f t="shared" si="14"/>
        <v>III/b</v>
      </c>
      <c r="J253" s="525" t="s">
        <v>3977</v>
      </c>
      <c r="K253" s="504" t="s">
        <v>707</v>
      </c>
      <c r="L253" s="503">
        <f t="shared" si="13"/>
        <v>30</v>
      </c>
      <c r="M253" s="504" t="s">
        <v>680</v>
      </c>
      <c r="N253" s="525" t="s">
        <v>3977</v>
      </c>
      <c r="O253" s="501" t="s">
        <v>2225</v>
      </c>
      <c r="P253" s="553" t="s">
        <v>4727</v>
      </c>
      <c r="Q253" s="508" t="s">
        <v>2228</v>
      </c>
      <c r="R253" s="508" t="s">
        <v>2324</v>
      </c>
      <c r="S253" s="598">
        <v>2014</v>
      </c>
      <c r="T253" s="506" t="s">
        <v>3540</v>
      </c>
      <c r="U253" s="598" t="s">
        <v>3003</v>
      </c>
      <c r="V253" s="625"/>
    </row>
    <row r="254" spans="1:22" s="491" customFormat="1" ht="15" customHeight="1" x14ac:dyDescent="0.15">
      <c r="A254" s="504">
        <v>250</v>
      </c>
      <c r="B254" s="611">
        <v>141</v>
      </c>
      <c r="C254" s="539" t="s">
        <v>4744</v>
      </c>
      <c r="D254" s="538" t="s">
        <v>4702</v>
      </c>
      <c r="E254" s="506" t="s">
        <v>709</v>
      </c>
      <c r="F254" s="598" t="s">
        <v>2724</v>
      </c>
      <c r="G254" s="530" t="s">
        <v>4745</v>
      </c>
      <c r="H254" s="504" t="s">
        <v>2246</v>
      </c>
      <c r="I254" s="502" t="str">
        <f t="shared" si="14"/>
        <v>III/b</v>
      </c>
      <c r="J254" s="525" t="s">
        <v>3977</v>
      </c>
      <c r="K254" s="504" t="s">
        <v>707</v>
      </c>
      <c r="L254" s="503">
        <f t="shared" si="13"/>
        <v>30</v>
      </c>
      <c r="M254" s="504" t="s">
        <v>680</v>
      </c>
      <c r="N254" s="525" t="s">
        <v>3977</v>
      </c>
      <c r="O254" s="501" t="s">
        <v>2225</v>
      </c>
      <c r="P254" s="553" t="s">
        <v>3588</v>
      </c>
      <c r="Q254" s="508" t="s">
        <v>2228</v>
      </c>
      <c r="R254" s="508" t="s">
        <v>2326</v>
      </c>
      <c r="S254" s="598">
        <v>2016</v>
      </c>
      <c r="T254" s="506" t="s">
        <v>3594</v>
      </c>
      <c r="U254" s="598" t="s">
        <v>2921</v>
      </c>
      <c r="V254" s="625"/>
    </row>
    <row r="255" spans="1:22" s="491" customFormat="1" ht="15" customHeight="1" x14ac:dyDescent="0.15">
      <c r="A255" s="496">
        <v>251</v>
      </c>
      <c r="B255" s="504">
        <v>142</v>
      </c>
      <c r="C255" s="539" t="s">
        <v>4746</v>
      </c>
      <c r="D255" s="538" t="s">
        <v>4703</v>
      </c>
      <c r="E255" s="506" t="s">
        <v>709</v>
      </c>
      <c r="F255" s="596" t="s">
        <v>2728</v>
      </c>
      <c r="G255" s="596" t="s">
        <v>4747</v>
      </c>
      <c r="H255" s="504" t="s">
        <v>2246</v>
      </c>
      <c r="I255" s="502" t="str">
        <f t="shared" si="14"/>
        <v>III/b</v>
      </c>
      <c r="J255" s="525" t="s">
        <v>3977</v>
      </c>
      <c r="K255" s="504" t="s">
        <v>707</v>
      </c>
      <c r="L255" s="503">
        <f t="shared" si="13"/>
        <v>36</v>
      </c>
      <c r="M255" s="504" t="s">
        <v>680</v>
      </c>
      <c r="N255" s="525" t="s">
        <v>3977</v>
      </c>
      <c r="O255" s="501" t="s">
        <v>2225</v>
      </c>
      <c r="P255" s="553" t="s">
        <v>3588</v>
      </c>
      <c r="Q255" s="508" t="s">
        <v>2228</v>
      </c>
      <c r="R255" s="508" t="s">
        <v>2326</v>
      </c>
      <c r="S255" s="598">
        <v>2014</v>
      </c>
      <c r="T255" s="506" t="s">
        <v>3594</v>
      </c>
      <c r="U255" s="598" t="s">
        <v>2921</v>
      </c>
      <c r="V255" s="625"/>
    </row>
    <row r="256" spans="1:22" s="491" customFormat="1" ht="15" customHeight="1" x14ac:dyDescent="0.15">
      <c r="A256" s="504">
        <v>252</v>
      </c>
      <c r="B256" s="611">
        <v>143</v>
      </c>
      <c r="C256" s="539" t="s">
        <v>4748</v>
      </c>
      <c r="D256" s="538" t="s">
        <v>4704</v>
      </c>
      <c r="E256" s="506" t="s">
        <v>709</v>
      </c>
      <c r="F256" s="598" t="s">
        <v>2741</v>
      </c>
      <c r="G256" s="530" t="s">
        <v>2163</v>
      </c>
      <c r="H256" s="504" t="s">
        <v>2246</v>
      </c>
      <c r="I256" s="502" t="str">
        <f t="shared" si="14"/>
        <v>III/b</v>
      </c>
      <c r="J256" s="525" t="s">
        <v>3977</v>
      </c>
      <c r="K256" s="504" t="s">
        <v>707</v>
      </c>
      <c r="L256" s="503">
        <f t="shared" si="13"/>
        <v>31</v>
      </c>
      <c r="M256" s="504" t="s">
        <v>680</v>
      </c>
      <c r="N256" s="525" t="s">
        <v>3977</v>
      </c>
      <c r="O256" s="501" t="s">
        <v>2225</v>
      </c>
      <c r="P256" s="553" t="s">
        <v>1126</v>
      </c>
      <c r="Q256" s="508" t="s">
        <v>2228</v>
      </c>
      <c r="R256" s="508" t="s">
        <v>2328</v>
      </c>
      <c r="S256" s="598">
        <v>2016</v>
      </c>
      <c r="T256" s="506" t="s">
        <v>210</v>
      </c>
      <c r="U256" s="598" t="s">
        <v>2991</v>
      </c>
      <c r="V256" s="625"/>
    </row>
    <row r="257" spans="1:229" s="491" customFormat="1" ht="15" customHeight="1" x14ac:dyDescent="0.15">
      <c r="A257" s="496">
        <v>253</v>
      </c>
      <c r="B257" s="504">
        <v>144</v>
      </c>
      <c r="C257" s="539" t="s">
        <v>4749</v>
      </c>
      <c r="D257" s="538" t="s">
        <v>4705</v>
      </c>
      <c r="E257" s="506" t="s">
        <v>705</v>
      </c>
      <c r="F257" s="598" t="s">
        <v>4750</v>
      </c>
      <c r="G257" s="530" t="s">
        <v>4751</v>
      </c>
      <c r="H257" s="504" t="s">
        <v>2246</v>
      </c>
      <c r="I257" s="502" t="str">
        <f t="shared" si="14"/>
        <v>III/b</v>
      </c>
      <c r="J257" s="525" t="s">
        <v>3977</v>
      </c>
      <c r="K257" s="504" t="s">
        <v>707</v>
      </c>
      <c r="L257" s="503">
        <f t="shared" si="13"/>
        <v>32</v>
      </c>
      <c r="M257" s="504" t="s">
        <v>680</v>
      </c>
      <c r="N257" s="525" t="s">
        <v>3977</v>
      </c>
      <c r="O257" s="501" t="s">
        <v>2225</v>
      </c>
      <c r="P257" s="553" t="s">
        <v>3597</v>
      </c>
      <c r="Q257" s="508" t="s">
        <v>2228</v>
      </c>
      <c r="R257" s="508" t="s">
        <v>2327</v>
      </c>
      <c r="S257" s="598">
        <v>2017</v>
      </c>
      <c r="T257" s="506" t="s">
        <v>3531</v>
      </c>
      <c r="U257" s="598" t="s">
        <v>2986</v>
      </c>
      <c r="V257" s="625"/>
    </row>
    <row r="258" spans="1:229" s="491" customFormat="1" ht="15" customHeight="1" x14ac:dyDescent="0.15">
      <c r="A258" s="504">
        <v>254</v>
      </c>
      <c r="B258" s="611">
        <v>145</v>
      </c>
      <c r="C258" s="539" t="s">
        <v>4752</v>
      </c>
      <c r="D258" s="538" t="s">
        <v>4706</v>
      </c>
      <c r="E258" s="506" t="s">
        <v>705</v>
      </c>
      <c r="F258" s="598" t="s">
        <v>4753</v>
      </c>
      <c r="G258" s="530" t="s">
        <v>4754</v>
      </c>
      <c r="H258" s="504" t="s">
        <v>2246</v>
      </c>
      <c r="I258" s="502" t="str">
        <f t="shared" si="14"/>
        <v>III/b</v>
      </c>
      <c r="J258" s="525" t="s">
        <v>3977</v>
      </c>
      <c r="K258" s="504" t="s">
        <v>707</v>
      </c>
      <c r="L258" s="503">
        <f t="shared" si="13"/>
        <v>30</v>
      </c>
      <c r="M258" s="504" t="s">
        <v>680</v>
      </c>
      <c r="N258" s="525" t="s">
        <v>3977</v>
      </c>
      <c r="O258" s="501" t="s">
        <v>2225</v>
      </c>
      <c r="P258" s="553" t="s">
        <v>4727</v>
      </c>
      <c r="Q258" s="508" t="s">
        <v>2228</v>
      </c>
      <c r="R258" s="508" t="s">
        <v>2327</v>
      </c>
      <c r="S258" s="598">
        <v>2018</v>
      </c>
      <c r="T258" s="506" t="s">
        <v>4755</v>
      </c>
      <c r="U258" s="598" t="s">
        <v>3014</v>
      </c>
      <c r="V258" s="625"/>
    </row>
    <row r="259" spans="1:229" s="491" customFormat="1" ht="15" customHeight="1" x14ac:dyDescent="0.15">
      <c r="A259" s="496">
        <v>255</v>
      </c>
      <c r="B259" s="504">
        <v>146</v>
      </c>
      <c r="C259" s="539" t="s">
        <v>4756</v>
      </c>
      <c r="D259" s="538" t="s">
        <v>4707</v>
      </c>
      <c r="E259" s="506" t="s">
        <v>705</v>
      </c>
      <c r="F259" s="598" t="s">
        <v>4757</v>
      </c>
      <c r="G259" s="530" t="s">
        <v>4758</v>
      </c>
      <c r="H259" s="504" t="s">
        <v>2246</v>
      </c>
      <c r="I259" s="502" t="str">
        <f t="shared" si="14"/>
        <v>III/b</v>
      </c>
      <c r="J259" s="525" t="s">
        <v>3977</v>
      </c>
      <c r="K259" s="504" t="s">
        <v>707</v>
      </c>
      <c r="L259" s="503">
        <f t="shared" si="13"/>
        <v>28</v>
      </c>
      <c r="M259" s="504" t="s">
        <v>680</v>
      </c>
      <c r="N259" s="525" t="s">
        <v>3977</v>
      </c>
      <c r="O259" s="501" t="s">
        <v>2225</v>
      </c>
      <c r="P259" s="553" t="s">
        <v>3588</v>
      </c>
      <c r="Q259" s="508" t="s">
        <v>2228</v>
      </c>
      <c r="R259" s="508" t="s">
        <v>2326</v>
      </c>
      <c r="S259" s="598">
        <v>2016</v>
      </c>
      <c r="T259" s="506" t="s">
        <v>3594</v>
      </c>
      <c r="U259" s="598" t="s">
        <v>2921</v>
      </c>
      <c r="V259" s="625"/>
    </row>
    <row r="260" spans="1:229" s="462" customFormat="1" ht="15" customHeight="1" x14ac:dyDescent="0.15">
      <c r="A260" s="504">
        <v>256</v>
      </c>
      <c r="B260" s="611">
        <v>147</v>
      </c>
      <c r="C260" s="539" t="s">
        <v>4089</v>
      </c>
      <c r="D260" s="538" t="s">
        <v>4068</v>
      </c>
      <c r="E260" s="498" t="s">
        <v>705</v>
      </c>
      <c r="F260" s="598" t="s">
        <v>2729</v>
      </c>
      <c r="G260" s="576" t="s">
        <v>4472</v>
      </c>
      <c r="H260" s="501" t="s">
        <v>2246</v>
      </c>
      <c r="I260" s="502" t="str">
        <f>IF(H260="Pembina Utama","IV/e",IF(H260="Pembina Utama Madya","IV/d",IF(H260="Pembina Utama Muda","IV/c",IF(H260="Pembina Tk.I","IV/b",IF(H260="Pembina","IV/a",IF(H260="Penata Tk.I","III/d",IF(H260="Penata","III/c",IF(H260="Penata Muda Tk.I","III/b",IF(H260="Penata Muda","III/a",IF(H260="Pengatur Tk.I","II/d",IF(H260="Pengatur","II/c",IF(H260="Pengatur Muda Tk.I","II/b",IF(H260="Pengatur Muda","II/a",IF(H260="Juru Tk.I","I/d",IF(H260="Juru","I/c",IF(H260="Juru Muda Tk.I","I/b","I/a"))))))))))))))))</f>
        <v>III/b</v>
      </c>
      <c r="J260" s="503" t="s">
        <v>3977</v>
      </c>
      <c r="K260" s="501" t="s">
        <v>707</v>
      </c>
      <c r="L260" s="503">
        <f t="shared" si="13"/>
        <v>29</v>
      </c>
      <c r="M260" s="501" t="s">
        <v>680</v>
      </c>
      <c r="N260" s="503" t="s">
        <v>3977</v>
      </c>
      <c r="O260" s="496" t="s">
        <v>2225</v>
      </c>
      <c r="P260" s="553" t="s">
        <v>4109</v>
      </c>
      <c r="Q260" s="508" t="s">
        <v>2228</v>
      </c>
      <c r="R260" s="508" t="s">
        <v>2300</v>
      </c>
      <c r="S260" s="598"/>
      <c r="T260" s="598"/>
      <c r="U260" s="598"/>
      <c r="V260" s="625"/>
      <c r="W260" s="491"/>
      <c r="X260" s="491"/>
      <c r="Y260" s="491"/>
      <c r="Z260" s="491"/>
      <c r="AA260" s="491"/>
      <c r="AB260" s="491"/>
      <c r="AC260" s="491"/>
      <c r="AD260" s="491"/>
      <c r="AE260" s="491"/>
      <c r="AF260" s="491"/>
      <c r="AG260" s="491"/>
      <c r="AH260" s="491"/>
      <c r="AI260" s="491"/>
      <c r="AJ260" s="491"/>
      <c r="AK260" s="491"/>
      <c r="AL260" s="491"/>
      <c r="AM260" s="491"/>
      <c r="AN260" s="491"/>
      <c r="AO260" s="491"/>
      <c r="AP260" s="491"/>
      <c r="AQ260" s="491"/>
      <c r="AR260" s="491"/>
      <c r="AS260" s="491"/>
      <c r="AT260" s="491"/>
      <c r="AU260" s="491"/>
      <c r="AV260" s="491"/>
      <c r="AW260" s="491"/>
      <c r="AX260" s="491"/>
      <c r="AY260" s="491"/>
      <c r="AZ260" s="491"/>
      <c r="BA260" s="491"/>
      <c r="BB260" s="491"/>
      <c r="BC260" s="491"/>
      <c r="BD260" s="491"/>
      <c r="BE260" s="491"/>
      <c r="BF260" s="491"/>
      <c r="BG260" s="491"/>
      <c r="BH260" s="491"/>
      <c r="BI260" s="491"/>
      <c r="BJ260" s="491"/>
      <c r="BK260" s="491"/>
      <c r="BL260" s="491"/>
      <c r="BM260" s="491"/>
      <c r="BN260" s="491"/>
      <c r="BO260" s="491"/>
      <c r="BP260" s="491"/>
      <c r="BQ260" s="491"/>
      <c r="BR260" s="491"/>
      <c r="BS260" s="491"/>
      <c r="BT260" s="491"/>
      <c r="BU260" s="491"/>
      <c r="BV260" s="491"/>
      <c r="BW260" s="491"/>
      <c r="BX260" s="491"/>
      <c r="BY260" s="491"/>
      <c r="BZ260" s="491"/>
      <c r="CA260" s="491"/>
      <c r="CB260" s="491"/>
      <c r="CC260" s="491"/>
      <c r="CD260" s="491"/>
      <c r="CE260" s="491"/>
      <c r="CF260" s="491"/>
      <c r="CG260" s="491"/>
      <c r="CH260" s="491"/>
      <c r="CI260" s="491"/>
      <c r="CJ260" s="491"/>
      <c r="CK260" s="491"/>
      <c r="CL260" s="491"/>
      <c r="CM260" s="491"/>
      <c r="CN260" s="491"/>
      <c r="CO260" s="491"/>
      <c r="CP260" s="491"/>
      <c r="CQ260" s="491"/>
      <c r="CR260" s="491"/>
      <c r="CS260" s="491"/>
      <c r="CT260" s="491"/>
      <c r="CU260" s="491"/>
      <c r="CV260" s="491"/>
      <c r="CW260" s="491"/>
      <c r="CX260" s="491"/>
      <c r="CY260" s="491"/>
      <c r="CZ260" s="491"/>
      <c r="DA260" s="491"/>
      <c r="DB260" s="491"/>
      <c r="DC260" s="491"/>
      <c r="DD260" s="491"/>
      <c r="DE260" s="491"/>
      <c r="DF260" s="491"/>
      <c r="DG260" s="491"/>
      <c r="DH260" s="491"/>
      <c r="DI260" s="491"/>
      <c r="DJ260" s="491"/>
      <c r="DK260" s="491"/>
      <c r="DL260" s="491"/>
      <c r="DM260" s="491"/>
      <c r="DN260" s="491"/>
      <c r="DO260" s="491"/>
      <c r="DP260" s="491"/>
      <c r="DQ260" s="491"/>
      <c r="DR260" s="491"/>
      <c r="DS260" s="491"/>
      <c r="DT260" s="491"/>
      <c r="DU260" s="491"/>
      <c r="DV260" s="491"/>
      <c r="DW260" s="491"/>
      <c r="DX260" s="491"/>
      <c r="DY260" s="491"/>
      <c r="DZ260" s="491"/>
      <c r="EA260" s="491"/>
      <c r="EB260" s="491"/>
      <c r="EC260" s="491"/>
      <c r="ED260" s="491"/>
      <c r="EE260" s="491"/>
      <c r="EF260" s="491"/>
      <c r="EG260" s="491"/>
      <c r="EH260" s="491"/>
      <c r="EI260" s="491"/>
      <c r="EJ260" s="491"/>
      <c r="EK260" s="491"/>
      <c r="EL260" s="491"/>
      <c r="EM260" s="491"/>
      <c r="EN260" s="491"/>
      <c r="EO260" s="491"/>
      <c r="EP260" s="491"/>
      <c r="EQ260" s="491"/>
      <c r="ER260" s="491"/>
      <c r="ES260" s="491"/>
      <c r="ET260" s="491"/>
      <c r="EU260" s="491"/>
      <c r="EV260" s="491"/>
      <c r="EW260" s="491"/>
      <c r="EX260" s="491"/>
      <c r="EY260" s="491"/>
      <c r="EZ260" s="491"/>
      <c r="FA260" s="491"/>
      <c r="FB260" s="491"/>
      <c r="FC260" s="491"/>
      <c r="FD260" s="491"/>
      <c r="FE260" s="491"/>
      <c r="FF260" s="491"/>
      <c r="FG260" s="491"/>
      <c r="FH260" s="491"/>
      <c r="FI260" s="491"/>
      <c r="FJ260" s="491"/>
      <c r="FK260" s="491"/>
      <c r="FL260" s="491"/>
      <c r="FM260" s="491"/>
      <c r="FN260" s="491"/>
      <c r="FO260" s="491"/>
      <c r="FP260" s="491"/>
      <c r="FQ260" s="491"/>
      <c r="FR260" s="491"/>
      <c r="FS260" s="491"/>
      <c r="FT260" s="491"/>
      <c r="FU260" s="491"/>
      <c r="FV260" s="491"/>
      <c r="FW260" s="491"/>
      <c r="FX260" s="491"/>
      <c r="FY260" s="491"/>
      <c r="FZ260" s="491"/>
      <c r="GA260" s="491"/>
      <c r="GB260" s="491"/>
      <c r="GC260" s="491"/>
      <c r="GD260" s="491"/>
      <c r="GE260" s="491"/>
      <c r="GF260" s="491"/>
      <c r="GG260" s="491"/>
      <c r="GH260" s="491"/>
      <c r="GI260" s="491"/>
      <c r="GJ260" s="491"/>
      <c r="GK260" s="491"/>
      <c r="GL260" s="491"/>
      <c r="GM260" s="491"/>
      <c r="GN260" s="491"/>
      <c r="GO260" s="491"/>
      <c r="GP260" s="491"/>
      <c r="GQ260" s="491"/>
      <c r="GR260" s="491"/>
      <c r="GS260" s="491"/>
      <c r="GT260" s="491"/>
      <c r="GU260" s="491"/>
      <c r="GV260" s="491"/>
      <c r="GW260" s="491"/>
      <c r="GX260" s="491"/>
      <c r="GY260" s="491"/>
      <c r="GZ260" s="491"/>
      <c r="HA260" s="491"/>
      <c r="HB260" s="491"/>
      <c r="HC260" s="491"/>
      <c r="HD260" s="491"/>
      <c r="HE260" s="491"/>
      <c r="HF260" s="491"/>
      <c r="HG260" s="491"/>
      <c r="HH260" s="491"/>
      <c r="HI260" s="491"/>
      <c r="HJ260" s="491"/>
      <c r="HK260" s="491"/>
      <c r="HL260" s="491"/>
      <c r="HM260" s="491"/>
      <c r="HN260" s="491"/>
      <c r="HO260" s="491"/>
      <c r="HP260" s="491"/>
      <c r="HQ260" s="491"/>
      <c r="HR260" s="491"/>
      <c r="HS260" s="491"/>
      <c r="HT260" s="491"/>
      <c r="HU260" s="491"/>
    </row>
    <row r="261" spans="1:229" s="491" customFormat="1" ht="15" customHeight="1" x14ac:dyDescent="0.15">
      <c r="A261" s="496">
        <v>257</v>
      </c>
      <c r="B261" s="504">
        <v>148</v>
      </c>
      <c r="C261" s="539" t="s">
        <v>4759</v>
      </c>
      <c r="D261" s="538" t="s">
        <v>4708</v>
      </c>
      <c r="E261" s="506" t="s">
        <v>705</v>
      </c>
      <c r="F261" s="598" t="s">
        <v>4760</v>
      </c>
      <c r="G261" s="530" t="s">
        <v>4761</v>
      </c>
      <c r="H261" s="504" t="s">
        <v>2246</v>
      </c>
      <c r="I261" s="502" t="str">
        <f t="shared" si="14"/>
        <v>III/b</v>
      </c>
      <c r="J261" s="525" t="s">
        <v>3977</v>
      </c>
      <c r="K261" s="504" t="s">
        <v>707</v>
      </c>
      <c r="L261" s="503">
        <f t="shared" si="13"/>
        <v>36</v>
      </c>
      <c r="M261" s="504" t="s">
        <v>680</v>
      </c>
      <c r="N261" s="525" t="s">
        <v>3977</v>
      </c>
      <c r="O261" s="501" t="s">
        <v>2225</v>
      </c>
      <c r="P261" s="553" t="s">
        <v>4729</v>
      </c>
      <c r="Q261" s="508" t="s">
        <v>2228</v>
      </c>
      <c r="R261" s="508" t="s">
        <v>2326</v>
      </c>
      <c r="S261" s="598">
        <v>2014</v>
      </c>
      <c r="T261" s="506" t="s">
        <v>3594</v>
      </c>
      <c r="U261" s="598" t="s">
        <v>2991</v>
      </c>
      <c r="V261" s="625"/>
    </row>
    <row r="262" spans="1:229" s="491" customFormat="1" ht="15" customHeight="1" x14ac:dyDescent="0.15">
      <c r="A262" s="504">
        <v>258</v>
      </c>
      <c r="B262" s="611">
        <v>149</v>
      </c>
      <c r="C262" s="539" t="s">
        <v>4763</v>
      </c>
      <c r="D262" s="538" t="s">
        <v>4709</v>
      </c>
      <c r="E262" s="506" t="s">
        <v>709</v>
      </c>
      <c r="F262" s="598" t="s">
        <v>2729</v>
      </c>
      <c r="G262" s="530" t="s">
        <v>4762</v>
      </c>
      <c r="H262" s="504" t="s">
        <v>2246</v>
      </c>
      <c r="I262" s="502" t="str">
        <f t="shared" si="14"/>
        <v>III/b</v>
      </c>
      <c r="J262" s="525" t="s">
        <v>3977</v>
      </c>
      <c r="K262" s="504" t="s">
        <v>707</v>
      </c>
      <c r="L262" s="503">
        <f t="shared" si="13"/>
        <v>27</v>
      </c>
      <c r="M262" s="504" t="s">
        <v>680</v>
      </c>
      <c r="N262" s="525" t="s">
        <v>3977</v>
      </c>
      <c r="O262" s="501" t="s">
        <v>2225</v>
      </c>
      <c r="P262" s="553" t="s">
        <v>4727</v>
      </c>
      <c r="Q262" s="508" t="s">
        <v>2228</v>
      </c>
      <c r="R262" s="508" t="s">
        <v>2328</v>
      </c>
      <c r="S262" s="598">
        <v>2017</v>
      </c>
      <c r="T262" s="506" t="s">
        <v>3540</v>
      </c>
      <c r="U262" s="598" t="s">
        <v>3003</v>
      </c>
      <c r="V262" s="625"/>
    </row>
    <row r="263" spans="1:229" s="491" customFormat="1" ht="15" customHeight="1" x14ac:dyDescent="0.15">
      <c r="A263" s="496">
        <v>259</v>
      </c>
      <c r="B263" s="504">
        <v>150</v>
      </c>
      <c r="C263" s="539" t="s">
        <v>4764</v>
      </c>
      <c r="D263" s="538" t="s">
        <v>4710</v>
      </c>
      <c r="E263" s="506" t="s">
        <v>705</v>
      </c>
      <c r="F263" s="598" t="s">
        <v>2729</v>
      </c>
      <c r="G263" s="530" t="s">
        <v>4765</v>
      </c>
      <c r="H263" s="504" t="s">
        <v>2246</v>
      </c>
      <c r="I263" s="502" t="str">
        <f t="shared" si="14"/>
        <v>III/b</v>
      </c>
      <c r="J263" s="525" t="s">
        <v>3977</v>
      </c>
      <c r="K263" s="504" t="s">
        <v>707</v>
      </c>
      <c r="L263" s="503">
        <f t="shared" si="13"/>
        <v>34</v>
      </c>
      <c r="M263" s="504" t="s">
        <v>680</v>
      </c>
      <c r="N263" s="525" t="s">
        <v>3977</v>
      </c>
      <c r="O263" s="501" t="s">
        <v>2225</v>
      </c>
      <c r="P263" s="553" t="s">
        <v>3597</v>
      </c>
      <c r="Q263" s="508" t="s">
        <v>2228</v>
      </c>
      <c r="R263" s="508" t="s">
        <v>2327</v>
      </c>
      <c r="S263" s="598">
        <v>2017</v>
      </c>
      <c r="T263" s="506" t="s">
        <v>4766</v>
      </c>
      <c r="U263" s="598" t="s">
        <v>5147</v>
      </c>
      <c r="V263" s="625"/>
    </row>
    <row r="264" spans="1:229" s="491" customFormat="1" ht="15" customHeight="1" x14ac:dyDescent="0.15">
      <c r="A264" s="504">
        <v>260</v>
      </c>
      <c r="B264" s="611">
        <v>151</v>
      </c>
      <c r="C264" s="682" t="s">
        <v>4767</v>
      </c>
      <c r="D264" s="683" t="s">
        <v>4711</v>
      </c>
      <c r="E264" s="684" t="s">
        <v>705</v>
      </c>
      <c r="F264" s="685" t="s">
        <v>2762</v>
      </c>
      <c r="G264" s="686" t="s">
        <v>4768</v>
      </c>
      <c r="H264" s="687" t="s">
        <v>2246</v>
      </c>
      <c r="I264" s="420" t="str">
        <f t="shared" si="14"/>
        <v>III/b</v>
      </c>
      <c r="J264" s="688" t="s">
        <v>3977</v>
      </c>
      <c r="K264" s="687" t="s">
        <v>707</v>
      </c>
      <c r="L264" s="503">
        <f t="shared" si="13"/>
        <v>31</v>
      </c>
      <c r="M264" s="687" t="s">
        <v>680</v>
      </c>
      <c r="N264" s="688" t="s">
        <v>3977</v>
      </c>
      <c r="O264" s="422" t="s">
        <v>2225</v>
      </c>
      <c r="P264" s="689" t="s">
        <v>3597</v>
      </c>
      <c r="Q264" s="690" t="s">
        <v>2228</v>
      </c>
      <c r="R264" s="690" t="s">
        <v>2327</v>
      </c>
      <c r="S264" s="685">
        <v>2016</v>
      </c>
      <c r="T264" s="684" t="s">
        <v>3597</v>
      </c>
      <c r="U264" s="685" t="s">
        <v>2991</v>
      </c>
      <c r="V264" s="691"/>
    </row>
    <row r="265" spans="1:229" s="491" customFormat="1" ht="15" customHeight="1" x14ac:dyDescent="0.15">
      <c r="A265" s="496">
        <v>261</v>
      </c>
      <c r="B265" s="504">
        <v>152</v>
      </c>
      <c r="C265" s="682" t="s">
        <v>4831</v>
      </c>
      <c r="D265" s="683" t="s">
        <v>4832</v>
      </c>
      <c r="E265" s="684" t="s">
        <v>709</v>
      </c>
      <c r="F265" s="685" t="s">
        <v>2730</v>
      </c>
      <c r="G265" s="686" t="s">
        <v>4833</v>
      </c>
      <c r="H265" s="687" t="s">
        <v>2246</v>
      </c>
      <c r="I265" s="420" t="str">
        <f t="shared" si="14"/>
        <v>III/b</v>
      </c>
      <c r="J265" s="642" t="s">
        <v>3977</v>
      </c>
      <c r="K265" s="687" t="s">
        <v>707</v>
      </c>
      <c r="L265" s="503">
        <f t="shared" ref="L265:L331" si="15">2020 - (RIGHT(G265,4))</f>
        <v>32</v>
      </c>
      <c r="M265" s="687" t="s">
        <v>680</v>
      </c>
      <c r="N265" s="642" t="s">
        <v>3977</v>
      </c>
      <c r="O265" s="501" t="s">
        <v>2225</v>
      </c>
      <c r="P265" s="689" t="s">
        <v>3597</v>
      </c>
      <c r="Q265" s="508" t="s">
        <v>2228</v>
      </c>
      <c r="R265" s="690" t="s">
        <v>2327</v>
      </c>
      <c r="S265" s="685">
        <v>2015</v>
      </c>
      <c r="T265" s="684" t="s">
        <v>3597</v>
      </c>
      <c r="U265" s="685"/>
      <c r="V265" s="691"/>
    </row>
    <row r="266" spans="1:229" s="491" customFormat="1" ht="15" customHeight="1" x14ac:dyDescent="0.15">
      <c r="A266" s="504">
        <v>262</v>
      </c>
      <c r="B266" s="611">
        <v>153</v>
      </c>
      <c r="C266" s="692" t="s">
        <v>4834</v>
      </c>
      <c r="D266" s="693" t="s">
        <v>4835</v>
      </c>
      <c r="E266" s="694" t="s">
        <v>709</v>
      </c>
      <c r="F266" s="695" t="s">
        <v>2742</v>
      </c>
      <c r="G266" s="696" t="s">
        <v>4836</v>
      </c>
      <c r="H266" s="697" t="s">
        <v>2246</v>
      </c>
      <c r="I266" s="370" t="str">
        <f t="shared" ref="I266" si="16">IF(H266="Pembina Utama","IV/e",IF(H266="Pembina Utama Madya","IV/d",IF(H266="Pembina Utama Muda","IV/c",IF(H266="Pembina Tk.I","IV/b",IF(H266="Pembina","IV/a",IF(H266="Penata Tk.I","III/d",IF(H266="Penata","III/c",IF(H266="Penata Muda Tk.I","III/b",IF(H266="Penata Muda","III/a",IF(H266="Pengatur Tk.I","II/d",IF(H266="Pengatur","II/c",IF(H266="Pengatur Muda Tk.I","II/b",IF(H266="Pengatur Muda","II/a",IF(H266="Juru Tk.I","I/d",IF(H266="Juru","I/c",IF(H266="Juru Muda Tk.I","I/b","I/a"))))))))))))))))</f>
        <v>III/b</v>
      </c>
      <c r="J266" s="642" t="s">
        <v>3977</v>
      </c>
      <c r="K266" s="697" t="s">
        <v>707</v>
      </c>
      <c r="L266" s="503">
        <f t="shared" si="15"/>
        <v>31</v>
      </c>
      <c r="M266" s="697" t="s">
        <v>680</v>
      </c>
      <c r="N266" s="642" t="s">
        <v>3977</v>
      </c>
      <c r="O266" s="378" t="s">
        <v>2225</v>
      </c>
      <c r="P266" s="698" t="s">
        <v>4837</v>
      </c>
      <c r="Q266" s="645" t="s">
        <v>2228</v>
      </c>
      <c r="R266" s="699" t="s">
        <v>2328</v>
      </c>
      <c r="S266" s="700"/>
      <c r="T266" s="694"/>
      <c r="U266" s="700"/>
      <c r="V266" s="701"/>
    </row>
    <row r="267" spans="1:229" x14ac:dyDescent="0.15">
      <c r="A267" s="496">
        <v>263</v>
      </c>
      <c r="B267" s="611">
        <v>1</v>
      </c>
      <c r="C267" s="635" t="s">
        <v>1926</v>
      </c>
      <c r="D267" s="613" t="s">
        <v>583</v>
      </c>
      <c r="E267" s="614" t="s">
        <v>705</v>
      </c>
      <c r="F267" s="615" t="s">
        <v>2736</v>
      </c>
      <c r="G267" s="614" t="s">
        <v>225</v>
      </c>
      <c r="H267" s="611" t="s">
        <v>2244</v>
      </c>
      <c r="I267" s="617" t="str">
        <f t="shared" ref="I267:I297" si="17">IF(H267="Pembina Utama","IV/e",IF(H267="Pembina Utama Madya","IV/d",IF(H267="Pembina Utama Muda","IV/c",IF(H267="Pembina Tk.I","IV/b",IF(H267="Pembina","IV/a",IF(H267="Penata Tk.I","III/d",IF(H267="Penata","III/c",IF(H267="Penata Muda Tk.I","III/b",IF(H267="Penata Muda","III/a",IF(H267="Pengatur Tk.I","II/d",IF(H267="Pengatur","II/c",IF(H267="Pengatur Muda Tk.I","II/b",IF(H267="Pengatur Muda","II/a",IF(H267="Juru Tk.I","I/d",IF(H267="Juru","I/c",IF(H267="Juru Muda Tk.I","I/b","I/a"))))))))))))))))</f>
        <v>IV/e</v>
      </c>
      <c r="J267" s="618" t="s">
        <v>1086</v>
      </c>
      <c r="K267" s="611" t="s">
        <v>720</v>
      </c>
      <c r="L267" s="503">
        <f t="shared" si="15"/>
        <v>66</v>
      </c>
      <c r="M267" s="611" t="s">
        <v>224</v>
      </c>
      <c r="N267" s="618" t="s">
        <v>3107</v>
      </c>
      <c r="O267" s="611" t="s">
        <v>2334</v>
      </c>
      <c r="P267" s="614" t="s">
        <v>226</v>
      </c>
      <c r="Q267" s="613" t="s">
        <v>2229</v>
      </c>
      <c r="R267" s="613" t="s">
        <v>2284</v>
      </c>
      <c r="S267" s="615">
        <v>1989</v>
      </c>
      <c r="T267" s="614" t="s">
        <v>3610</v>
      </c>
      <c r="U267" s="615" t="s">
        <v>3002</v>
      </c>
      <c r="V267" s="628">
        <v>2012025404</v>
      </c>
    </row>
    <row r="268" spans="1:229" x14ac:dyDescent="0.15">
      <c r="A268" s="504">
        <v>264</v>
      </c>
      <c r="B268" s="504">
        <v>2</v>
      </c>
      <c r="C268" s="555" t="s">
        <v>1489</v>
      </c>
      <c r="D268" s="508" t="s">
        <v>769</v>
      </c>
      <c r="E268" s="506" t="s">
        <v>705</v>
      </c>
      <c r="F268" s="598" t="s">
        <v>2731</v>
      </c>
      <c r="G268" s="506" t="s">
        <v>228</v>
      </c>
      <c r="H268" s="504" t="s">
        <v>2244</v>
      </c>
      <c r="I268" s="502" t="str">
        <f t="shared" si="17"/>
        <v>IV/e</v>
      </c>
      <c r="J268" s="505" t="s">
        <v>1167</v>
      </c>
      <c r="K268" s="504" t="s">
        <v>720</v>
      </c>
      <c r="L268" s="503">
        <f t="shared" si="15"/>
        <v>61</v>
      </c>
      <c r="M268" s="504" t="s">
        <v>224</v>
      </c>
      <c r="N268" s="505" t="s">
        <v>2709</v>
      </c>
      <c r="O268" s="504" t="s">
        <v>2335</v>
      </c>
      <c r="P268" s="506" t="s">
        <v>303</v>
      </c>
      <c r="Q268" s="508" t="s">
        <v>2229</v>
      </c>
      <c r="R268" s="508" t="s">
        <v>2285</v>
      </c>
      <c r="S268" s="598">
        <v>1994</v>
      </c>
      <c r="T268" s="506" t="s">
        <v>303</v>
      </c>
      <c r="U268" s="598" t="s">
        <v>3003</v>
      </c>
      <c r="V268" s="626" t="s">
        <v>3824</v>
      </c>
    </row>
    <row r="269" spans="1:229" x14ac:dyDescent="0.15">
      <c r="A269" s="496">
        <v>265</v>
      </c>
      <c r="B269" s="611">
        <v>3</v>
      </c>
      <c r="C269" s="556" t="s">
        <v>1927</v>
      </c>
      <c r="D269" s="508" t="s">
        <v>287</v>
      </c>
      <c r="E269" s="506" t="s">
        <v>705</v>
      </c>
      <c r="F269" s="598" t="s">
        <v>2768</v>
      </c>
      <c r="G269" s="557" t="s">
        <v>390</v>
      </c>
      <c r="H269" s="504" t="s">
        <v>2244</v>
      </c>
      <c r="I269" s="502" t="str">
        <f t="shared" si="17"/>
        <v>IV/e</v>
      </c>
      <c r="J269" s="505" t="s">
        <v>1454</v>
      </c>
      <c r="K269" s="504" t="s">
        <v>720</v>
      </c>
      <c r="L269" s="503">
        <f t="shared" si="15"/>
        <v>69</v>
      </c>
      <c r="M269" s="504" t="s">
        <v>224</v>
      </c>
      <c r="N269" s="505" t="s">
        <v>116</v>
      </c>
      <c r="O269" s="504" t="s">
        <v>2334</v>
      </c>
      <c r="P269" s="506" t="s">
        <v>82</v>
      </c>
      <c r="Q269" s="508" t="s">
        <v>2229</v>
      </c>
      <c r="R269" s="508" t="s">
        <v>2283</v>
      </c>
      <c r="S269" s="598">
        <v>1996</v>
      </c>
      <c r="T269" s="506" t="s">
        <v>3537</v>
      </c>
      <c r="U269" s="598" t="s">
        <v>3002</v>
      </c>
      <c r="V269" s="626" t="s">
        <v>3825</v>
      </c>
    </row>
    <row r="270" spans="1:229" x14ac:dyDescent="0.15">
      <c r="A270" s="504">
        <v>266</v>
      </c>
      <c r="B270" s="504">
        <v>4</v>
      </c>
      <c r="C270" s="556" t="s">
        <v>1928</v>
      </c>
      <c r="D270" s="508" t="s">
        <v>2061</v>
      </c>
      <c r="E270" s="506" t="s">
        <v>709</v>
      </c>
      <c r="F270" s="598" t="s">
        <v>2738</v>
      </c>
      <c r="G270" s="506" t="s">
        <v>242</v>
      </c>
      <c r="H270" s="504" t="s">
        <v>2253</v>
      </c>
      <c r="I270" s="502" t="str">
        <f t="shared" si="17"/>
        <v>IV/c</v>
      </c>
      <c r="J270" s="505" t="s">
        <v>1224</v>
      </c>
      <c r="K270" s="504" t="s">
        <v>720</v>
      </c>
      <c r="L270" s="503">
        <f t="shared" si="15"/>
        <v>53</v>
      </c>
      <c r="M270" s="504" t="s">
        <v>192</v>
      </c>
      <c r="N270" s="505" t="s">
        <v>113</v>
      </c>
      <c r="O270" s="504">
        <v>2009</v>
      </c>
      <c r="P270" s="506" t="s">
        <v>154</v>
      </c>
      <c r="Q270" s="508" t="s">
        <v>2229</v>
      </c>
      <c r="R270" s="508" t="s">
        <v>2286</v>
      </c>
      <c r="S270" s="598">
        <v>2013</v>
      </c>
      <c r="T270" s="506" t="s">
        <v>3540</v>
      </c>
      <c r="U270" s="598" t="s">
        <v>3003</v>
      </c>
      <c r="V270" s="626">
        <v>2009116701</v>
      </c>
    </row>
    <row r="271" spans="1:229" x14ac:dyDescent="0.15">
      <c r="A271" s="496">
        <v>267</v>
      </c>
      <c r="B271" s="611">
        <v>5</v>
      </c>
      <c r="C271" s="555" t="s">
        <v>1929</v>
      </c>
      <c r="D271" s="508" t="s">
        <v>4947</v>
      </c>
      <c r="E271" s="506" t="s">
        <v>705</v>
      </c>
      <c r="F271" s="598" t="s">
        <v>2741</v>
      </c>
      <c r="G271" s="506" t="s">
        <v>231</v>
      </c>
      <c r="H271" s="504" t="s">
        <v>2253</v>
      </c>
      <c r="I271" s="502" t="str">
        <f t="shared" si="17"/>
        <v>IV/c</v>
      </c>
      <c r="J271" s="505" t="s">
        <v>1484</v>
      </c>
      <c r="K271" s="504" t="s">
        <v>720</v>
      </c>
      <c r="L271" s="503">
        <f t="shared" si="15"/>
        <v>66</v>
      </c>
      <c r="M271" s="504" t="s">
        <v>224</v>
      </c>
      <c r="N271" s="505" t="s">
        <v>4948</v>
      </c>
      <c r="O271" s="504">
        <v>2009</v>
      </c>
      <c r="P271" s="506" t="s">
        <v>226</v>
      </c>
      <c r="Q271" s="508" t="s">
        <v>2229</v>
      </c>
      <c r="R271" s="508" t="s">
        <v>2284</v>
      </c>
      <c r="S271" s="598">
        <v>2015</v>
      </c>
      <c r="T271" s="506" t="s">
        <v>3611</v>
      </c>
      <c r="U271" s="598" t="s">
        <v>3003</v>
      </c>
      <c r="V271" s="626" t="s">
        <v>3826</v>
      </c>
    </row>
    <row r="272" spans="1:229" x14ac:dyDescent="0.15">
      <c r="A272" s="504">
        <v>268</v>
      </c>
      <c r="B272" s="504">
        <v>6</v>
      </c>
      <c r="C272" s="556" t="s">
        <v>1930</v>
      </c>
      <c r="D272" s="508" t="s">
        <v>2062</v>
      </c>
      <c r="E272" s="506" t="s">
        <v>705</v>
      </c>
      <c r="F272" s="598" t="s">
        <v>2746</v>
      </c>
      <c r="G272" s="506" t="s">
        <v>233</v>
      </c>
      <c r="H272" s="504" t="s">
        <v>2253</v>
      </c>
      <c r="I272" s="502" t="str">
        <f t="shared" si="17"/>
        <v>IV/c</v>
      </c>
      <c r="J272" s="505" t="s">
        <v>2112</v>
      </c>
      <c r="K272" s="504" t="s">
        <v>720</v>
      </c>
      <c r="L272" s="503">
        <f t="shared" si="15"/>
        <v>60</v>
      </c>
      <c r="M272" s="504" t="s">
        <v>192</v>
      </c>
      <c r="N272" s="505" t="s">
        <v>105</v>
      </c>
      <c r="O272" s="504">
        <v>2009</v>
      </c>
      <c r="P272" s="506" t="s">
        <v>234</v>
      </c>
      <c r="Q272" s="508" t="s">
        <v>2229</v>
      </c>
      <c r="R272" s="508" t="s">
        <v>2283</v>
      </c>
      <c r="S272" s="598">
        <v>2014</v>
      </c>
      <c r="T272" s="506" t="s">
        <v>3540</v>
      </c>
      <c r="U272" s="598" t="s">
        <v>3003</v>
      </c>
      <c r="V272" s="626" t="s">
        <v>3827</v>
      </c>
    </row>
    <row r="273" spans="1:22" x14ac:dyDescent="0.15">
      <c r="A273" s="496">
        <v>269</v>
      </c>
      <c r="B273" s="611">
        <v>7</v>
      </c>
      <c r="C273" s="555" t="s">
        <v>1931</v>
      </c>
      <c r="D273" s="508" t="s">
        <v>179</v>
      </c>
      <c r="E273" s="506" t="s">
        <v>705</v>
      </c>
      <c r="F273" s="598" t="s">
        <v>2769</v>
      </c>
      <c r="G273" s="506" t="s">
        <v>262</v>
      </c>
      <c r="H273" s="504" t="s">
        <v>2242</v>
      </c>
      <c r="I273" s="502" t="str">
        <f t="shared" si="17"/>
        <v>IV/b</v>
      </c>
      <c r="J273" s="505" t="s">
        <v>745</v>
      </c>
      <c r="K273" s="504" t="s">
        <v>720</v>
      </c>
      <c r="L273" s="503">
        <f t="shared" si="15"/>
        <v>51</v>
      </c>
      <c r="M273" s="504" t="s">
        <v>192</v>
      </c>
      <c r="N273" s="505" t="s">
        <v>2645</v>
      </c>
      <c r="O273" s="504">
        <v>2009</v>
      </c>
      <c r="P273" s="506" t="s">
        <v>263</v>
      </c>
      <c r="Q273" s="508" t="s">
        <v>2229</v>
      </c>
      <c r="R273" s="508" t="s">
        <v>2285</v>
      </c>
      <c r="S273" s="598">
        <v>2008</v>
      </c>
      <c r="T273" s="506" t="s">
        <v>3540</v>
      </c>
      <c r="U273" s="598" t="s">
        <v>3003</v>
      </c>
      <c r="V273" s="626" t="s">
        <v>3828</v>
      </c>
    </row>
    <row r="274" spans="1:22" x14ac:dyDescent="0.15">
      <c r="A274" s="504">
        <v>270</v>
      </c>
      <c r="B274" s="504">
        <v>8</v>
      </c>
      <c r="C274" s="555" t="s">
        <v>1435</v>
      </c>
      <c r="D274" s="508" t="s">
        <v>2279</v>
      </c>
      <c r="E274" s="506" t="s">
        <v>705</v>
      </c>
      <c r="F274" s="598" t="s">
        <v>2770</v>
      </c>
      <c r="G274" s="506" t="s">
        <v>232</v>
      </c>
      <c r="H274" s="504" t="s">
        <v>2242</v>
      </c>
      <c r="I274" s="502" t="str">
        <f t="shared" si="17"/>
        <v>IV/b</v>
      </c>
      <c r="J274" s="505" t="s">
        <v>1086</v>
      </c>
      <c r="K274" s="504" t="s">
        <v>720</v>
      </c>
      <c r="L274" s="503">
        <f t="shared" si="15"/>
        <v>62</v>
      </c>
      <c r="M274" s="504" t="s">
        <v>192</v>
      </c>
      <c r="N274" s="505" t="s">
        <v>2656</v>
      </c>
      <c r="O274" s="504">
        <v>2009</v>
      </c>
      <c r="P274" s="506" t="s">
        <v>152</v>
      </c>
      <c r="Q274" s="508" t="s">
        <v>2229</v>
      </c>
      <c r="R274" s="508" t="s">
        <v>2284</v>
      </c>
      <c r="S274" s="598">
        <v>2014</v>
      </c>
      <c r="T274" s="506" t="s">
        <v>3611</v>
      </c>
      <c r="U274" s="598" t="s">
        <v>3003</v>
      </c>
      <c r="V274" s="625"/>
    </row>
    <row r="275" spans="1:22" x14ac:dyDescent="0.15">
      <c r="A275" s="496">
        <v>271</v>
      </c>
      <c r="B275" s="611">
        <v>9</v>
      </c>
      <c r="C275" s="555" t="s">
        <v>1932</v>
      </c>
      <c r="D275" s="508" t="s">
        <v>2063</v>
      </c>
      <c r="E275" s="506" t="s">
        <v>709</v>
      </c>
      <c r="F275" s="598" t="s">
        <v>2727</v>
      </c>
      <c r="G275" s="506" t="s">
        <v>273</v>
      </c>
      <c r="H275" s="504" t="s">
        <v>2242</v>
      </c>
      <c r="I275" s="502" t="str">
        <f t="shared" si="17"/>
        <v>IV/b</v>
      </c>
      <c r="J275" s="505" t="s">
        <v>1333</v>
      </c>
      <c r="K275" s="504" t="s">
        <v>720</v>
      </c>
      <c r="L275" s="503">
        <f t="shared" si="15"/>
        <v>50</v>
      </c>
      <c r="M275" s="504" t="s">
        <v>192</v>
      </c>
      <c r="N275" s="505" t="s">
        <v>2709</v>
      </c>
      <c r="O275" s="504">
        <v>2009</v>
      </c>
      <c r="P275" s="506" t="s">
        <v>84</v>
      </c>
      <c r="Q275" s="508" t="s">
        <v>2229</v>
      </c>
      <c r="R275" s="508" t="s">
        <v>2286</v>
      </c>
      <c r="S275" s="598">
        <v>2014</v>
      </c>
      <c r="T275" s="506" t="s">
        <v>303</v>
      </c>
      <c r="U275" s="598" t="s">
        <v>3003</v>
      </c>
      <c r="V275" s="626">
        <v>2004087201</v>
      </c>
    </row>
    <row r="276" spans="1:22" x14ac:dyDescent="0.15">
      <c r="A276" s="504">
        <v>272</v>
      </c>
      <c r="B276" s="504">
        <v>10</v>
      </c>
      <c r="C276" s="510" t="s">
        <v>1933</v>
      </c>
      <c r="D276" s="508" t="s">
        <v>300</v>
      </c>
      <c r="E276" s="506" t="s">
        <v>705</v>
      </c>
      <c r="F276" s="598" t="s">
        <v>2772</v>
      </c>
      <c r="G276" s="506" t="s">
        <v>70</v>
      </c>
      <c r="H276" s="504" t="s">
        <v>2242</v>
      </c>
      <c r="I276" s="502" t="str">
        <f t="shared" si="17"/>
        <v>IV/b</v>
      </c>
      <c r="J276" s="505" t="s">
        <v>1224</v>
      </c>
      <c r="K276" s="504" t="s">
        <v>707</v>
      </c>
      <c r="L276" s="503">
        <f t="shared" si="15"/>
        <v>49</v>
      </c>
      <c r="M276" s="504" t="s">
        <v>230</v>
      </c>
      <c r="N276" s="505" t="s">
        <v>2661</v>
      </c>
      <c r="O276" s="504">
        <v>2014</v>
      </c>
      <c r="P276" s="506" t="s">
        <v>1260</v>
      </c>
      <c r="Q276" s="508" t="s">
        <v>2229</v>
      </c>
      <c r="R276" s="508" t="s">
        <v>2286</v>
      </c>
      <c r="S276" s="598">
        <v>2001</v>
      </c>
      <c r="T276" s="506" t="s">
        <v>3612</v>
      </c>
      <c r="U276" s="598" t="s">
        <v>3004</v>
      </c>
      <c r="V276" s="626">
        <v>2029097102</v>
      </c>
    </row>
    <row r="277" spans="1:22" x14ac:dyDescent="0.15">
      <c r="A277" s="496">
        <v>273</v>
      </c>
      <c r="B277" s="611">
        <v>11</v>
      </c>
      <c r="C277" s="555" t="s">
        <v>1938</v>
      </c>
      <c r="D277" s="508" t="s">
        <v>587</v>
      </c>
      <c r="E277" s="506" t="s">
        <v>709</v>
      </c>
      <c r="F277" s="598" t="s">
        <v>2773</v>
      </c>
      <c r="G277" s="557" t="s">
        <v>721</v>
      </c>
      <c r="H277" s="504" t="s">
        <v>2242</v>
      </c>
      <c r="I277" s="502" t="str">
        <f t="shared" si="17"/>
        <v>IV/b</v>
      </c>
      <c r="J277" s="505" t="s">
        <v>1454</v>
      </c>
      <c r="K277" s="504" t="s">
        <v>707</v>
      </c>
      <c r="L277" s="503">
        <f t="shared" si="15"/>
        <v>58</v>
      </c>
      <c r="M277" s="504" t="s">
        <v>192</v>
      </c>
      <c r="N277" s="505" t="s">
        <v>2668</v>
      </c>
      <c r="O277" s="504">
        <v>2009</v>
      </c>
      <c r="P277" s="506" t="s">
        <v>220</v>
      </c>
      <c r="Q277" s="508" t="s">
        <v>2229</v>
      </c>
      <c r="R277" s="508" t="s">
        <v>2286</v>
      </c>
      <c r="S277" s="598">
        <v>2001</v>
      </c>
      <c r="T277" s="506" t="s">
        <v>3613</v>
      </c>
      <c r="U277" s="598" t="s">
        <v>3005</v>
      </c>
      <c r="V277" s="626" t="s">
        <v>3829</v>
      </c>
    </row>
    <row r="278" spans="1:22" x14ac:dyDescent="0.15">
      <c r="A278" s="504">
        <v>274</v>
      </c>
      <c r="B278" s="504">
        <v>12</v>
      </c>
      <c r="C278" s="507" t="s">
        <v>1731</v>
      </c>
      <c r="D278" s="508" t="s">
        <v>3549</v>
      </c>
      <c r="E278" s="506" t="s">
        <v>705</v>
      </c>
      <c r="F278" s="598" t="s">
        <v>2733</v>
      </c>
      <c r="G278" s="544" t="s">
        <v>983</v>
      </c>
      <c r="H278" s="504" t="s">
        <v>2242</v>
      </c>
      <c r="I278" s="502" t="str">
        <f t="shared" si="17"/>
        <v>IV/b</v>
      </c>
      <c r="J278" s="505" t="s">
        <v>111</v>
      </c>
      <c r="K278" s="504" t="s">
        <v>720</v>
      </c>
      <c r="L278" s="503">
        <f t="shared" si="15"/>
        <v>60</v>
      </c>
      <c r="M278" s="504" t="s">
        <v>230</v>
      </c>
      <c r="N278" s="505" t="s">
        <v>2112</v>
      </c>
      <c r="O278" s="504">
        <v>2017</v>
      </c>
      <c r="P278" s="506" t="s">
        <v>100</v>
      </c>
      <c r="Q278" s="508" t="s">
        <v>2229</v>
      </c>
      <c r="R278" s="508" t="s">
        <v>2284</v>
      </c>
      <c r="S278" s="598">
        <v>2018</v>
      </c>
      <c r="T278" s="599" t="s">
        <v>96</v>
      </c>
      <c r="U278" s="598" t="s">
        <v>3007</v>
      </c>
      <c r="V278" s="626">
        <v>2003066002</v>
      </c>
    </row>
    <row r="279" spans="1:22" x14ac:dyDescent="0.15">
      <c r="A279" s="496">
        <v>275</v>
      </c>
      <c r="B279" s="611">
        <v>13</v>
      </c>
      <c r="C279" s="555" t="s">
        <v>2629</v>
      </c>
      <c r="D279" s="508" t="s">
        <v>32</v>
      </c>
      <c r="E279" s="506" t="s">
        <v>709</v>
      </c>
      <c r="F279" s="598" t="s">
        <v>2774</v>
      </c>
      <c r="G279" s="506" t="s">
        <v>265</v>
      </c>
      <c r="H279" s="504" t="s">
        <v>2253</v>
      </c>
      <c r="I279" s="502" t="str">
        <f t="shared" si="17"/>
        <v>IV/c</v>
      </c>
      <c r="J279" s="505" t="s">
        <v>3977</v>
      </c>
      <c r="K279" s="504" t="s">
        <v>707</v>
      </c>
      <c r="L279" s="503">
        <f t="shared" si="15"/>
        <v>58</v>
      </c>
      <c r="M279" s="504" t="s">
        <v>192</v>
      </c>
      <c r="N279" s="505" t="s">
        <v>2694</v>
      </c>
      <c r="O279" s="504">
        <v>2009</v>
      </c>
      <c r="P279" s="506" t="s">
        <v>266</v>
      </c>
      <c r="Q279" s="508" t="s">
        <v>2229</v>
      </c>
      <c r="R279" s="508" t="s">
        <v>2284</v>
      </c>
      <c r="S279" s="598">
        <v>2002</v>
      </c>
      <c r="T279" s="506" t="s">
        <v>3613</v>
      </c>
      <c r="U279" s="598" t="s">
        <v>1248</v>
      </c>
      <c r="V279" s="626" t="s">
        <v>3830</v>
      </c>
    </row>
    <row r="280" spans="1:22" ht="13.5" customHeight="1" x14ac:dyDescent="0.15">
      <c r="A280" s="504">
        <v>276</v>
      </c>
      <c r="B280" s="504">
        <v>14</v>
      </c>
      <c r="C280" s="507" t="s">
        <v>1461</v>
      </c>
      <c r="D280" s="508" t="s">
        <v>1462</v>
      </c>
      <c r="E280" s="506" t="s">
        <v>709</v>
      </c>
      <c r="F280" s="598" t="s">
        <v>2775</v>
      </c>
      <c r="G280" s="557" t="s">
        <v>1463</v>
      </c>
      <c r="H280" s="504" t="s">
        <v>2253</v>
      </c>
      <c r="I280" s="502" t="str">
        <f t="shared" si="17"/>
        <v>IV/c</v>
      </c>
      <c r="J280" s="505" t="s">
        <v>3690</v>
      </c>
      <c r="K280" s="504" t="s">
        <v>720</v>
      </c>
      <c r="L280" s="503">
        <f t="shared" si="15"/>
        <v>47</v>
      </c>
      <c r="M280" s="504" t="s">
        <v>192</v>
      </c>
      <c r="N280" s="505" t="s">
        <v>3550</v>
      </c>
      <c r="O280" s="504">
        <v>2013</v>
      </c>
      <c r="P280" s="506" t="s">
        <v>96</v>
      </c>
      <c r="Q280" s="508" t="s">
        <v>2229</v>
      </c>
      <c r="R280" s="508" t="s">
        <v>2284</v>
      </c>
      <c r="S280" s="598">
        <v>2009</v>
      </c>
      <c r="T280" s="599"/>
      <c r="U280" s="598" t="s">
        <v>3006</v>
      </c>
      <c r="V280" s="625"/>
    </row>
    <row r="281" spans="1:22" x14ac:dyDescent="0.15">
      <c r="A281" s="496">
        <v>277</v>
      </c>
      <c r="B281" s="611">
        <v>15</v>
      </c>
      <c r="C281" s="555" t="s">
        <v>1934</v>
      </c>
      <c r="D281" s="508" t="s">
        <v>1462</v>
      </c>
      <c r="E281" s="506" t="s">
        <v>705</v>
      </c>
      <c r="F281" s="598" t="s">
        <v>2729</v>
      </c>
      <c r="G281" s="506" t="s">
        <v>249</v>
      </c>
      <c r="H281" s="504" t="s">
        <v>2243</v>
      </c>
      <c r="I281" s="502" t="str">
        <f t="shared" si="17"/>
        <v>IV/a</v>
      </c>
      <c r="J281" s="505" t="s">
        <v>108</v>
      </c>
      <c r="K281" s="504" t="s">
        <v>720</v>
      </c>
      <c r="L281" s="503">
        <f t="shared" si="15"/>
        <v>54</v>
      </c>
      <c r="M281" s="504" t="s">
        <v>192</v>
      </c>
      <c r="N281" s="505" t="s">
        <v>2667</v>
      </c>
      <c r="O281" s="504">
        <v>2009</v>
      </c>
      <c r="P281" s="506" t="s">
        <v>238</v>
      </c>
      <c r="Q281" s="508" t="s">
        <v>2229</v>
      </c>
      <c r="R281" s="508" t="s">
        <v>2283</v>
      </c>
      <c r="S281" s="598">
        <v>2001</v>
      </c>
      <c r="T281" s="599"/>
      <c r="U281" s="598" t="s">
        <v>2918</v>
      </c>
      <c r="V281" s="626" t="s">
        <v>3831</v>
      </c>
    </row>
    <row r="282" spans="1:22" x14ac:dyDescent="0.15">
      <c r="A282" s="504">
        <v>278</v>
      </c>
      <c r="B282" s="504">
        <v>16</v>
      </c>
      <c r="C282" s="556" t="s">
        <v>1935</v>
      </c>
      <c r="D282" s="508" t="s">
        <v>5367</v>
      </c>
      <c r="E282" s="506" t="s">
        <v>709</v>
      </c>
      <c r="F282" s="598" t="s">
        <v>2776</v>
      </c>
      <c r="G282" s="506" t="s">
        <v>250</v>
      </c>
      <c r="H282" s="504" t="s">
        <v>2243</v>
      </c>
      <c r="I282" s="502" t="str">
        <f t="shared" si="17"/>
        <v>IV/a</v>
      </c>
      <c r="J282" s="505" t="s">
        <v>112</v>
      </c>
      <c r="K282" s="504" t="s">
        <v>707</v>
      </c>
      <c r="L282" s="503">
        <f t="shared" si="15"/>
        <v>62</v>
      </c>
      <c r="M282" s="504" t="s">
        <v>192</v>
      </c>
      <c r="N282" s="505" t="s">
        <v>3551</v>
      </c>
      <c r="O282" s="504">
        <v>2009</v>
      </c>
      <c r="P282" s="506" t="s">
        <v>239</v>
      </c>
      <c r="Q282" s="508" t="s">
        <v>2229</v>
      </c>
      <c r="R282" s="508" t="s">
        <v>2283</v>
      </c>
      <c r="S282" s="598">
        <v>2020</v>
      </c>
      <c r="T282" s="506" t="s">
        <v>3540</v>
      </c>
      <c r="U282" s="598" t="s">
        <v>2922</v>
      </c>
      <c r="V282" s="626" t="s">
        <v>3832</v>
      </c>
    </row>
    <row r="283" spans="1:22" x14ac:dyDescent="0.15">
      <c r="A283" s="496">
        <v>279</v>
      </c>
      <c r="B283" s="611">
        <v>17</v>
      </c>
      <c r="C283" s="555" t="s">
        <v>1936</v>
      </c>
      <c r="D283" s="508" t="s">
        <v>773</v>
      </c>
      <c r="E283" s="506" t="s">
        <v>705</v>
      </c>
      <c r="F283" s="598" t="s">
        <v>2777</v>
      </c>
      <c r="G283" s="506" t="s">
        <v>253</v>
      </c>
      <c r="H283" s="504" t="s">
        <v>2242</v>
      </c>
      <c r="I283" s="502" t="str">
        <f t="shared" si="17"/>
        <v>IV/b</v>
      </c>
      <c r="J283" s="505" t="s">
        <v>3060</v>
      </c>
      <c r="K283" s="504" t="s">
        <v>720</v>
      </c>
      <c r="L283" s="503">
        <f t="shared" si="15"/>
        <v>50</v>
      </c>
      <c r="M283" s="504" t="s">
        <v>192</v>
      </c>
      <c r="N283" s="505" t="s">
        <v>2644</v>
      </c>
      <c r="O283" s="504">
        <v>2009</v>
      </c>
      <c r="P283" s="506" t="s">
        <v>254</v>
      </c>
      <c r="Q283" s="508" t="s">
        <v>2229</v>
      </c>
      <c r="R283" s="508" t="s">
        <v>2283</v>
      </c>
      <c r="S283" s="598"/>
      <c r="T283" s="506" t="s">
        <v>303</v>
      </c>
      <c r="U283" s="598" t="s">
        <v>2918</v>
      </c>
      <c r="V283" s="626" t="s">
        <v>3833</v>
      </c>
    </row>
    <row r="284" spans="1:22" x14ac:dyDescent="0.15">
      <c r="A284" s="504">
        <v>280</v>
      </c>
      <c r="B284" s="504">
        <v>18</v>
      </c>
      <c r="C284" s="556" t="s">
        <v>4650</v>
      </c>
      <c r="D284" s="508" t="s">
        <v>3970</v>
      </c>
      <c r="E284" s="506" t="s">
        <v>705</v>
      </c>
      <c r="F284" s="598" t="s">
        <v>2775</v>
      </c>
      <c r="G284" s="557" t="s">
        <v>244</v>
      </c>
      <c r="H284" s="504" t="s">
        <v>2242</v>
      </c>
      <c r="I284" s="502" t="str">
        <f t="shared" si="17"/>
        <v>IV/b</v>
      </c>
      <c r="J284" s="505" t="s">
        <v>3060</v>
      </c>
      <c r="K284" s="504" t="s">
        <v>720</v>
      </c>
      <c r="L284" s="503">
        <f t="shared" si="15"/>
        <v>52</v>
      </c>
      <c r="M284" s="504" t="s">
        <v>192</v>
      </c>
      <c r="N284" s="505" t="s">
        <v>2705</v>
      </c>
      <c r="O284" s="504">
        <v>2009</v>
      </c>
      <c r="P284" s="506" t="s">
        <v>130</v>
      </c>
      <c r="Q284" s="508" t="s">
        <v>2229</v>
      </c>
      <c r="R284" s="508" t="s">
        <v>2284</v>
      </c>
      <c r="S284" s="598">
        <v>2003</v>
      </c>
      <c r="T284" s="506" t="s">
        <v>3614</v>
      </c>
      <c r="U284" s="598" t="s">
        <v>2918</v>
      </c>
      <c r="V284" s="626" t="s">
        <v>3828</v>
      </c>
    </row>
    <row r="285" spans="1:22" x14ac:dyDescent="0.15">
      <c r="A285" s="496">
        <v>281</v>
      </c>
      <c r="B285" s="611">
        <v>19</v>
      </c>
      <c r="C285" s="556" t="s">
        <v>1937</v>
      </c>
      <c r="D285" s="508" t="s">
        <v>3355</v>
      </c>
      <c r="E285" s="506" t="s">
        <v>705</v>
      </c>
      <c r="F285" s="598" t="s">
        <v>2724</v>
      </c>
      <c r="G285" s="506" t="s">
        <v>237</v>
      </c>
      <c r="H285" s="504" t="s">
        <v>2243</v>
      </c>
      <c r="I285" s="502" t="str">
        <f t="shared" si="17"/>
        <v>IV/a</v>
      </c>
      <c r="J285" s="505" t="s">
        <v>745</v>
      </c>
      <c r="K285" s="504" t="s">
        <v>707</v>
      </c>
      <c r="L285" s="503">
        <f t="shared" si="15"/>
        <v>59</v>
      </c>
      <c r="M285" s="504" t="s">
        <v>192</v>
      </c>
      <c r="N285" s="505" t="s">
        <v>745</v>
      </c>
      <c r="O285" s="504">
        <v>2009</v>
      </c>
      <c r="P285" s="506" t="s">
        <v>238</v>
      </c>
      <c r="Q285" s="508" t="s">
        <v>2229</v>
      </c>
      <c r="R285" s="508" t="s">
        <v>2283</v>
      </c>
      <c r="S285" s="598">
        <v>2014</v>
      </c>
      <c r="T285" s="506" t="s">
        <v>3615</v>
      </c>
      <c r="U285" s="598" t="s">
        <v>3007</v>
      </c>
      <c r="V285" s="626" t="s">
        <v>3834</v>
      </c>
    </row>
    <row r="286" spans="1:22" x14ac:dyDescent="0.15">
      <c r="A286" s="504">
        <v>282</v>
      </c>
      <c r="B286" s="504">
        <v>20</v>
      </c>
      <c r="C286" s="556" t="s">
        <v>1939</v>
      </c>
      <c r="D286" s="508" t="s">
        <v>609</v>
      </c>
      <c r="E286" s="506" t="s">
        <v>705</v>
      </c>
      <c r="F286" s="598" t="s">
        <v>2778</v>
      </c>
      <c r="G286" s="506" t="s">
        <v>277</v>
      </c>
      <c r="H286" s="504" t="s">
        <v>2243</v>
      </c>
      <c r="I286" s="502" t="str">
        <f t="shared" si="17"/>
        <v>IV/a</v>
      </c>
      <c r="J286" s="505" t="s">
        <v>438</v>
      </c>
      <c r="K286" s="504" t="s">
        <v>707</v>
      </c>
      <c r="L286" s="503">
        <f t="shared" si="15"/>
        <v>51</v>
      </c>
      <c r="M286" s="504" t="s">
        <v>192</v>
      </c>
      <c r="N286" s="505" t="s">
        <v>438</v>
      </c>
      <c r="O286" s="504">
        <v>2009</v>
      </c>
      <c r="P286" s="506" t="s">
        <v>278</v>
      </c>
      <c r="Q286" s="508" t="s">
        <v>2229</v>
      </c>
      <c r="R286" s="508" t="s">
        <v>2284</v>
      </c>
      <c r="S286" s="598">
        <v>2009</v>
      </c>
      <c r="T286" s="599"/>
      <c r="U286" s="598" t="s">
        <v>1248</v>
      </c>
      <c r="V286" s="626">
        <v>2015036901</v>
      </c>
    </row>
    <row r="287" spans="1:22" x14ac:dyDescent="0.15">
      <c r="A287" s="496">
        <v>283</v>
      </c>
      <c r="B287" s="611">
        <v>21</v>
      </c>
      <c r="C287" s="555" t="s">
        <v>1410</v>
      </c>
      <c r="D287" s="508" t="s">
        <v>3419</v>
      </c>
      <c r="E287" s="506" t="s">
        <v>705</v>
      </c>
      <c r="F287" s="598" t="s">
        <v>2724</v>
      </c>
      <c r="G287" s="506" t="s">
        <v>255</v>
      </c>
      <c r="H287" s="504" t="s">
        <v>2243</v>
      </c>
      <c r="I287" s="502" t="str">
        <f t="shared" si="17"/>
        <v>IV/a</v>
      </c>
      <c r="J287" s="505" t="s">
        <v>873</v>
      </c>
      <c r="K287" s="504" t="s">
        <v>720</v>
      </c>
      <c r="L287" s="503">
        <f t="shared" si="15"/>
        <v>51</v>
      </c>
      <c r="M287" s="504" t="s">
        <v>192</v>
      </c>
      <c r="N287" s="505" t="s">
        <v>3552</v>
      </c>
      <c r="O287" s="504">
        <v>2009</v>
      </c>
      <c r="P287" s="506" t="s">
        <v>155</v>
      </c>
      <c r="Q287" s="508" t="s">
        <v>2229</v>
      </c>
      <c r="R287" s="508" t="s">
        <v>2284</v>
      </c>
      <c r="S287" s="598">
        <v>2018</v>
      </c>
      <c r="T287" s="506" t="s">
        <v>3692</v>
      </c>
      <c r="U287" s="598" t="s">
        <v>3007</v>
      </c>
      <c r="V287" s="626" t="s">
        <v>3835</v>
      </c>
    </row>
    <row r="288" spans="1:22" x14ac:dyDescent="0.15">
      <c r="A288" s="504">
        <v>284</v>
      </c>
      <c r="B288" s="504">
        <v>22</v>
      </c>
      <c r="C288" s="507" t="s">
        <v>1940</v>
      </c>
      <c r="D288" s="508" t="s">
        <v>3757</v>
      </c>
      <c r="E288" s="506" t="s">
        <v>705</v>
      </c>
      <c r="F288" s="598" t="s">
        <v>2747</v>
      </c>
      <c r="G288" s="506" t="s">
        <v>69</v>
      </c>
      <c r="H288" s="504" t="s">
        <v>2243</v>
      </c>
      <c r="I288" s="502" t="str">
        <f t="shared" si="17"/>
        <v>IV/a</v>
      </c>
      <c r="J288" s="505" t="s">
        <v>745</v>
      </c>
      <c r="K288" s="504" t="s">
        <v>720</v>
      </c>
      <c r="L288" s="503">
        <f t="shared" si="15"/>
        <v>50</v>
      </c>
      <c r="M288" s="504" t="s">
        <v>192</v>
      </c>
      <c r="N288" s="505" t="s">
        <v>1081</v>
      </c>
      <c r="O288" s="504">
        <v>2013</v>
      </c>
      <c r="P288" s="506" t="s">
        <v>1191</v>
      </c>
      <c r="Q288" s="508" t="s">
        <v>2229</v>
      </c>
      <c r="R288" s="508" t="s">
        <v>2286</v>
      </c>
      <c r="S288" s="598">
        <v>2018</v>
      </c>
      <c r="T288" s="506" t="s">
        <v>3540</v>
      </c>
      <c r="U288" s="598" t="s">
        <v>3007</v>
      </c>
      <c r="V288" s="626">
        <v>2005077004</v>
      </c>
    </row>
    <row r="289" spans="1:22" x14ac:dyDescent="0.15">
      <c r="A289" s="496">
        <v>285</v>
      </c>
      <c r="B289" s="611">
        <v>23</v>
      </c>
      <c r="C289" s="507" t="s">
        <v>3553</v>
      </c>
      <c r="D289" s="508" t="s">
        <v>1107</v>
      </c>
      <c r="E289" s="506" t="s">
        <v>709</v>
      </c>
      <c r="F289" s="598" t="s">
        <v>2779</v>
      </c>
      <c r="G289" s="506" t="s">
        <v>67</v>
      </c>
      <c r="H289" s="504" t="s">
        <v>2243</v>
      </c>
      <c r="I289" s="502" t="str">
        <f t="shared" si="17"/>
        <v>IV/a</v>
      </c>
      <c r="J289" s="505" t="s">
        <v>1081</v>
      </c>
      <c r="K289" s="504" t="s">
        <v>707</v>
      </c>
      <c r="L289" s="503">
        <f t="shared" si="15"/>
        <v>50</v>
      </c>
      <c r="M289" s="504" t="s">
        <v>230</v>
      </c>
      <c r="N289" s="505" t="s">
        <v>3554</v>
      </c>
      <c r="O289" s="504">
        <v>2013</v>
      </c>
      <c r="P289" s="506" t="s">
        <v>1192</v>
      </c>
      <c r="Q289" s="508" t="s">
        <v>2229</v>
      </c>
      <c r="R289" s="508" t="s">
        <v>2286</v>
      </c>
      <c r="S289" s="598">
        <v>2010</v>
      </c>
      <c r="T289" s="599" t="s">
        <v>3521</v>
      </c>
      <c r="U289" s="598" t="s">
        <v>2991</v>
      </c>
      <c r="V289" s="626">
        <v>2011097001</v>
      </c>
    </row>
    <row r="290" spans="1:22" x14ac:dyDescent="0.15">
      <c r="A290" s="504">
        <v>286</v>
      </c>
      <c r="B290" s="504">
        <v>24</v>
      </c>
      <c r="C290" s="555" t="s">
        <v>1951</v>
      </c>
      <c r="D290" s="508" t="s">
        <v>616</v>
      </c>
      <c r="E290" s="506" t="s">
        <v>705</v>
      </c>
      <c r="F290" s="598" t="s">
        <v>2724</v>
      </c>
      <c r="G290" s="506" t="s">
        <v>268</v>
      </c>
      <c r="H290" s="504" t="s">
        <v>2243</v>
      </c>
      <c r="I290" s="502" t="str">
        <f t="shared" si="17"/>
        <v>IV/a</v>
      </c>
      <c r="J290" s="505" t="s">
        <v>2112</v>
      </c>
      <c r="K290" s="504" t="s">
        <v>707</v>
      </c>
      <c r="L290" s="503">
        <f t="shared" si="15"/>
        <v>50</v>
      </c>
      <c r="M290" s="504" t="s">
        <v>192</v>
      </c>
      <c r="N290" s="505" t="s">
        <v>110</v>
      </c>
      <c r="O290" s="504">
        <v>2010</v>
      </c>
      <c r="P290" s="506" t="s">
        <v>245</v>
      </c>
      <c r="Q290" s="508" t="s">
        <v>2229</v>
      </c>
      <c r="R290" s="508" t="s">
        <v>2283</v>
      </c>
      <c r="S290" s="598">
        <v>2003</v>
      </c>
      <c r="T290" s="506" t="s">
        <v>3616</v>
      </c>
      <c r="U290" s="598" t="s">
        <v>1248</v>
      </c>
      <c r="V290" s="626" t="s">
        <v>3836</v>
      </c>
    </row>
    <row r="291" spans="1:22" x14ac:dyDescent="0.15">
      <c r="A291" s="496">
        <v>287</v>
      </c>
      <c r="B291" s="611">
        <v>25</v>
      </c>
      <c r="C291" s="555" t="s">
        <v>1941</v>
      </c>
      <c r="D291" s="508" t="s">
        <v>585</v>
      </c>
      <c r="E291" s="506" t="s">
        <v>709</v>
      </c>
      <c r="F291" s="598" t="s">
        <v>2739</v>
      </c>
      <c r="G291" s="506" t="s">
        <v>248</v>
      </c>
      <c r="H291" s="504" t="s">
        <v>2243</v>
      </c>
      <c r="I291" s="502" t="str">
        <f t="shared" si="17"/>
        <v>IV/a</v>
      </c>
      <c r="J291" s="505" t="s">
        <v>3060</v>
      </c>
      <c r="K291" s="504" t="s">
        <v>707</v>
      </c>
      <c r="L291" s="503">
        <f t="shared" si="15"/>
        <v>57</v>
      </c>
      <c r="M291" s="504" t="s">
        <v>192</v>
      </c>
      <c r="N291" s="505" t="s">
        <v>3056</v>
      </c>
      <c r="O291" s="504">
        <v>2010</v>
      </c>
      <c r="P291" s="506" t="s">
        <v>229</v>
      </c>
      <c r="Q291" s="508" t="s">
        <v>2229</v>
      </c>
      <c r="R291" s="508" t="s">
        <v>2283</v>
      </c>
      <c r="S291" s="598">
        <v>1998</v>
      </c>
      <c r="T291" s="506" t="s">
        <v>3617</v>
      </c>
      <c r="U291" s="598" t="s">
        <v>2918</v>
      </c>
      <c r="V291" s="626">
        <v>2003106301</v>
      </c>
    </row>
    <row r="292" spans="1:22" x14ac:dyDescent="0.15">
      <c r="A292" s="504">
        <v>288</v>
      </c>
      <c r="B292" s="504">
        <v>26</v>
      </c>
      <c r="C292" s="556" t="s">
        <v>2630</v>
      </c>
      <c r="D292" s="508" t="s">
        <v>2356</v>
      </c>
      <c r="E292" s="506" t="s">
        <v>705</v>
      </c>
      <c r="F292" s="598" t="s">
        <v>2724</v>
      </c>
      <c r="G292" s="558" t="s">
        <v>243</v>
      </c>
      <c r="H292" s="504" t="s">
        <v>2252</v>
      </c>
      <c r="I292" s="502" t="str">
        <f t="shared" si="17"/>
        <v>III/d</v>
      </c>
      <c r="J292" s="505" t="s">
        <v>114</v>
      </c>
      <c r="K292" s="504" t="s">
        <v>720</v>
      </c>
      <c r="L292" s="503">
        <f t="shared" si="15"/>
        <v>53</v>
      </c>
      <c r="M292" s="504" t="s">
        <v>230</v>
      </c>
      <c r="N292" s="505" t="s">
        <v>114</v>
      </c>
      <c r="O292" s="504">
        <v>2009</v>
      </c>
      <c r="P292" s="506" t="s">
        <v>245</v>
      </c>
      <c r="Q292" s="508" t="s">
        <v>2229</v>
      </c>
      <c r="R292" s="508" t="s">
        <v>2283</v>
      </c>
      <c r="S292" s="598">
        <v>2002</v>
      </c>
      <c r="T292" s="506" t="s">
        <v>3540</v>
      </c>
      <c r="U292" s="598" t="s">
        <v>2918</v>
      </c>
      <c r="V292" s="626">
        <v>2018096702</v>
      </c>
    </row>
    <row r="293" spans="1:22" x14ac:dyDescent="0.15">
      <c r="A293" s="496">
        <v>289</v>
      </c>
      <c r="B293" s="611">
        <v>27</v>
      </c>
      <c r="C293" s="555" t="s">
        <v>1529</v>
      </c>
      <c r="D293" s="508" t="s">
        <v>3935</v>
      </c>
      <c r="E293" s="506" t="s">
        <v>709</v>
      </c>
      <c r="F293" s="598" t="s">
        <v>2729</v>
      </c>
      <c r="G293" s="506" t="s">
        <v>267</v>
      </c>
      <c r="H293" s="504" t="s">
        <v>2243</v>
      </c>
      <c r="I293" s="502" t="str">
        <f t="shared" si="17"/>
        <v>IV/a</v>
      </c>
      <c r="J293" s="505" t="s">
        <v>3060</v>
      </c>
      <c r="K293" s="504" t="s">
        <v>720</v>
      </c>
      <c r="L293" s="503">
        <f t="shared" si="15"/>
        <v>51</v>
      </c>
      <c r="M293" s="504" t="s">
        <v>192</v>
      </c>
      <c r="N293" s="505" t="s">
        <v>3066</v>
      </c>
      <c r="O293" s="504">
        <v>2011</v>
      </c>
      <c r="P293" s="506" t="s">
        <v>226</v>
      </c>
      <c r="Q293" s="508" t="s">
        <v>2229</v>
      </c>
      <c r="R293" s="508" t="s">
        <v>2284</v>
      </c>
      <c r="S293" s="598">
        <v>2016</v>
      </c>
      <c r="T293" s="506" t="s">
        <v>3618</v>
      </c>
      <c r="U293" s="598" t="s">
        <v>3936</v>
      </c>
      <c r="V293" s="626">
        <v>2012066901</v>
      </c>
    </row>
    <row r="294" spans="1:22" x14ac:dyDescent="0.15">
      <c r="A294" s="504">
        <v>290</v>
      </c>
      <c r="B294" s="504">
        <v>28</v>
      </c>
      <c r="C294" s="555" t="s">
        <v>1952</v>
      </c>
      <c r="D294" s="508" t="s">
        <v>4870</v>
      </c>
      <c r="E294" s="506" t="s">
        <v>705</v>
      </c>
      <c r="F294" s="598" t="s">
        <v>2724</v>
      </c>
      <c r="G294" s="506" t="s">
        <v>259</v>
      </c>
      <c r="H294" s="504" t="s">
        <v>2252</v>
      </c>
      <c r="I294" s="502" t="str">
        <f t="shared" si="17"/>
        <v>III/d</v>
      </c>
      <c r="J294" s="505" t="s">
        <v>745</v>
      </c>
      <c r="K294" s="504" t="s">
        <v>720</v>
      </c>
      <c r="L294" s="503">
        <f t="shared" si="15"/>
        <v>48</v>
      </c>
      <c r="M294" s="504" t="s">
        <v>230</v>
      </c>
      <c r="N294" s="505" t="s">
        <v>110</v>
      </c>
      <c r="O294" s="504">
        <v>2010</v>
      </c>
      <c r="P294" s="506" t="s">
        <v>878</v>
      </c>
      <c r="Q294" s="508" t="s">
        <v>2229</v>
      </c>
      <c r="R294" s="508" t="s">
        <v>2283</v>
      </c>
      <c r="S294" s="598">
        <v>2019</v>
      </c>
      <c r="T294" s="506" t="s">
        <v>3540</v>
      </c>
      <c r="U294" s="598" t="s">
        <v>3007</v>
      </c>
      <c r="V294" s="626" t="s">
        <v>3837</v>
      </c>
    </row>
    <row r="295" spans="1:22" x14ac:dyDescent="0.15">
      <c r="A295" s="496">
        <v>291</v>
      </c>
      <c r="B295" s="611">
        <v>29</v>
      </c>
      <c r="C295" s="556" t="s">
        <v>1949</v>
      </c>
      <c r="D295" s="508" t="s">
        <v>504</v>
      </c>
      <c r="E295" s="506" t="s">
        <v>705</v>
      </c>
      <c r="F295" s="598" t="s">
        <v>2780</v>
      </c>
      <c r="G295" s="558" t="s">
        <v>722</v>
      </c>
      <c r="H295" s="504" t="s">
        <v>2243</v>
      </c>
      <c r="I295" s="502" t="str">
        <f t="shared" si="17"/>
        <v>IV/a</v>
      </c>
      <c r="J295" s="505" t="s">
        <v>1333</v>
      </c>
      <c r="K295" s="504" t="s">
        <v>720</v>
      </c>
      <c r="L295" s="503">
        <f t="shared" si="15"/>
        <v>49</v>
      </c>
      <c r="M295" s="504" t="s">
        <v>192</v>
      </c>
      <c r="N295" s="505" t="s">
        <v>112</v>
      </c>
      <c r="O295" s="504">
        <v>2009</v>
      </c>
      <c r="P295" s="506" t="s">
        <v>281</v>
      </c>
      <c r="Q295" s="508" t="s">
        <v>2229</v>
      </c>
      <c r="R295" s="508" t="s">
        <v>2286</v>
      </c>
      <c r="S295" s="598">
        <v>2007</v>
      </c>
      <c r="T295" s="599"/>
      <c r="U295" s="598" t="s">
        <v>2921</v>
      </c>
      <c r="V295" s="626" t="s">
        <v>3838</v>
      </c>
    </row>
    <row r="296" spans="1:22" x14ac:dyDescent="0.15">
      <c r="A296" s="504">
        <v>292</v>
      </c>
      <c r="B296" s="504">
        <v>30</v>
      </c>
      <c r="C296" s="556" t="s">
        <v>2631</v>
      </c>
      <c r="D296" s="508" t="s">
        <v>3967</v>
      </c>
      <c r="E296" s="506" t="s">
        <v>709</v>
      </c>
      <c r="F296" s="598" t="s">
        <v>2736</v>
      </c>
      <c r="G296" s="506" t="s">
        <v>275</v>
      </c>
      <c r="H296" s="504" t="s">
        <v>2252</v>
      </c>
      <c r="I296" s="502" t="str">
        <f t="shared" si="17"/>
        <v>III/d</v>
      </c>
      <c r="J296" s="505" t="s">
        <v>1086</v>
      </c>
      <c r="K296" s="504" t="s">
        <v>720</v>
      </c>
      <c r="L296" s="503">
        <f t="shared" si="15"/>
        <v>49</v>
      </c>
      <c r="M296" s="504" t="s">
        <v>230</v>
      </c>
      <c r="N296" s="505" t="s">
        <v>108</v>
      </c>
      <c r="O296" s="504">
        <v>2010</v>
      </c>
      <c r="P296" s="506" t="s">
        <v>276</v>
      </c>
      <c r="Q296" s="508" t="s">
        <v>2229</v>
      </c>
      <c r="R296" s="508" t="s">
        <v>2285</v>
      </c>
      <c r="S296" s="598">
        <v>2017</v>
      </c>
      <c r="T296" s="506" t="s">
        <v>270</v>
      </c>
      <c r="U296" s="598" t="s">
        <v>3008</v>
      </c>
      <c r="V296" s="626">
        <v>2025127101</v>
      </c>
    </row>
    <row r="297" spans="1:22" x14ac:dyDescent="0.15">
      <c r="A297" s="496">
        <v>293</v>
      </c>
      <c r="B297" s="611">
        <v>31</v>
      </c>
      <c r="C297" s="556" t="s">
        <v>1950</v>
      </c>
      <c r="D297" s="508" t="s">
        <v>698</v>
      </c>
      <c r="E297" s="506" t="s">
        <v>705</v>
      </c>
      <c r="F297" s="598" t="s">
        <v>2781</v>
      </c>
      <c r="G297" s="558" t="s">
        <v>699</v>
      </c>
      <c r="H297" s="504" t="s">
        <v>2252</v>
      </c>
      <c r="I297" s="502" t="str">
        <f t="shared" si="17"/>
        <v>III/d</v>
      </c>
      <c r="J297" s="505" t="s">
        <v>1224</v>
      </c>
      <c r="K297" s="504" t="s">
        <v>707</v>
      </c>
      <c r="L297" s="503">
        <f t="shared" si="15"/>
        <v>48</v>
      </c>
      <c r="M297" s="504" t="s">
        <v>230</v>
      </c>
      <c r="N297" s="505" t="s">
        <v>2551</v>
      </c>
      <c r="O297" s="504">
        <v>2010</v>
      </c>
      <c r="P297" s="506" t="s">
        <v>239</v>
      </c>
      <c r="Q297" s="508" t="s">
        <v>2229</v>
      </c>
      <c r="R297" s="508" t="s">
        <v>2283</v>
      </c>
      <c r="S297" s="598">
        <v>2004</v>
      </c>
      <c r="T297" s="506" t="s">
        <v>239</v>
      </c>
      <c r="U297" s="598" t="s">
        <v>2918</v>
      </c>
      <c r="V297" s="625"/>
    </row>
    <row r="298" spans="1:22" x14ac:dyDescent="0.15">
      <c r="A298" s="504">
        <v>294</v>
      </c>
      <c r="B298" s="504">
        <v>32</v>
      </c>
      <c r="C298" s="555" t="s">
        <v>1942</v>
      </c>
      <c r="D298" s="508" t="s">
        <v>2038</v>
      </c>
      <c r="E298" s="506" t="s">
        <v>709</v>
      </c>
      <c r="F298" s="598" t="s">
        <v>2782</v>
      </c>
      <c r="G298" s="506" t="s">
        <v>280</v>
      </c>
      <c r="H298" s="504" t="s">
        <v>2243</v>
      </c>
      <c r="I298" s="502" t="str">
        <f t="shared" ref="I298:I321" si="18">IF(H298="Pembina Utama","IV/e",IF(H298="Pembina Utama Madya","IV/d",IF(H298="Pembina Utama Muda","IV/c",IF(H298="Pembina Tk.I","IV/b",IF(H298="Pembina","IV/a",IF(H298="Penata Tk.I","III/d",IF(H298="Penata","III/c",IF(H298="Penata Muda Tk.I","III/b",IF(H298="Penata Muda","III/a",IF(H298="Pengatur Tk.I","II/d",IF(H298="Pengatur","II/c",IF(H298="Pengatur Muda Tk.I","II/b",IF(H298="Pengatur Muda","II/a",IF(H298="Juru Tk.I","I/d",IF(H298="Juru","I/c",IF(H298="Juru Muda Tk.I","I/b","I/a"))))))))))))))))</f>
        <v>IV/a</v>
      </c>
      <c r="J298" s="505" t="s">
        <v>3060</v>
      </c>
      <c r="K298" s="504" t="s">
        <v>720</v>
      </c>
      <c r="L298" s="503">
        <f t="shared" si="15"/>
        <v>54</v>
      </c>
      <c r="M298" s="504" t="s">
        <v>192</v>
      </c>
      <c r="N298" s="505" t="s">
        <v>3056</v>
      </c>
      <c r="O298" s="504">
        <v>2010</v>
      </c>
      <c r="P298" s="506" t="s">
        <v>240</v>
      </c>
      <c r="Q298" s="508" t="s">
        <v>2229</v>
      </c>
      <c r="R298" s="508" t="s">
        <v>2285</v>
      </c>
      <c r="S298" s="598">
        <v>1996</v>
      </c>
      <c r="T298" s="506" t="s">
        <v>3619</v>
      </c>
      <c r="U298" s="598" t="s">
        <v>3005</v>
      </c>
      <c r="V298" s="626" t="s">
        <v>3839</v>
      </c>
    </row>
    <row r="299" spans="1:22" x14ac:dyDescent="0.15">
      <c r="A299" s="496">
        <v>295</v>
      </c>
      <c r="B299" s="611">
        <v>33</v>
      </c>
      <c r="C299" s="555" t="s">
        <v>1943</v>
      </c>
      <c r="D299" s="508" t="s">
        <v>401</v>
      </c>
      <c r="E299" s="506" t="s">
        <v>705</v>
      </c>
      <c r="F299" s="605" t="s">
        <v>2724</v>
      </c>
      <c r="G299" s="557" t="s">
        <v>646</v>
      </c>
      <c r="H299" s="504" t="s">
        <v>2252</v>
      </c>
      <c r="I299" s="502" t="str">
        <f t="shared" si="18"/>
        <v>III/d</v>
      </c>
      <c r="J299" s="505" t="s">
        <v>1167</v>
      </c>
      <c r="K299" s="504" t="s">
        <v>707</v>
      </c>
      <c r="L299" s="503">
        <f t="shared" si="15"/>
        <v>44</v>
      </c>
      <c r="M299" s="504" t="s">
        <v>230</v>
      </c>
      <c r="N299" s="505" t="s">
        <v>438</v>
      </c>
      <c r="O299" s="504">
        <v>2010</v>
      </c>
      <c r="P299" s="506" t="s">
        <v>408</v>
      </c>
      <c r="Q299" s="508" t="s">
        <v>2229</v>
      </c>
      <c r="R299" s="508" t="s">
        <v>2286</v>
      </c>
      <c r="S299" s="598">
        <v>2003</v>
      </c>
      <c r="T299" s="506" t="s">
        <v>3620</v>
      </c>
      <c r="U299" s="598" t="s">
        <v>2986</v>
      </c>
      <c r="V299" s="626">
        <v>2016037601</v>
      </c>
    </row>
    <row r="300" spans="1:22" x14ac:dyDescent="0.15">
      <c r="A300" s="504">
        <v>296</v>
      </c>
      <c r="B300" s="504">
        <v>34</v>
      </c>
      <c r="C300" s="555" t="s">
        <v>1640</v>
      </c>
      <c r="D300" s="508" t="s">
        <v>2114</v>
      </c>
      <c r="E300" s="506" t="s">
        <v>709</v>
      </c>
      <c r="F300" s="598" t="s">
        <v>2724</v>
      </c>
      <c r="G300" s="558" t="s">
        <v>719</v>
      </c>
      <c r="H300" s="504" t="s">
        <v>2252</v>
      </c>
      <c r="I300" s="502" t="str">
        <f t="shared" si="18"/>
        <v>III/d</v>
      </c>
      <c r="J300" s="505" t="s">
        <v>1333</v>
      </c>
      <c r="K300" s="504" t="s">
        <v>707</v>
      </c>
      <c r="L300" s="503">
        <f t="shared" si="15"/>
        <v>47</v>
      </c>
      <c r="M300" s="504" t="s">
        <v>230</v>
      </c>
      <c r="N300" s="505" t="s">
        <v>1081</v>
      </c>
      <c r="O300" s="504">
        <v>2013</v>
      </c>
      <c r="P300" s="506" t="s">
        <v>1007</v>
      </c>
      <c r="Q300" s="508" t="s">
        <v>2229</v>
      </c>
      <c r="R300" s="508" t="s">
        <v>2286</v>
      </c>
      <c r="S300" s="598">
        <v>2005</v>
      </c>
      <c r="T300" s="506" t="s">
        <v>3612</v>
      </c>
      <c r="U300" s="598" t="s">
        <v>3009</v>
      </c>
      <c r="V300" s="626">
        <v>2019017302</v>
      </c>
    </row>
    <row r="301" spans="1:22" x14ac:dyDescent="0.15">
      <c r="A301" s="496">
        <v>297</v>
      </c>
      <c r="B301" s="611">
        <v>35</v>
      </c>
      <c r="C301" s="556" t="s">
        <v>1944</v>
      </c>
      <c r="D301" s="508" t="s">
        <v>3959</v>
      </c>
      <c r="E301" s="506" t="s">
        <v>709</v>
      </c>
      <c r="F301" s="598" t="s">
        <v>2724</v>
      </c>
      <c r="G301" s="558" t="s">
        <v>553</v>
      </c>
      <c r="H301" s="504" t="s">
        <v>2252</v>
      </c>
      <c r="I301" s="502" t="str">
        <f t="shared" si="18"/>
        <v>III/d</v>
      </c>
      <c r="J301" s="505" t="s">
        <v>1333</v>
      </c>
      <c r="K301" s="504" t="s">
        <v>720</v>
      </c>
      <c r="L301" s="503">
        <f t="shared" si="15"/>
        <v>47</v>
      </c>
      <c r="M301" s="504" t="s">
        <v>230</v>
      </c>
      <c r="N301" s="505" t="s">
        <v>2659</v>
      </c>
      <c r="O301" s="504">
        <v>2010</v>
      </c>
      <c r="P301" s="506" t="s">
        <v>240</v>
      </c>
      <c r="Q301" s="508" t="s">
        <v>2229</v>
      </c>
      <c r="R301" s="508" t="s">
        <v>2285</v>
      </c>
      <c r="S301" s="598">
        <v>2018</v>
      </c>
      <c r="T301" s="506" t="s">
        <v>5096</v>
      </c>
      <c r="U301" s="598" t="s">
        <v>2921</v>
      </c>
      <c r="V301" s="626" t="s">
        <v>3840</v>
      </c>
    </row>
    <row r="302" spans="1:22" x14ac:dyDescent="0.15">
      <c r="A302" s="504">
        <v>298</v>
      </c>
      <c r="B302" s="504">
        <v>36</v>
      </c>
      <c r="C302" s="555" t="s">
        <v>1945</v>
      </c>
      <c r="D302" s="508" t="s">
        <v>615</v>
      </c>
      <c r="E302" s="506" t="s">
        <v>705</v>
      </c>
      <c r="F302" s="598" t="s">
        <v>2760</v>
      </c>
      <c r="G302" s="506" t="s">
        <v>264</v>
      </c>
      <c r="H302" s="504" t="s">
        <v>2252</v>
      </c>
      <c r="I302" s="502" t="str">
        <f t="shared" si="18"/>
        <v>III/d</v>
      </c>
      <c r="J302" s="505" t="s">
        <v>1333</v>
      </c>
      <c r="K302" s="504" t="s">
        <v>707</v>
      </c>
      <c r="L302" s="503">
        <f t="shared" si="15"/>
        <v>63</v>
      </c>
      <c r="M302" s="504" t="s">
        <v>230</v>
      </c>
      <c r="N302" s="505" t="s">
        <v>3555</v>
      </c>
      <c r="O302" s="504">
        <v>2010</v>
      </c>
      <c r="P302" s="506" t="s">
        <v>239</v>
      </c>
      <c r="Q302" s="508" t="s">
        <v>2229</v>
      </c>
      <c r="R302" s="508" t="s">
        <v>2283</v>
      </c>
      <c r="S302" s="598">
        <v>2001</v>
      </c>
      <c r="T302" s="599"/>
      <c r="U302" s="598" t="s">
        <v>2918</v>
      </c>
      <c r="V302" s="626" t="s">
        <v>3841</v>
      </c>
    </row>
    <row r="303" spans="1:22" x14ac:dyDescent="0.15">
      <c r="A303" s="496">
        <v>299</v>
      </c>
      <c r="B303" s="611">
        <v>37</v>
      </c>
      <c r="C303" s="555" t="s">
        <v>1946</v>
      </c>
      <c r="D303" s="508" t="s">
        <v>2064</v>
      </c>
      <c r="E303" s="506" t="s">
        <v>705</v>
      </c>
      <c r="F303" s="598" t="s">
        <v>2739</v>
      </c>
      <c r="G303" s="558" t="s">
        <v>487</v>
      </c>
      <c r="H303" s="504" t="s">
        <v>2252</v>
      </c>
      <c r="I303" s="502" t="str">
        <f t="shared" si="18"/>
        <v>III/d</v>
      </c>
      <c r="J303" s="505" t="s">
        <v>1254</v>
      </c>
      <c r="K303" s="504" t="s">
        <v>720</v>
      </c>
      <c r="L303" s="503">
        <f t="shared" si="15"/>
        <v>39</v>
      </c>
      <c r="M303" s="504" t="s">
        <v>230</v>
      </c>
      <c r="N303" s="505" t="s">
        <v>1086</v>
      </c>
      <c r="O303" s="504">
        <v>2010</v>
      </c>
      <c r="P303" s="506" t="s">
        <v>240</v>
      </c>
      <c r="Q303" s="508" t="s">
        <v>2229</v>
      </c>
      <c r="R303" s="508" t="s">
        <v>2285</v>
      </c>
      <c r="S303" s="598">
        <v>2014</v>
      </c>
      <c r="T303" s="506" t="s">
        <v>240</v>
      </c>
      <c r="U303" s="598" t="s">
        <v>3010</v>
      </c>
      <c r="V303" s="626" t="s">
        <v>3842</v>
      </c>
    </row>
    <row r="304" spans="1:22" x14ac:dyDescent="0.15">
      <c r="A304" s="504">
        <v>300</v>
      </c>
      <c r="B304" s="504">
        <v>38</v>
      </c>
      <c r="C304" s="507" t="s">
        <v>1386</v>
      </c>
      <c r="D304" s="508" t="s">
        <v>770</v>
      </c>
      <c r="E304" s="506" t="s">
        <v>709</v>
      </c>
      <c r="F304" s="598" t="s">
        <v>2736</v>
      </c>
      <c r="G304" s="558" t="s">
        <v>771</v>
      </c>
      <c r="H304" s="504" t="s">
        <v>2252</v>
      </c>
      <c r="I304" s="502" t="str">
        <f t="shared" si="18"/>
        <v>III/d</v>
      </c>
      <c r="J304" s="505" t="s">
        <v>1333</v>
      </c>
      <c r="K304" s="504" t="s">
        <v>707</v>
      </c>
      <c r="L304" s="503">
        <f t="shared" si="15"/>
        <v>39</v>
      </c>
      <c r="M304" s="504" t="s">
        <v>230</v>
      </c>
      <c r="N304" s="505" t="s">
        <v>1081</v>
      </c>
      <c r="O304" s="504">
        <v>2011</v>
      </c>
      <c r="P304" s="506" t="s">
        <v>1278</v>
      </c>
      <c r="Q304" s="508" t="s">
        <v>2229</v>
      </c>
      <c r="R304" s="508" t="s">
        <v>2285</v>
      </c>
      <c r="S304" s="598">
        <v>2007</v>
      </c>
      <c r="T304" s="506" t="s">
        <v>3621</v>
      </c>
      <c r="U304" s="598" t="s">
        <v>1248</v>
      </c>
      <c r="V304" s="626">
        <v>2015048101</v>
      </c>
    </row>
    <row r="305" spans="1:229" x14ac:dyDescent="0.15">
      <c r="A305" s="496">
        <v>301</v>
      </c>
      <c r="B305" s="611">
        <v>39</v>
      </c>
      <c r="C305" s="507" t="s">
        <v>1947</v>
      </c>
      <c r="D305" s="508" t="s">
        <v>221</v>
      </c>
      <c r="E305" s="506" t="s">
        <v>709</v>
      </c>
      <c r="F305" s="598" t="s">
        <v>2746</v>
      </c>
      <c r="G305" s="557" t="s">
        <v>1606</v>
      </c>
      <c r="H305" s="504" t="s">
        <v>2252</v>
      </c>
      <c r="I305" s="502" t="str">
        <f t="shared" si="18"/>
        <v>III/d</v>
      </c>
      <c r="J305" s="505" t="s">
        <v>834</v>
      </c>
      <c r="K305" s="504" t="s">
        <v>707</v>
      </c>
      <c r="L305" s="503">
        <f t="shared" si="15"/>
        <v>49</v>
      </c>
      <c r="M305" s="504" t="s">
        <v>230</v>
      </c>
      <c r="N305" s="505" t="s">
        <v>1254</v>
      </c>
      <c r="O305" s="504">
        <v>2015</v>
      </c>
      <c r="P305" s="506" t="s">
        <v>1261</v>
      </c>
      <c r="Q305" s="508" t="s">
        <v>2229</v>
      </c>
      <c r="R305" s="508" t="s">
        <v>2286</v>
      </c>
      <c r="S305" s="598">
        <v>2005</v>
      </c>
      <c r="T305" s="506" t="s">
        <v>3620</v>
      </c>
      <c r="U305" s="598" t="s">
        <v>2986</v>
      </c>
      <c r="V305" s="626">
        <v>2005107104</v>
      </c>
    </row>
    <row r="306" spans="1:229" x14ac:dyDescent="0.15">
      <c r="A306" s="504">
        <v>302</v>
      </c>
      <c r="B306" s="504">
        <v>40</v>
      </c>
      <c r="C306" s="556" t="s">
        <v>1948</v>
      </c>
      <c r="D306" s="508" t="s">
        <v>3958</v>
      </c>
      <c r="E306" s="506" t="s">
        <v>705</v>
      </c>
      <c r="F306" s="598" t="s">
        <v>2737</v>
      </c>
      <c r="G306" s="506" t="s">
        <v>274</v>
      </c>
      <c r="H306" s="504" t="s">
        <v>2245</v>
      </c>
      <c r="I306" s="502" t="str">
        <f t="shared" si="18"/>
        <v>III/c</v>
      </c>
      <c r="J306" s="505" t="s">
        <v>114</v>
      </c>
      <c r="K306" s="504" t="s">
        <v>720</v>
      </c>
      <c r="L306" s="503">
        <f t="shared" si="15"/>
        <v>44</v>
      </c>
      <c r="M306" s="504" t="s">
        <v>230</v>
      </c>
      <c r="N306" s="505" t="s">
        <v>116</v>
      </c>
      <c r="O306" s="504">
        <v>2018</v>
      </c>
      <c r="P306" s="506" t="s">
        <v>240</v>
      </c>
      <c r="Q306" s="508" t="s">
        <v>2229</v>
      </c>
      <c r="R306" s="508" t="s">
        <v>2285</v>
      </c>
      <c r="S306" s="598">
        <v>2017</v>
      </c>
      <c r="T306" s="506" t="s">
        <v>3622</v>
      </c>
      <c r="U306" s="598" t="s">
        <v>3315</v>
      </c>
      <c r="V306" s="625"/>
    </row>
    <row r="307" spans="1:229" x14ac:dyDescent="0.15">
      <c r="A307" s="496">
        <v>303</v>
      </c>
      <c r="B307" s="611">
        <v>41</v>
      </c>
      <c r="C307" s="507" t="s">
        <v>1530</v>
      </c>
      <c r="D307" s="508" t="s">
        <v>5368</v>
      </c>
      <c r="E307" s="506" t="s">
        <v>709</v>
      </c>
      <c r="F307" s="598" t="s">
        <v>2724</v>
      </c>
      <c r="G307" s="558" t="s">
        <v>1071</v>
      </c>
      <c r="H307" s="504" t="s">
        <v>2252</v>
      </c>
      <c r="I307" s="502" t="str">
        <f t="shared" si="18"/>
        <v>III/d</v>
      </c>
      <c r="J307" s="505" t="s">
        <v>2332</v>
      </c>
      <c r="K307" s="504" t="s">
        <v>720</v>
      </c>
      <c r="L307" s="503">
        <f t="shared" si="15"/>
        <v>36</v>
      </c>
      <c r="M307" s="504" t="s">
        <v>230</v>
      </c>
      <c r="N307" s="505" t="s">
        <v>2642</v>
      </c>
      <c r="O307" s="504">
        <v>2013</v>
      </c>
      <c r="P307" s="506" t="s">
        <v>240</v>
      </c>
      <c r="Q307" s="508" t="s">
        <v>2229</v>
      </c>
      <c r="R307" s="508" t="s">
        <v>2285</v>
      </c>
      <c r="S307" s="598">
        <v>2020</v>
      </c>
      <c r="T307" s="506" t="s">
        <v>3619</v>
      </c>
      <c r="U307" s="598" t="s">
        <v>1248</v>
      </c>
      <c r="V307" s="626">
        <v>2002078401</v>
      </c>
    </row>
    <row r="308" spans="1:229" customFormat="1" ht="15" customHeight="1" x14ac:dyDescent="0.15">
      <c r="A308" s="504">
        <v>304</v>
      </c>
      <c r="B308" s="504">
        <v>42</v>
      </c>
      <c r="C308" s="190" t="s">
        <v>1735</v>
      </c>
      <c r="D308" s="182" t="s">
        <v>3981</v>
      </c>
      <c r="E308" s="194" t="s">
        <v>705</v>
      </c>
      <c r="F308" s="179" t="s">
        <v>2739</v>
      </c>
      <c r="G308" s="200" t="s">
        <v>867</v>
      </c>
      <c r="H308" s="187" t="s">
        <v>2245</v>
      </c>
      <c r="I308" s="171" t="str">
        <f t="shared" si="18"/>
        <v>III/c</v>
      </c>
      <c r="J308" s="186" t="s">
        <v>3335</v>
      </c>
      <c r="K308" s="187" t="s">
        <v>720</v>
      </c>
      <c r="L308" s="177">
        <f t="shared" si="15"/>
        <v>41</v>
      </c>
      <c r="M308" s="504" t="s">
        <v>230</v>
      </c>
      <c r="N308" s="505" t="s">
        <v>5339</v>
      </c>
      <c r="O308" s="39"/>
      <c r="P308" s="41"/>
      <c r="Q308" s="508" t="s">
        <v>2229</v>
      </c>
      <c r="R308" s="508" t="s">
        <v>2283</v>
      </c>
      <c r="S308" s="179">
        <v>2019</v>
      </c>
      <c r="T308" s="63" t="s">
        <v>3540</v>
      </c>
      <c r="U308" s="179" t="s">
        <v>2922</v>
      </c>
      <c r="V308" s="39"/>
      <c r="W308" s="179"/>
    </row>
    <row r="309" spans="1:229" x14ac:dyDescent="0.15">
      <c r="A309" s="496">
        <v>305</v>
      </c>
      <c r="B309" s="611">
        <v>43</v>
      </c>
      <c r="C309" s="507" t="s">
        <v>1531</v>
      </c>
      <c r="D309" s="508" t="s">
        <v>3921</v>
      </c>
      <c r="E309" s="506" t="s">
        <v>705</v>
      </c>
      <c r="F309" s="598" t="s">
        <v>2738</v>
      </c>
      <c r="G309" s="558" t="s">
        <v>1096</v>
      </c>
      <c r="H309" s="504" t="s">
        <v>2252</v>
      </c>
      <c r="I309" s="502" t="str">
        <f t="shared" si="18"/>
        <v>III/d</v>
      </c>
      <c r="J309" s="505" t="s">
        <v>2332</v>
      </c>
      <c r="K309" s="504" t="s">
        <v>720</v>
      </c>
      <c r="L309" s="503">
        <f t="shared" si="15"/>
        <v>38</v>
      </c>
      <c r="M309" s="504" t="s">
        <v>230</v>
      </c>
      <c r="N309" s="505" t="s">
        <v>2642</v>
      </c>
      <c r="O309" s="504">
        <v>2013</v>
      </c>
      <c r="P309" s="506" t="s">
        <v>281</v>
      </c>
      <c r="Q309" s="508" t="s">
        <v>2229</v>
      </c>
      <c r="R309" s="508" t="s">
        <v>2284</v>
      </c>
      <c r="S309" s="598">
        <v>2018</v>
      </c>
      <c r="T309" s="599" t="s">
        <v>3922</v>
      </c>
      <c r="U309" s="598" t="s">
        <v>1248</v>
      </c>
      <c r="V309" s="626">
        <v>2009118201</v>
      </c>
    </row>
    <row r="310" spans="1:229" customFormat="1" x14ac:dyDescent="0.15">
      <c r="A310" s="504">
        <v>306</v>
      </c>
      <c r="B310" s="504">
        <v>44</v>
      </c>
      <c r="C310" s="190" t="s">
        <v>1377</v>
      </c>
      <c r="D310" s="182" t="s">
        <v>939</v>
      </c>
      <c r="E310" s="183" t="s">
        <v>709</v>
      </c>
      <c r="F310" s="179" t="s">
        <v>2882</v>
      </c>
      <c r="G310" s="204" t="s">
        <v>279</v>
      </c>
      <c r="H310" s="187" t="s">
        <v>2242</v>
      </c>
      <c r="I310" s="171" t="str">
        <f>IF(H310="Pembina Utama","IV/e",IF(H310="Pembina Utama Madya","IV/d",IF(H310="Pembina Utama Muda","IV/c",IF(H310="Pembina Tk.I","IV/b",IF(H310="Pembina","IV/a",IF(H310="Penata Tk.I","III/d",IF(H310="Penata","III/c",IF(H310="Penata Muda Tk.I","III/b",IF(H310="Penata Muda","III/a",IF(H310="Pengatur Tk.I","II/d",IF(H310="Pengatur","II/c",IF(H310="Pengatur Muda Tk.I","II/b",IF(H310="Pengatur Muda","II/a",IF(H310="Juru Tk.I","I/d",IF(H310="Juru","I/c",IF(H310="Juru Muda Tk.I","I/b","I/a"))))))))))))))))</f>
        <v>IV/b</v>
      </c>
      <c r="J310" s="186" t="s">
        <v>4050</v>
      </c>
      <c r="K310" s="187" t="s">
        <v>707</v>
      </c>
      <c r="L310" s="177">
        <f>2020 - (RIGHT(G310,4))</f>
        <v>58</v>
      </c>
      <c r="M310" s="504" t="s">
        <v>230</v>
      </c>
      <c r="N310" s="180" t="s">
        <v>5339</v>
      </c>
      <c r="O310" s="39"/>
      <c r="P310" s="41"/>
      <c r="Q310" s="508" t="s">
        <v>2229</v>
      </c>
      <c r="R310" s="508" t="s">
        <v>2284</v>
      </c>
      <c r="S310" s="179">
        <v>2009</v>
      </c>
      <c r="T310" s="179" t="s">
        <v>1242</v>
      </c>
      <c r="U310" s="63" t="s">
        <v>1263</v>
      </c>
      <c r="V310" s="179" t="s">
        <v>2571</v>
      </c>
    </row>
    <row r="311" spans="1:229" ht="21.75" customHeight="1" x14ac:dyDescent="0.15">
      <c r="A311" s="496">
        <v>307</v>
      </c>
      <c r="B311" s="611">
        <v>45</v>
      </c>
      <c r="C311" s="505" t="s">
        <v>3987</v>
      </c>
      <c r="D311" s="508" t="s">
        <v>3988</v>
      </c>
      <c r="E311" s="506" t="s">
        <v>705</v>
      </c>
      <c r="F311" s="598" t="s">
        <v>2724</v>
      </c>
      <c r="G311" s="558" t="s">
        <v>3989</v>
      </c>
      <c r="H311" s="504" t="s">
        <v>2252</v>
      </c>
      <c r="I311" s="502" t="str">
        <f t="shared" ref="I311" si="19">IF(H311="Pembina Utama","IV/e",IF(H311="Pembina Utama Madya","IV/d",IF(H311="Pembina Utama Muda","IV/c",IF(H311="Pembina Tk.I","IV/b",IF(H311="Pembina","IV/a",IF(H311="Penata Tk.I","III/d",IF(H311="Penata","III/c",IF(H311="Penata Muda Tk.I","III/b",IF(H311="Penata Muda","III/a",IF(H311="Pengatur Tk.I","II/d",IF(H311="Pengatur","II/c",IF(H311="Pengatur Muda Tk.I","II/b",IF(H311="Pengatur Muda","II/a",IF(H311="Juru Tk.I","I/d",IF(H311="Juru","I/c",IF(H311="Juru Muda Tk.I","I/b","I/a"))))))))))))))))</f>
        <v>III/d</v>
      </c>
      <c r="J311" s="505"/>
      <c r="K311" s="504" t="s">
        <v>720</v>
      </c>
      <c r="L311" s="503">
        <f t="shared" si="15"/>
        <v>48</v>
      </c>
      <c r="M311" s="504" t="s">
        <v>230</v>
      </c>
      <c r="N311" s="505"/>
      <c r="O311" s="501" t="s">
        <v>2225</v>
      </c>
      <c r="P311" s="506" t="s">
        <v>240</v>
      </c>
      <c r="Q311" s="508" t="s">
        <v>2229</v>
      </c>
      <c r="R311" s="508" t="s">
        <v>2285</v>
      </c>
      <c r="S311" s="598"/>
      <c r="T311" s="598"/>
      <c r="U311" s="598"/>
      <c r="V311" s="625"/>
    </row>
    <row r="312" spans="1:229" x14ac:dyDescent="0.15">
      <c r="A312" s="504">
        <v>308</v>
      </c>
      <c r="B312" s="504">
        <v>46</v>
      </c>
      <c r="C312" s="555" t="s">
        <v>2078</v>
      </c>
      <c r="D312" s="508" t="s">
        <v>2081</v>
      </c>
      <c r="E312" s="506" t="s">
        <v>709</v>
      </c>
      <c r="F312" s="598" t="s">
        <v>2724</v>
      </c>
      <c r="G312" s="558" t="s">
        <v>2079</v>
      </c>
      <c r="H312" s="504" t="s">
        <v>2252</v>
      </c>
      <c r="I312" s="502" t="str">
        <f t="shared" si="18"/>
        <v>III/d</v>
      </c>
      <c r="J312" s="505" t="s">
        <v>3060</v>
      </c>
      <c r="K312" s="504" t="s">
        <v>707</v>
      </c>
      <c r="L312" s="503">
        <f t="shared" si="15"/>
        <v>39</v>
      </c>
      <c r="M312" s="504" t="s">
        <v>230</v>
      </c>
      <c r="N312" s="505" t="s">
        <v>3554</v>
      </c>
      <c r="O312" s="504">
        <v>2010</v>
      </c>
      <c r="P312" s="506" t="s">
        <v>240</v>
      </c>
      <c r="Q312" s="508" t="s">
        <v>2229</v>
      </c>
      <c r="R312" s="508" t="s">
        <v>2285</v>
      </c>
      <c r="S312" s="598">
        <v>2007</v>
      </c>
      <c r="T312" s="506" t="s">
        <v>3515</v>
      </c>
      <c r="U312" s="598" t="s">
        <v>1248</v>
      </c>
      <c r="V312" s="625"/>
    </row>
    <row r="313" spans="1:229" x14ac:dyDescent="0.15">
      <c r="A313" s="496">
        <v>309</v>
      </c>
      <c r="B313" s="611">
        <v>47</v>
      </c>
      <c r="C313" s="507" t="s">
        <v>3750</v>
      </c>
      <c r="D313" s="508" t="s">
        <v>3937</v>
      </c>
      <c r="E313" s="506" t="s">
        <v>705</v>
      </c>
      <c r="F313" s="598" t="s">
        <v>2738</v>
      </c>
      <c r="G313" s="558" t="s">
        <v>3751</v>
      </c>
      <c r="H313" s="504" t="s">
        <v>2252</v>
      </c>
      <c r="I313" s="502" t="str">
        <f t="shared" si="18"/>
        <v>III/d</v>
      </c>
      <c r="J313" s="505" t="s">
        <v>112</v>
      </c>
      <c r="K313" s="504" t="s">
        <v>720</v>
      </c>
      <c r="L313" s="503">
        <f t="shared" si="15"/>
        <v>49</v>
      </c>
      <c r="M313" s="504" t="s">
        <v>230</v>
      </c>
      <c r="N313" s="505" t="s">
        <v>2642</v>
      </c>
      <c r="O313" s="504">
        <v>2013</v>
      </c>
      <c r="P313" s="506" t="s">
        <v>239</v>
      </c>
      <c r="Q313" s="508" t="s">
        <v>2229</v>
      </c>
      <c r="R313" s="508" t="s">
        <v>2283</v>
      </c>
      <c r="S313" s="598">
        <v>1999</v>
      </c>
      <c r="T313" s="598"/>
      <c r="U313" s="598" t="s">
        <v>3007</v>
      </c>
      <c r="V313" s="625"/>
    </row>
    <row r="314" spans="1:229" x14ac:dyDescent="0.15">
      <c r="A314" s="504">
        <v>310</v>
      </c>
      <c r="B314" s="504">
        <v>48</v>
      </c>
      <c r="C314" s="556" t="s">
        <v>1532</v>
      </c>
      <c r="D314" s="508" t="s">
        <v>607</v>
      </c>
      <c r="E314" s="506" t="s">
        <v>709</v>
      </c>
      <c r="F314" s="598" t="s">
        <v>2724</v>
      </c>
      <c r="G314" s="506" t="s">
        <v>257</v>
      </c>
      <c r="H314" s="504" t="s">
        <v>2246</v>
      </c>
      <c r="I314" s="502" t="str">
        <f t="shared" si="18"/>
        <v>III/b</v>
      </c>
      <c r="J314" s="505" t="s">
        <v>114</v>
      </c>
      <c r="K314" s="504" t="s">
        <v>707</v>
      </c>
      <c r="L314" s="503">
        <f t="shared" si="15"/>
        <v>61</v>
      </c>
      <c r="M314" s="504" t="s">
        <v>258</v>
      </c>
      <c r="N314" s="505" t="s">
        <v>2644</v>
      </c>
      <c r="O314" s="504">
        <v>2010</v>
      </c>
      <c r="P314" s="506" t="s">
        <v>647</v>
      </c>
      <c r="Q314" s="508" t="s">
        <v>2229</v>
      </c>
      <c r="R314" s="508" t="s">
        <v>2283</v>
      </c>
      <c r="S314" s="598">
        <v>2004</v>
      </c>
      <c r="T314" s="599"/>
      <c r="U314" s="598" t="s">
        <v>2918</v>
      </c>
      <c r="V314" s="626">
        <v>2004085901</v>
      </c>
    </row>
    <row r="315" spans="1:229" customFormat="1" x14ac:dyDescent="0.15">
      <c r="A315" s="496">
        <v>311</v>
      </c>
      <c r="B315" s="611">
        <v>49</v>
      </c>
      <c r="C315" s="872" t="s">
        <v>5092</v>
      </c>
      <c r="D315" s="991" t="s">
        <v>5094</v>
      </c>
      <c r="E315" s="906" t="s">
        <v>705</v>
      </c>
      <c r="F315" s="873" t="s">
        <v>2736</v>
      </c>
      <c r="G315" s="877" t="s">
        <v>5093</v>
      </c>
      <c r="H315" s="874" t="s">
        <v>2254</v>
      </c>
      <c r="I315" s="875" t="str">
        <f>IF(H315="Pembina Utama","IV/e",IF(H315="Pembina Utama Madya","IV/d",IF(H315="Pembina Utama Muda","IV/c",IF(H315="Pembina Tk.I","IV/b",IF(H315="Pembina","IV/a",IF(H315="Penata Tk.I","III/d",IF(H315="Penata","III/c",IF(H315="Penata Muda Tk.I","III/b",IF(H315="Penata Muda","III/a",IF(H315="Pengatur Tk.I","II/d",IF(H315="Pengatur","II/c",IF(H315="Pengatur Muda Tk.I","II/b",IF(H315="Pengatur Muda","II/a",IF(H315="Juru Tk.I","I/d",IF(H315="Juru","I/c",IF(H315="Juru Muda Tk.I","I/b","I/a"))))))))))))))))</f>
        <v>IV/d</v>
      </c>
      <c r="J315" s="284" t="s">
        <v>834</v>
      </c>
      <c r="K315" s="875" t="s">
        <v>707</v>
      </c>
      <c r="L315" s="177">
        <f>2020 - (RIGHT(G315,4))</f>
        <v>59</v>
      </c>
      <c r="M315" s="504" t="s">
        <v>230</v>
      </c>
      <c r="N315" s="989" t="s">
        <v>5341</v>
      </c>
      <c r="O315" s="281">
        <v>2009</v>
      </c>
      <c r="P315" s="281" t="s">
        <v>5342</v>
      </c>
      <c r="Q315" s="508" t="s">
        <v>2229</v>
      </c>
      <c r="R315" s="508" t="s">
        <v>2286</v>
      </c>
      <c r="S315" s="876"/>
      <c r="T315" s="286"/>
      <c r="U315" s="990" t="s">
        <v>2948</v>
      </c>
    </row>
    <row r="316" spans="1:229" s="1" customFormat="1" ht="14.25" customHeight="1" x14ac:dyDescent="0.15">
      <c r="A316" s="504">
        <v>312</v>
      </c>
      <c r="B316" s="504">
        <v>50</v>
      </c>
      <c r="C316" s="559" t="s">
        <v>2255</v>
      </c>
      <c r="D316" s="522" t="s">
        <v>2175</v>
      </c>
      <c r="E316" s="506" t="s">
        <v>705</v>
      </c>
      <c r="F316" s="598" t="s">
        <v>2742</v>
      </c>
      <c r="G316" s="522" t="s">
        <v>2146</v>
      </c>
      <c r="H316" s="501" t="s">
        <v>2246</v>
      </c>
      <c r="I316" s="502" t="str">
        <f t="shared" si="18"/>
        <v>III/b</v>
      </c>
      <c r="J316" s="503" t="s">
        <v>2132</v>
      </c>
      <c r="K316" s="501" t="s">
        <v>707</v>
      </c>
      <c r="L316" s="503">
        <f t="shared" si="15"/>
        <v>39</v>
      </c>
      <c r="M316" s="504" t="s">
        <v>258</v>
      </c>
      <c r="N316" s="505" t="s">
        <v>3176</v>
      </c>
      <c r="O316" s="501">
        <v>2018</v>
      </c>
      <c r="P316" s="523" t="s">
        <v>3188</v>
      </c>
      <c r="Q316" s="508" t="s">
        <v>2229</v>
      </c>
      <c r="R316" s="508" t="s">
        <v>2286</v>
      </c>
      <c r="S316" s="598">
        <v>2013</v>
      </c>
      <c r="T316" s="599"/>
      <c r="U316" s="598" t="s">
        <v>3011</v>
      </c>
      <c r="V316" s="625"/>
      <c r="W316" s="492"/>
      <c r="X316" s="492"/>
      <c r="Y316" s="492"/>
      <c r="Z316" s="492"/>
      <c r="AA316" s="492"/>
      <c r="AB316" s="492"/>
      <c r="AC316" s="492"/>
      <c r="AD316" s="492"/>
      <c r="AE316" s="492"/>
      <c r="AF316" s="492"/>
      <c r="AG316" s="492"/>
      <c r="AH316" s="492"/>
      <c r="AI316" s="492"/>
      <c r="AJ316" s="492"/>
      <c r="AK316" s="492"/>
      <c r="AL316" s="492"/>
      <c r="AM316" s="492"/>
      <c r="AN316" s="492"/>
      <c r="AO316" s="492"/>
      <c r="AP316" s="492"/>
      <c r="AQ316" s="492"/>
      <c r="AR316" s="492"/>
      <c r="AS316" s="492"/>
      <c r="AT316" s="492"/>
      <c r="AU316" s="492"/>
      <c r="AV316" s="492"/>
      <c r="AW316" s="492"/>
      <c r="AX316" s="492"/>
      <c r="AY316" s="492"/>
      <c r="AZ316" s="492"/>
      <c r="BA316" s="492"/>
      <c r="BB316" s="492"/>
      <c r="BC316" s="492"/>
      <c r="BD316" s="492"/>
      <c r="BE316" s="492"/>
      <c r="BF316" s="492"/>
      <c r="BG316" s="492"/>
      <c r="BH316" s="492"/>
      <c r="BI316" s="492"/>
      <c r="BJ316" s="492"/>
      <c r="BK316" s="492"/>
      <c r="BL316" s="492"/>
      <c r="BM316" s="492"/>
      <c r="BN316" s="492"/>
      <c r="BO316" s="492"/>
      <c r="BP316" s="492"/>
      <c r="BQ316" s="492"/>
      <c r="BR316" s="492"/>
      <c r="BS316" s="492"/>
      <c r="BT316" s="492"/>
      <c r="BU316" s="492"/>
      <c r="BV316" s="492"/>
      <c r="BW316" s="492"/>
      <c r="BX316" s="492"/>
      <c r="BY316" s="492"/>
      <c r="BZ316" s="492"/>
      <c r="CA316" s="492"/>
      <c r="CB316" s="492"/>
      <c r="CC316" s="492"/>
      <c r="CD316" s="492"/>
      <c r="CE316" s="492"/>
      <c r="CF316" s="492"/>
      <c r="CG316" s="492"/>
      <c r="CH316" s="492"/>
      <c r="CI316" s="492"/>
      <c r="CJ316" s="492"/>
      <c r="CK316" s="492"/>
      <c r="CL316" s="492"/>
      <c r="CM316" s="492"/>
      <c r="CN316" s="492"/>
      <c r="CO316" s="492"/>
      <c r="CP316" s="492"/>
      <c r="CQ316" s="492"/>
      <c r="CR316" s="492"/>
      <c r="CS316" s="492"/>
      <c r="CT316" s="492"/>
      <c r="CU316" s="492"/>
      <c r="CV316" s="492"/>
      <c r="CW316" s="492"/>
      <c r="CX316" s="492"/>
      <c r="CY316" s="492"/>
      <c r="CZ316" s="492"/>
      <c r="DA316" s="492"/>
      <c r="DB316" s="492"/>
      <c r="DC316" s="492"/>
      <c r="DD316" s="492"/>
      <c r="DE316" s="492"/>
      <c r="DF316" s="492"/>
      <c r="DG316" s="492"/>
      <c r="DH316" s="492"/>
      <c r="DI316" s="492"/>
      <c r="DJ316" s="492"/>
      <c r="DK316" s="492"/>
      <c r="DL316" s="492"/>
      <c r="DM316" s="492"/>
      <c r="DN316" s="492"/>
      <c r="DO316" s="492"/>
      <c r="DP316" s="492"/>
      <c r="DQ316" s="492"/>
      <c r="DR316" s="492"/>
      <c r="DS316" s="492"/>
      <c r="DT316" s="492"/>
      <c r="DU316" s="492"/>
      <c r="DV316" s="492"/>
      <c r="DW316" s="492"/>
      <c r="DX316" s="492"/>
      <c r="DY316" s="492"/>
      <c r="DZ316" s="492"/>
      <c r="EA316" s="492"/>
      <c r="EB316" s="492"/>
      <c r="EC316" s="492"/>
      <c r="ED316" s="492"/>
      <c r="EE316" s="492"/>
      <c r="EF316" s="492"/>
      <c r="EG316" s="492"/>
      <c r="EH316" s="492"/>
      <c r="EI316" s="492"/>
      <c r="EJ316" s="492"/>
      <c r="EK316" s="492"/>
      <c r="EL316" s="492"/>
      <c r="EM316" s="492"/>
      <c r="EN316" s="492"/>
      <c r="EO316" s="492"/>
      <c r="EP316" s="492"/>
      <c r="EQ316" s="492"/>
      <c r="ER316" s="492"/>
      <c r="ES316" s="492"/>
      <c r="ET316" s="492"/>
      <c r="EU316" s="492"/>
      <c r="EV316" s="492"/>
      <c r="EW316" s="492"/>
      <c r="EX316" s="492"/>
      <c r="EY316" s="492"/>
      <c r="EZ316" s="492"/>
      <c r="FA316" s="492"/>
      <c r="FB316" s="492"/>
      <c r="FC316" s="492"/>
      <c r="FD316" s="492"/>
      <c r="FE316" s="492"/>
      <c r="FF316" s="492"/>
      <c r="FG316" s="492"/>
      <c r="FH316" s="492"/>
      <c r="FI316" s="492"/>
      <c r="FJ316" s="492"/>
      <c r="FK316" s="492"/>
      <c r="FL316" s="492"/>
      <c r="FM316" s="492"/>
      <c r="FN316" s="492"/>
      <c r="FO316" s="492"/>
      <c r="FP316" s="492"/>
      <c r="FQ316" s="492"/>
      <c r="FR316" s="492"/>
      <c r="FS316" s="492"/>
      <c r="FT316" s="492"/>
      <c r="FU316" s="492"/>
      <c r="FV316" s="492"/>
      <c r="FW316" s="492"/>
      <c r="FX316" s="492"/>
      <c r="FY316" s="492"/>
      <c r="FZ316" s="492"/>
      <c r="GA316" s="492"/>
      <c r="GB316" s="492"/>
      <c r="GC316" s="492"/>
      <c r="GD316" s="492"/>
      <c r="GE316" s="492"/>
      <c r="GF316" s="492"/>
      <c r="GG316" s="492"/>
      <c r="GH316" s="492"/>
      <c r="GI316" s="492"/>
      <c r="GJ316" s="492"/>
      <c r="GK316" s="492"/>
      <c r="GL316" s="492"/>
      <c r="GM316" s="492"/>
      <c r="GN316" s="492"/>
      <c r="GO316" s="492"/>
      <c r="GP316" s="492"/>
      <c r="GQ316" s="492"/>
      <c r="GR316" s="492"/>
      <c r="GS316" s="492"/>
      <c r="GT316" s="492"/>
      <c r="GU316" s="492"/>
      <c r="GV316" s="492"/>
      <c r="GW316" s="492"/>
      <c r="GX316" s="492"/>
      <c r="GY316" s="492"/>
      <c r="GZ316" s="492"/>
      <c r="HA316" s="492"/>
      <c r="HB316" s="492"/>
      <c r="HC316" s="492"/>
      <c r="HD316" s="492"/>
      <c r="HE316" s="492"/>
      <c r="HF316" s="492"/>
      <c r="HG316" s="492"/>
      <c r="HH316" s="492"/>
      <c r="HI316" s="492"/>
      <c r="HJ316" s="492"/>
      <c r="HK316" s="492"/>
      <c r="HL316" s="492"/>
      <c r="HM316" s="492"/>
      <c r="HN316" s="492"/>
      <c r="HO316" s="492"/>
      <c r="HP316" s="492"/>
      <c r="HQ316" s="492"/>
      <c r="HR316" s="492"/>
      <c r="HS316" s="492"/>
      <c r="HT316" s="492"/>
      <c r="HU316" s="492"/>
    </row>
    <row r="317" spans="1:229" s="1" customFormat="1" ht="14.25" customHeight="1" x14ac:dyDescent="0.15">
      <c r="A317" s="496">
        <v>313</v>
      </c>
      <c r="B317" s="611">
        <v>51</v>
      </c>
      <c r="C317" s="556" t="s">
        <v>1533</v>
      </c>
      <c r="D317" s="508" t="s">
        <v>608</v>
      </c>
      <c r="E317" s="506" t="s">
        <v>705</v>
      </c>
      <c r="F317" s="598" t="s">
        <v>2744</v>
      </c>
      <c r="G317" s="506" t="s">
        <v>260</v>
      </c>
      <c r="H317" s="504" t="s">
        <v>2247</v>
      </c>
      <c r="I317" s="502" t="str">
        <f t="shared" si="18"/>
        <v>III/a</v>
      </c>
      <c r="J317" s="505" t="s">
        <v>120</v>
      </c>
      <c r="K317" s="504" t="s">
        <v>707</v>
      </c>
      <c r="L317" s="503">
        <f t="shared" si="15"/>
        <v>59</v>
      </c>
      <c r="M317" s="504" t="s">
        <v>258</v>
      </c>
      <c r="N317" s="505" t="s">
        <v>111</v>
      </c>
      <c r="O317" s="504">
        <v>2010</v>
      </c>
      <c r="P317" s="506" t="s">
        <v>261</v>
      </c>
      <c r="Q317" s="508" t="s">
        <v>2229</v>
      </c>
      <c r="R317" s="508" t="s">
        <v>2286</v>
      </c>
      <c r="S317" s="598">
        <v>1997</v>
      </c>
      <c r="T317" s="599"/>
      <c r="U317" s="598" t="s">
        <v>2918</v>
      </c>
      <c r="V317" s="626">
        <v>2012076101</v>
      </c>
      <c r="W317" s="492"/>
      <c r="X317" s="492"/>
      <c r="Y317" s="492"/>
      <c r="Z317" s="492"/>
      <c r="AA317" s="492"/>
      <c r="AB317" s="492"/>
      <c r="AC317" s="492"/>
      <c r="AD317" s="492"/>
      <c r="AE317" s="492"/>
      <c r="AF317" s="492"/>
      <c r="AG317" s="492"/>
      <c r="AH317" s="492"/>
      <c r="AI317" s="492"/>
      <c r="AJ317" s="492"/>
      <c r="AK317" s="492"/>
      <c r="AL317" s="492"/>
      <c r="AM317" s="492"/>
      <c r="AN317" s="492"/>
      <c r="AO317" s="492"/>
      <c r="AP317" s="492"/>
      <c r="AQ317" s="492"/>
      <c r="AR317" s="492"/>
      <c r="AS317" s="492"/>
      <c r="AT317" s="492"/>
      <c r="AU317" s="492"/>
      <c r="AV317" s="492"/>
      <c r="AW317" s="492"/>
      <c r="AX317" s="492"/>
      <c r="AY317" s="492"/>
      <c r="AZ317" s="492"/>
      <c r="BA317" s="492"/>
      <c r="BB317" s="492"/>
      <c r="BC317" s="492"/>
      <c r="BD317" s="492"/>
      <c r="BE317" s="492"/>
      <c r="BF317" s="492"/>
      <c r="BG317" s="492"/>
      <c r="BH317" s="492"/>
      <c r="BI317" s="492"/>
      <c r="BJ317" s="492"/>
      <c r="BK317" s="492"/>
      <c r="BL317" s="492"/>
      <c r="BM317" s="492"/>
      <c r="BN317" s="492"/>
      <c r="BO317" s="492"/>
      <c r="BP317" s="492"/>
      <c r="BQ317" s="492"/>
      <c r="BR317" s="492"/>
      <c r="BS317" s="492"/>
      <c r="BT317" s="492"/>
      <c r="BU317" s="492"/>
      <c r="BV317" s="492"/>
      <c r="BW317" s="492"/>
      <c r="BX317" s="492"/>
      <c r="BY317" s="492"/>
      <c r="BZ317" s="492"/>
      <c r="CA317" s="492"/>
      <c r="CB317" s="492"/>
      <c r="CC317" s="492"/>
      <c r="CD317" s="492"/>
      <c r="CE317" s="492"/>
      <c r="CF317" s="492"/>
      <c r="CG317" s="492"/>
      <c r="CH317" s="492"/>
      <c r="CI317" s="492"/>
      <c r="CJ317" s="492"/>
      <c r="CK317" s="492"/>
      <c r="CL317" s="492"/>
      <c r="CM317" s="492"/>
      <c r="CN317" s="492"/>
      <c r="CO317" s="492"/>
      <c r="CP317" s="492"/>
      <c r="CQ317" s="492"/>
      <c r="CR317" s="492"/>
      <c r="CS317" s="492"/>
      <c r="CT317" s="492"/>
      <c r="CU317" s="492"/>
      <c r="CV317" s="492"/>
      <c r="CW317" s="492"/>
      <c r="CX317" s="492"/>
      <c r="CY317" s="492"/>
      <c r="CZ317" s="492"/>
      <c r="DA317" s="492"/>
      <c r="DB317" s="492"/>
      <c r="DC317" s="492"/>
      <c r="DD317" s="492"/>
      <c r="DE317" s="492"/>
      <c r="DF317" s="492"/>
      <c r="DG317" s="492"/>
      <c r="DH317" s="492"/>
      <c r="DI317" s="492"/>
      <c r="DJ317" s="492"/>
      <c r="DK317" s="492"/>
      <c r="DL317" s="492"/>
      <c r="DM317" s="492"/>
      <c r="DN317" s="492"/>
      <c r="DO317" s="492"/>
      <c r="DP317" s="492"/>
      <c r="DQ317" s="492"/>
      <c r="DR317" s="492"/>
      <c r="DS317" s="492"/>
      <c r="DT317" s="492"/>
      <c r="DU317" s="492"/>
      <c r="DV317" s="492"/>
      <c r="DW317" s="492"/>
      <c r="DX317" s="492"/>
      <c r="DY317" s="492"/>
      <c r="DZ317" s="492"/>
      <c r="EA317" s="492"/>
      <c r="EB317" s="492"/>
      <c r="EC317" s="492"/>
      <c r="ED317" s="492"/>
      <c r="EE317" s="492"/>
      <c r="EF317" s="492"/>
      <c r="EG317" s="492"/>
      <c r="EH317" s="492"/>
      <c r="EI317" s="492"/>
      <c r="EJ317" s="492"/>
      <c r="EK317" s="492"/>
      <c r="EL317" s="492"/>
      <c r="EM317" s="492"/>
      <c r="EN317" s="492"/>
      <c r="EO317" s="492"/>
      <c r="EP317" s="492"/>
      <c r="EQ317" s="492"/>
      <c r="ER317" s="492"/>
      <c r="ES317" s="492"/>
      <c r="ET317" s="492"/>
      <c r="EU317" s="492"/>
      <c r="EV317" s="492"/>
      <c r="EW317" s="492"/>
      <c r="EX317" s="492"/>
      <c r="EY317" s="492"/>
      <c r="EZ317" s="492"/>
      <c r="FA317" s="492"/>
      <c r="FB317" s="492"/>
      <c r="FC317" s="492"/>
      <c r="FD317" s="492"/>
      <c r="FE317" s="492"/>
      <c r="FF317" s="492"/>
      <c r="FG317" s="492"/>
      <c r="FH317" s="492"/>
      <c r="FI317" s="492"/>
      <c r="FJ317" s="492"/>
      <c r="FK317" s="492"/>
      <c r="FL317" s="492"/>
      <c r="FM317" s="492"/>
      <c r="FN317" s="492"/>
      <c r="FO317" s="492"/>
      <c r="FP317" s="492"/>
      <c r="FQ317" s="492"/>
      <c r="FR317" s="492"/>
      <c r="FS317" s="492"/>
      <c r="FT317" s="492"/>
      <c r="FU317" s="492"/>
      <c r="FV317" s="492"/>
      <c r="FW317" s="492"/>
      <c r="FX317" s="492"/>
      <c r="FY317" s="492"/>
      <c r="FZ317" s="492"/>
      <c r="GA317" s="492"/>
      <c r="GB317" s="492"/>
      <c r="GC317" s="492"/>
      <c r="GD317" s="492"/>
      <c r="GE317" s="492"/>
      <c r="GF317" s="492"/>
      <c r="GG317" s="492"/>
      <c r="GH317" s="492"/>
      <c r="GI317" s="492"/>
      <c r="GJ317" s="492"/>
      <c r="GK317" s="492"/>
      <c r="GL317" s="492"/>
      <c r="GM317" s="492"/>
      <c r="GN317" s="492"/>
      <c r="GO317" s="492"/>
      <c r="GP317" s="492"/>
      <c r="GQ317" s="492"/>
      <c r="GR317" s="492"/>
      <c r="GS317" s="492"/>
      <c r="GT317" s="492"/>
      <c r="GU317" s="492"/>
      <c r="GV317" s="492"/>
      <c r="GW317" s="492"/>
      <c r="GX317" s="492"/>
      <c r="GY317" s="492"/>
      <c r="GZ317" s="492"/>
      <c r="HA317" s="492"/>
      <c r="HB317" s="492"/>
      <c r="HC317" s="492"/>
      <c r="HD317" s="492"/>
      <c r="HE317" s="492"/>
      <c r="HF317" s="492"/>
      <c r="HG317" s="492"/>
      <c r="HH317" s="492"/>
      <c r="HI317" s="492"/>
      <c r="HJ317" s="492"/>
      <c r="HK317" s="492"/>
      <c r="HL317" s="492"/>
      <c r="HM317" s="492"/>
      <c r="HN317" s="492"/>
      <c r="HO317" s="492"/>
      <c r="HP317" s="492"/>
      <c r="HQ317" s="492"/>
      <c r="HR317" s="492"/>
      <c r="HS317" s="492"/>
      <c r="HT317" s="492"/>
      <c r="HU317" s="492"/>
    </row>
    <row r="318" spans="1:229" s="1" customFormat="1" ht="14.25" customHeight="1" x14ac:dyDescent="0.15">
      <c r="A318" s="504">
        <v>314</v>
      </c>
      <c r="B318" s="504">
        <v>52</v>
      </c>
      <c r="C318" s="559" t="s">
        <v>2456</v>
      </c>
      <c r="D318" s="522" t="s">
        <v>3217</v>
      </c>
      <c r="E318" s="506" t="s">
        <v>709</v>
      </c>
      <c r="F318" s="598" t="s">
        <v>2724</v>
      </c>
      <c r="G318" s="522" t="s">
        <v>2457</v>
      </c>
      <c r="H318" s="501" t="s">
        <v>2246</v>
      </c>
      <c r="I318" s="502" t="str">
        <f t="shared" si="18"/>
        <v>III/b</v>
      </c>
      <c r="J318" s="505" t="s">
        <v>3749</v>
      </c>
      <c r="K318" s="504" t="s">
        <v>707</v>
      </c>
      <c r="L318" s="503">
        <f t="shared" si="15"/>
        <v>53</v>
      </c>
      <c r="M318" s="504" t="s">
        <v>258</v>
      </c>
      <c r="N318" s="505" t="s">
        <v>3250</v>
      </c>
      <c r="O318" s="501">
        <v>2019</v>
      </c>
      <c r="P318" s="523" t="s">
        <v>3260</v>
      </c>
      <c r="Q318" s="508" t="s">
        <v>2229</v>
      </c>
      <c r="R318" s="508" t="s">
        <v>2283</v>
      </c>
      <c r="S318" s="598">
        <v>2004</v>
      </c>
      <c r="T318" s="599" t="s">
        <v>3536</v>
      </c>
      <c r="U318" s="598" t="s">
        <v>1248</v>
      </c>
      <c r="V318" s="625"/>
      <c r="W318" s="492"/>
      <c r="X318" s="492"/>
      <c r="Y318" s="492"/>
      <c r="Z318" s="492"/>
      <c r="AA318" s="492"/>
      <c r="AB318" s="492"/>
      <c r="AC318" s="492"/>
      <c r="AD318" s="492"/>
      <c r="AE318" s="492"/>
      <c r="AF318" s="492"/>
      <c r="AG318" s="492"/>
      <c r="AH318" s="492"/>
      <c r="AI318" s="492"/>
      <c r="AJ318" s="492"/>
      <c r="AK318" s="492"/>
      <c r="AL318" s="492"/>
      <c r="AM318" s="492"/>
      <c r="AN318" s="492"/>
      <c r="AO318" s="492"/>
      <c r="AP318" s="492"/>
      <c r="AQ318" s="492"/>
      <c r="AR318" s="492"/>
      <c r="AS318" s="492"/>
      <c r="AT318" s="492"/>
      <c r="AU318" s="492"/>
      <c r="AV318" s="492"/>
      <c r="AW318" s="492"/>
      <c r="AX318" s="492"/>
      <c r="AY318" s="492"/>
      <c r="AZ318" s="492"/>
      <c r="BA318" s="492"/>
      <c r="BB318" s="492"/>
      <c r="BC318" s="492"/>
      <c r="BD318" s="492"/>
      <c r="BE318" s="492"/>
      <c r="BF318" s="492"/>
      <c r="BG318" s="492"/>
      <c r="BH318" s="492"/>
      <c r="BI318" s="492"/>
      <c r="BJ318" s="492"/>
      <c r="BK318" s="492"/>
      <c r="BL318" s="492"/>
      <c r="BM318" s="492"/>
      <c r="BN318" s="492"/>
      <c r="BO318" s="492"/>
      <c r="BP318" s="492"/>
      <c r="BQ318" s="492"/>
      <c r="BR318" s="492"/>
      <c r="BS318" s="492"/>
      <c r="BT318" s="492"/>
      <c r="BU318" s="492"/>
      <c r="BV318" s="492"/>
      <c r="BW318" s="492"/>
      <c r="BX318" s="492"/>
      <c r="BY318" s="492"/>
      <c r="BZ318" s="492"/>
      <c r="CA318" s="492"/>
      <c r="CB318" s="492"/>
      <c r="CC318" s="492"/>
      <c r="CD318" s="492"/>
      <c r="CE318" s="492"/>
      <c r="CF318" s="492"/>
      <c r="CG318" s="492"/>
      <c r="CH318" s="492"/>
      <c r="CI318" s="492"/>
      <c r="CJ318" s="492"/>
      <c r="CK318" s="492"/>
      <c r="CL318" s="492"/>
      <c r="CM318" s="492"/>
      <c r="CN318" s="492"/>
      <c r="CO318" s="492"/>
      <c r="CP318" s="492"/>
      <c r="CQ318" s="492"/>
      <c r="CR318" s="492"/>
      <c r="CS318" s="492"/>
      <c r="CT318" s="492"/>
      <c r="CU318" s="492"/>
      <c r="CV318" s="492"/>
      <c r="CW318" s="492"/>
      <c r="CX318" s="492"/>
      <c r="CY318" s="492"/>
      <c r="CZ318" s="492"/>
      <c r="DA318" s="492"/>
      <c r="DB318" s="492"/>
      <c r="DC318" s="492"/>
      <c r="DD318" s="492"/>
      <c r="DE318" s="492"/>
      <c r="DF318" s="492"/>
      <c r="DG318" s="492"/>
      <c r="DH318" s="492"/>
      <c r="DI318" s="492"/>
      <c r="DJ318" s="492"/>
      <c r="DK318" s="492"/>
      <c r="DL318" s="492"/>
      <c r="DM318" s="492"/>
      <c r="DN318" s="492"/>
      <c r="DO318" s="492"/>
      <c r="DP318" s="492"/>
      <c r="DQ318" s="492"/>
      <c r="DR318" s="492"/>
      <c r="DS318" s="492"/>
      <c r="DT318" s="492"/>
      <c r="DU318" s="492"/>
      <c r="DV318" s="492"/>
      <c r="DW318" s="492"/>
      <c r="DX318" s="492"/>
      <c r="DY318" s="492"/>
      <c r="DZ318" s="492"/>
      <c r="EA318" s="492"/>
      <c r="EB318" s="492"/>
      <c r="EC318" s="492"/>
      <c r="ED318" s="492"/>
      <c r="EE318" s="492"/>
      <c r="EF318" s="492"/>
      <c r="EG318" s="492"/>
      <c r="EH318" s="492"/>
      <c r="EI318" s="492"/>
      <c r="EJ318" s="492"/>
      <c r="EK318" s="492"/>
      <c r="EL318" s="492"/>
      <c r="EM318" s="492"/>
      <c r="EN318" s="492"/>
      <c r="EO318" s="492"/>
      <c r="EP318" s="492"/>
      <c r="EQ318" s="492"/>
      <c r="ER318" s="492"/>
      <c r="ES318" s="492"/>
      <c r="ET318" s="492"/>
      <c r="EU318" s="492"/>
      <c r="EV318" s="492"/>
      <c r="EW318" s="492"/>
      <c r="EX318" s="492"/>
      <c r="EY318" s="492"/>
      <c r="EZ318" s="492"/>
      <c r="FA318" s="492"/>
      <c r="FB318" s="492"/>
      <c r="FC318" s="492"/>
      <c r="FD318" s="492"/>
      <c r="FE318" s="492"/>
      <c r="FF318" s="492"/>
      <c r="FG318" s="492"/>
      <c r="FH318" s="492"/>
      <c r="FI318" s="492"/>
      <c r="FJ318" s="492"/>
      <c r="FK318" s="492"/>
      <c r="FL318" s="492"/>
      <c r="FM318" s="492"/>
      <c r="FN318" s="492"/>
      <c r="FO318" s="492"/>
      <c r="FP318" s="492"/>
      <c r="FQ318" s="492"/>
      <c r="FR318" s="492"/>
      <c r="FS318" s="492"/>
      <c r="FT318" s="492"/>
      <c r="FU318" s="492"/>
      <c r="FV318" s="492"/>
      <c r="FW318" s="492"/>
      <c r="FX318" s="492"/>
      <c r="FY318" s="492"/>
      <c r="FZ318" s="492"/>
      <c r="GA318" s="492"/>
      <c r="GB318" s="492"/>
      <c r="GC318" s="492"/>
      <c r="GD318" s="492"/>
      <c r="GE318" s="492"/>
      <c r="GF318" s="492"/>
      <c r="GG318" s="492"/>
      <c r="GH318" s="492"/>
      <c r="GI318" s="492"/>
      <c r="GJ318" s="492"/>
      <c r="GK318" s="492"/>
      <c r="GL318" s="492"/>
      <c r="GM318" s="492"/>
      <c r="GN318" s="492"/>
      <c r="GO318" s="492"/>
      <c r="GP318" s="492"/>
      <c r="GQ318" s="492"/>
      <c r="GR318" s="492"/>
      <c r="GS318" s="492"/>
      <c r="GT318" s="492"/>
      <c r="GU318" s="492"/>
      <c r="GV318" s="492"/>
      <c r="GW318" s="492"/>
      <c r="GX318" s="492"/>
      <c r="GY318" s="492"/>
      <c r="GZ318" s="492"/>
      <c r="HA318" s="492"/>
      <c r="HB318" s="492"/>
      <c r="HC318" s="492"/>
      <c r="HD318" s="492"/>
      <c r="HE318" s="492"/>
      <c r="HF318" s="492"/>
      <c r="HG318" s="492"/>
      <c r="HH318" s="492"/>
      <c r="HI318" s="492"/>
      <c r="HJ318" s="492"/>
      <c r="HK318" s="492"/>
      <c r="HL318" s="492"/>
      <c r="HM318" s="492"/>
      <c r="HN318" s="492"/>
      <c r="HO318" s="492"/>
      <c r="HP318" s="492"/>
      <c r="HQ318" s="492"/>
      <c r="HR318" s="492"/>
      <c r="HS318" s="492"/>
      <c r="HT318" s="492"/>
      <c r="HU318" s="492"/>
    </row>
    <row r="319" spans="1:229" s="1" customFormat="1" ht="14.25" customHeight="1" x14ac:dyDescent="0.15">
      <c r="A319" s="496">
        <v>315</v>
      </c>
      <c r="B319" s="611">
        <v>53</v>
      </c>
      <c r="C319" s="559" t="s">
        <v>2458</v>
      </c>
      <c r="D319" s="522" t="s">
        <v>3218</v>
      </c>
      <c r="E319" s="506" t="s">
        <v>709</v>
      </c>
      <c r="F319" s="598" t="s">
        <v>2724</v>
      </c>
      <c r="G319" s="522" t="s">
        <v>2459</v>
      </c>
      <c r="H319" s="501" t="s">
        <v>2246</v>
      </c>
      <c r="I319" s="502" t="str">
        <f t="shared" si="18"/>
        <v>III/b</v>
      </c>
      <c r="J319" s="505" t="s">
        <v>3690</v>
      </c>
      <c r="K319" s="504" t="s">
        <v>707</v>
      </c>
      <c r="L319" s="503">
        <f t="shared" si="15"/>
        <v>39</v>
      </c>
      <c r="M319" s="504" t="s">
        <v>230</v>
      </c>
      <c r="N319" s="505" t="s">
        <v>5336</v>
      </c>
      <c r="O319" s="501">
        <v>2018</v>
      </c>
      <c r="P319" s="523" t="s">
        <v>3259</v>
      </c>
      <c r="Q319" s="508" t="s">
        <v>2229</v>
      </c>
      <c r="R319" s="508" t="s">
        <v>2285</v>
      </c>
      <c r="S319" s="598">
        <v>2013</v>
      </c>
      <c r="T319" s="599" t="s">
        <v>3515</v>
      </c>
      <c r="U319" s="598"/>
      <c r="V319" s="626">
        <v>9920100190</v>
      </c>
      <c r="W319" s="492"/>
      <c r="X319" s="492"/>
      <c r="Y319" s="492"/>
      <c r="Z319" s="492"/>
      <c r="AA319" s="492"/>
      <c r="AB319" s="492"/>
      <c r="AC319" s="492"/>
      <c r="AD319" s="492"/>
      <c r="AE319" s="492"/>
      <c r="AF319" s="492"/>
      <c r="AG319" s="492"/>
      <c r="AH319" s="492"/>
      <c r="AI319" s="492"/>
      <c r="AJ319" s="492"/>
      <c r="AK319" s="492"/>
      <c r="AL319" s="492"/>
      <c r="AM319" s="492"/>
      <c r="AN319" s="492"/>
      <c r="AO319" s="492"/>
      <c r="AP319" s="492"/>
      <c r="AQ319" s="492"/>
      <c r="AR319" s="492"/>
      <c r="AS319" s="492"/>
      <c r="AT319" s="492"/>
      <c r="AU319" s="492"/>
      <c r="AV319" s="492"/>
      <c r="AW319" s="492"/>
      <c r="AX319" s="492"/>
      <c r="AY319" s="492"/>
      <c r="AZ319" s="492"/>
      <c r="BA319" s="492"/>
      <c r="BB319" s="492"/>
      <c r="BC319" s="492"/>
      <c r="BD319" s="492"/>
      <c r="BE319" s="492"/>
      <c r="BF319" s="492"/>
      <c r="BG319" s="492"/>
      <c r="BH319" s="492"/>
      <c r="BI319" s="492"/>
      <c r="BJ319" s="492"/>
      <c r="BK319" s="492"/>
      <c r="BL319" s="492"/>
      <c r="BM319" s="492"/>
      <c r="BN319" s="492"/>
      <c r="BO319" s="492"/>
      <c r="BP319" s="492"/>
      <c r="BQ319" s="492"/>
      <c r="BR319" s="492"/>
      <c r="BS319" s="492"/>
      <c r="BT319" s="492"/>
      <c r="BU319" s="492"/>
      <c r="BV319" s="492"/>
      <c r="BW319" s="492"/>
      <c r="BX319" s="492"/>
      <c r="BY319" s="492"/>
      <c r="BZ319" s="492"/>
      <c r="CA319" s="492"/>
      <c r="CB319" s="492"/>
      <c r="CC319" s="492"/>
      <c r="CD319" s="492"/>
      <c r="CE319" s="492"/>
      <c r="CF319" s="492"/>
      <c r="CG319" s="492"/>
      <c r="CH319" s="492"/>
      <c r="CI319" s="492"/>
      <c r="CJ319" s="492"/>
      <c r="CK319" s="492"/>
      <c r="CL319" s="492"/>
      <c r="CM319" s="492"/>
      <c r="CN319" s="492"/>
      <c r="CO319" s="492"/>
      <c r="CP319" s="492"/>
      <c r="CQ319" s="492"/>
      <c r="CR319" s="492"/>
      <c r="CS319" s="492"/>
      <c r="CT319" s="492"/>
      <c r="CU319" s="492"/>
      <c r="CV319" s="492"/>
      <c r="CW319" s="492"/>
      <c r="CX319" s="492"/>
      <c r="CY319" s="492"/>
      <c r="CZ319" s="492"/>
      <c r="DA319" s="492"/>
      <c r="DB319" s="492"/>
      <c r="DC319" s="492"/>
      <c r="DD319" s="492"/>
      <c r="DE319" s="492"/>
      <c r="DF319" s="492"/>
      <c r="DG319" s="492"/>
      <c r="DH319" s="492"/>
      <c r="DI319" s="492"/>
      <c r="DJ319" s="492"/>
      <c r="DK319" s="492"/>
      <c r="DL319" s="492"/>
      <c r="DM319" s="492"/>
      <c r="DN319" s="492"/>
      <c r="DO319" s="492"/>
      <c r="DP319" s="492"/>
      <c r="DQ319" s="492"/>
      <c r="DR319" s="492"/>
      <c r="DS319" s="492"/>
      <c r="DT319" s="492"/>
      <c r="DU319" s="492"/>
      <c r="DV319" s="492"/>
      <c r="DW319" s="492"/>
      <c r="DX319" s="492"/>
      <c r="DY319" s="492"/>
      <c r="DZ319" s="492"/>
      <c r="EA319" s="492"/>
      <c r="EB319" s="492"/>
      <c r="EC319" s="492"/>
      <c r="ED319" s="492"/>
      <c r="EE319" s="492"/>
      <c r="EF319" s="492"/>
      <c r="EG319" s="492"/>
      <c r="EH319" s="492"/>
      <c r="EI319" s="492"/>
      <c r="EJ319" s="492"/>
      <c r="EK319" s="492"/>
      <c r="EL319" s="492"/>
      <c r="EM319" s="492"/>
      <c r="EN319" s="492"/>
      <c r="EO319" s="492"/>
      <c r="EP319" s="492"/>
      <c r="EQ319" s="492"/>
      <c r="ER319" s="492"/>
      <c r="ES319" s="492"/>
      <c r="ET319" s="492"/>
      <c r="EU319" s="492"/>
      <c r="EV319" s="492"/>
      <c r="EW319" s="492"/>
      <c r="EX319" s="492"/>
      <c r="EY319" s="492"/>
      <c r="EZ319" s="492"/>
      <c r="FA319" s="492"/>
      <c r="FB319" s="492"/>
      <c r="FC319" s="492"/>
      <c r="FD319" s="492"/>
      <c r="FE319" s="492"/>
      <c r="FF319" s="492"/>
      <c r="FG319" s="492"/>
      <c r="FH319" s="492"/>
      <c r="FI319" s="492"/>
      <c r="FJ319" s="492"/>
      <c r="FK319" s="492"/>
      <c r="FL319" s="492"/>
      <c r="FM319" s="492"/>
      <c r="FN319" s="492"/>
      <c r="FO319" s="492"/>
      <c r="FP319" s="492"/>
      <c r="FQ319" s="492"/>
      <c r="FR319" s="492"/>
      <c r="FS319" s="492"/>
      <c r="FT319" s="492"/>
      <c r="FU319" s="492"/>
      <c r="FV319" s="492"/>
      <c r="FW319" s="492"/>
      <c r="FX319" s="492"/>
      <c r="FY319" s="492"/>
      <c r="FZ319" s="492"/>
      <c r="GA319" s="492"/>
      <c r="GB319" s="492"/>
      <c r="GC319" s="492"/>
      <c r="GD319" s="492"/>
      <c r="GE319" s="492"/>
      <c r="GF319" s="492"/>
      <c r="GG319" s="492"/>
      <c r="GH319" s="492"/>
      <c r="GI319" s="492"/>
      <c r="GJ319" s="492"/>
      <c r="GK319" s="492"/>
      <c r="GL319" s="492"/>
      <c r="GM319" s="492"/>
      <c r="GN319" s="492"/>
      <c r="GO319" s="492"/>
      <c r="GP319" s="492"/>
      <c r="GQ319" s="492"/>
      <c r="GR319" s="492"/>
      <c r="GS319" s="492"/>
      <c r="GT319" s="492"/>
      <c r="GU319" s="492"/>
      <c r="GV319" s="492"/>
      <c r="GW319" s="492"/>
      <c r="GX319" s="492"/>
      <c r="GY319" s="492"/>
      <c r="GZ319" s="492"/>
      <c r="HA319" s="492"/>
      <c r="HB319" s="492"/>
      <c r="HC319" s="492"/>
      <c r="HD319" s="492"/>
      <c r="HE319" s="492"/>
      <c r="HF319" s="492"/>
      <c r="HG319" s="492"/>
      <c r="HH319" s="492"/>
      <c r="HI319" s="492"/>
      <c r="HJ319" s="492"/>
      <c r="HK319" s="492"/>
      <c r="HL319" s="492"/>
      <c r="HM319" s="492"/>
      <c r="HN319" s="492"/>
      <c r="HO319" s="492"/>
      <c r="HP319" s="492"/>
      <c r="HQ319" s="492"/>
      <c r="HR319" s="492"/>
      <c r="HS319" s="492"/>
      <c r="HT319" s="492"/>
      <c r="HU319" s="492"/>
    </row>
    <row r="320" spans="1:229" s="487" customFormat="1" ht="15" customHeight="1" x14ac:dyDescent="0.15">
      <c r="A320" s="504">
        <v>316</v>
      </c>
      <c r="B320" s="504">
        <v>54</v>
      </c>
      <c r="C320" s="507" t="s">
        <v>3262</v>
      </c>
      <c r="D320" s="508" t="s">
        <v>3263</v>
      </c>
      <c r="E320" s="506" t="s">
        <v>709</v>
      </c>
      <c r="F320" s="598" t="s">
        <v>3265</v>
      </c>
      <c r="G320" s="557" t="s">
        <v>3264</v>
      </c>
      <c r="H320" s="504" t="s">
        <v>2243</v>
      </c>
      <c r="I320" s="502" t="str">
        <f t="shared" si="18"/>
        <v>IV/a</v>
      </c>
      <c r="J320" s="505" t="s">
        <v>2635</v>
      </c>
      <c r="K320" s="504" t="s">
        <v>720</v>
      </c>
      <c r="L320" s="503">
        <f t="shared" si="15"/>
        <v>51</v>
      </c>
      <c r="M320" s="504" t="s">
        <v>192</v>
      </c>
      <c r="N320" s="505" t="s">
        <v>2635</v>
      </c>
      <c r="O320" s="504">
        <v>2015</v>
      </c>
      <c r="P320" s="506" t="s">
        <v>240</v>
      </c>
      <c r="Q320" s="508" t="s">
        <v>2229</v>
      </c>
      <c r="R320" s="508" t="s">
        <v>2285</v>
      </c>
      <c r="S320" s="598">
        <v>2012</v>
      </c>
      <c r="T320" s="599" t="s">
        <v>3622</v>
      </c>
      <c r="U320" s="598" t="s">
        <v>2921</v>
      </c>
      <c r="V320" s="625"/>
      <c r="W320" s="491"/>
      <c r="X320" s="491"/>
      <c r="Y320" s="491"/>
      <c r="Z320" s="491"/>
      <c r="AA320" s="491"/>
      <c r="AB320" s="491"/>
      <c r="AC320" s="491"/>
      <c r="AD320" s="491"/>
      <c r="AE320" s="491"/>
      <c r="AF320" s="491"/>
      <c r="AG320" s="491"/>
      <c r="AH320" s="491"/>
      <c r="AI320" s="491"/>
      <c r="AJ320" s="491"/>
      <c r="AK320" s="491"/>
      <c r="AL320" s="491"/>
      <c r="AM320" s="491"/>
      <c r="AN320" s="491"/>
      <c r="AO320" s="491"/>
      <c r="AP320" s="491"/>
      <c r="AQ320" s="491"/>
      <c r="AR320" s="491"/>
      <c r="AS320" s="491"/>
      <c r="AT320" s="491"/>
      <c r="AU320" s="491"/>
      <c r="AV320" s="491"/>
      <c r="AW320" s="491"/>
      <c r="AX320" s="491"/>
      <c r="AY320" s="491"/>
      <c r="AZ320" s="491"/>
      <c r="BA320" s="491"/>
      <c r="BB320" s="491"/>
      <c r="BC320" s="491"/>
      <c r="BD320" s="491"/>
      <c r="BE320" s="491"/>
      <c r="BF320" s="491"/>
      <c r="BG320" s="491"/>
      <c r="BH320" s="491"/>
      <c r="BI320" s="491"/>
      <c r="BJ320" s="491"/>
      <c r="BK320" s="491"/>
      <c r="BL320" s="491"/>
      <c r="BM320" s="491"/>
      <c r="BN320" s="491"/>
      <c r="BO320" s="491"/>
      <c r="BP320" s="491"/>
      <c r="BQ320" s="491"/>
      <c r="BR320" s="491"/>
      <c r="BS320" s="491"/>
      <c r="BT320" s="491"/>
      <c r="BU320" s="491"/>
      <c r="BV320" s="491"/>
      <c r="BW320" s="491"/>
      <c r="BX320" s="491"/>
      <c r="BY320" s="491"/>
      <c r="BZ320" s="491"/>
      <c r="CA320" s="491"/>
      <c r="CB320" s="491"/>
      <c r="CC320" s="491"/>
      <c r="CD320" s="491"/>
      <c r="CE320" s="491"/>
      <c r="CF320" s="491"/>
      <c r="CG320" s="491"/>
      <c r="CH320" s="491"/>
      <c r="CI320" s="491"/>
      <c r="CJ320" s="491"/>
      <c r="CK320" s="491"/>
      <c r="CL320" s="491"/>
      <c r="CM320" s="491"/>
      <c r="CN320" s="491"/>
      <c r="CO320" s="491"/>
      <c r="CP320" s="491"/>
      <c r="CQ320" s="491"/>
      <c r="CR320" s="491"/>
      <c r="CS320" s="491"/>
      <c r="CT320" s="491"/>
      <c r="CU320" s="491"/>
      <c r="CV320" s="491"/>
      <c r="CW320" s="491"/>
      <c r="CX320" s="491"/>
      <c r="CY320" s="491"/>
      <c r="CZ320" s="491"/>
      <c r="DA320" s="491"/>
      <c r="DB320" s="491"/>
      <c r="DC320" s="491"/>
      <c r="DD320" s="491"/>
      <c r="DE320" s="491"/>
      <c r="DF320" s="491"/>
      <c r="DG320" s="491"/>
      <c r="DH320" s="491"/>
      <c r="DI320" s="491"/>
      <c r="DJ320" s="491"/>
      <c r="DK320" s="491"/>
      <c r="DL320" s="491"/>
      <c r="DM320" s="491"/>
      <c r="DN320" s="491"/>
      <c r="DO320" s="491"/>
      <c r="DP320" s="491"/>
      <c r="DQ320" s="491"/>
      <c r="DR320" s="491"/>
      <c r="DS320" s="491"/>
      <c r="DT320" s="491"/>
      <c r="DU320" s="491"/>
      <c r="DV320" s="491"/>
      <c r="DW320" s="491"/>
      <c r="DX320" s="491"/>
      <c r="DY320" s="491"/>
      <c r="DZ320" s="491"/>
      <c r="EA320" s="491"/>
      <c r="EB320" s="491"/>
      <c r="EC320" s="491"/>
      <c r="ED320" s="491"/>
      <c r="EE320" s="491"/>
      <c r="EF320" s="491"/>
      <c r="EG320" s="491"/>
      <c r="EH320" s="491"/>
      <c r="EI320" s="491"/>
      <c r="EJ320" s="491"/>
      <c r="EK320" s="491"/>
      <c r="EL320" s="491"/>
      <c r="EM320" s="491"/>
      <c r="EN320" s="491"/>
      <c r="EO320" s="491"/>
      <c r="EP320" s="491"/>
      <c r="EQ320" s="491"/>
      <c r="ER320" s="491"/>
      <c r="ES320" s="491"/>
      <c r="ET320" s="491"/>
      <c r="EU320" s="491"/>
      <c r="EV320" s="491"/>
      <c r="EW320" s="491"/>
      <c r="EX320" s="491"/>
      <c r="EY320" s="491"/>
      <c r="EZ320" s="491"/>
      <c r="FA320" s="491"/>
      <c r="FB320" s="491"/>
      <c r="FC320" s="491"/>
      <c r="FD320" s="491"/>
      <c r="FE320" s="491"/>
      <c r="FF320" s="491"/>
      <c r="FG320" s="491"/>
      <c r="FH320" s="491"/>
      <c r="FI320" s="491"/>
      <c r="FJ320" s="491"/>
      <c r="FK320" s="491"/>
      <c r="FL320" s="491"/>
      <c r="FM320" s="491"/>
      <c r="FN320" s="491"/>
      <c r="FO320" s="491"/>
      <c r="FP320" s="491"/>
      <c r="FQ320" s="491"/>
      <c r="FR320" s="491"/>
      <c r="FS320" s="491"/>
      <c r="FT320" s="491"/>
      <c r="FU320" s="491"/>
      <c r="FV320" s="491"/>
      <c r="FW320" s="491"/>
      <c r="FX320" s="491"/>
      <c r="FY320" s="491"/>
      <c r="FZ320" s="491"/>
      <c r="GA320" s="491"/>
      <c r="GB320" s="491"/>
      <c r="GC320" s="491"/>
      <c r="GD320" s="491"/>
      <c r="GE320" s="491"/>
      <c r="GF320" s="491"/>
      <c r="GG320" s="491"/>
      <c r="GH320" s="491"/>
      <c r="GI320" s="491"/>
      <c r="GJ320" s="491"/>
      <c r="GK320" s="491"/>
      <c r="GL320" s="491"/>
      <c r="GM320" s="491"/>
      <c r="GN320" s="491"/>
      <c r="GO320" s="491"/>
      <c r="GP320" s="491"/>
      <c r="GQ320" s="491"/>
      <c r="GR320" s="491"/>
      <c r="GS320" s="491"/>
      <c r="GT320" s="491"/>
      <c r="GU320" s="491"/>
      <c r="GV320" s="491"/>
      <c r="GW320" s="491"/>
      <c r="GX320" s="491"/>
      <c r="GY320" s="491"/>
      <c r="GZ320" s="491"/>
      <c r="HA320" s="491"/>
      <c r="HB320" s="491"/>
      <c r="HC320" s="491"/>
      <c r="HD320" s="491"/>
      <c r="HE320" s="491"/>
      <c r="HF320" s="491"/>
      <c r="HG320" s="491"/>
      <c r="HH320" s="491"/>
      <c r="HI320" s="491"/>
      <c r="HJ320" s="491"/>
      <c r="HK320" s="491"/>
      <c r="HL320" s="491"/>
      <c r="HM320" s="491"/>
      <c r="HN320" s="491"/>
      <c r="HO320" s="491"/>
      <c r="HP320" s="491"/>
      <c r="HQ320" s="491"/>
      <c r="HR320" s="491"/>
      <c r="HS320" s="491"/>
      <c r="HT320" s="491"/>
      <c r="HU320" s="491"/>
    </row>
    <row r="321" spans="1:229" s="1" customFormat="1" ht="14.25" customHeight="1" x14ac:dyDescent="0.15">
      <c r="A321" s="496">
        <v>317</v>
      </c>
      <c r="B321" s="611">
        <v>55</v>
      </c>
      <c r="C321" s="583" t="s">
        <v>2460</v>
      </c>
      <c r="D321" s="522" t="s">
        <v>3219</v>
      </c>
      <c r="E321" s="506" t="s">
        <v>709</v>
      </c>
      <c r="F321" s="598" t="s">
        <v>2742</v>
      </c>
      <c r="G321" s="522" t="s">
        <v>2461</v>
      </c>
      <c r="H321" s="501" t="s">
        <v>2246</v>
      </c>
      <c r="I321" s="502" t="str">
        <f t="shared" si="18"/>
        <v>III/b</v>
      </c>
      <c r="J321" s="505" t="s">
        <v>3690</v>
      </c>
      <c r="K321" s="504" t="s">
        <v>707</v>
      </c>
      <c r="L321" s="503">
        <f t="shared" si="15"/>
        <v>38</v>
      </c>
      <c r="M321" s="501" t="s">
        <v>258</v>
      </c>
      <c r="N321" s="503" t="s">
        <v>3250</v>
      </c>
      <c r="O321" s="501">
        <v>2019</v>
      </c>
      <c r="P321" s="523" t="s">
        <v>3261</v>
      </c>
      <c r="Q321" s="508" t="s">
        <v>2229</v>
      </c>
      <c r="R321" s="508" t="s">
        <v>2283</v>
      </c>
      <c r="S321" s="598">
        <v>2010</v>
      </c>
      <c r="T321" s="599" t="s">
        <v>3513</v>
      </c>
      <c r="U321" s="598" t="s">
        <v>3003</v>
      </c>
      <c r="V321" s="625"/>
      <c r="W321" s="492"/>
      <c r="X321" s="492"/>
      <c r="Y321" s="492"/>
      <c r="Z321" s="492"/>
      <c r="AA321" s="492"/>
      <c r="AB321" s="492"/>
      <c r="AC321" s="492"/>
      <c r="AD321" s="492"/>
      <c r="AE321" s="492"/>
      <c r="AF321" s="492"/>
      <c r="AG321" s="492"/>
      <c r="AH321" s="492"/>
      <c r="AI321" s="492"/>
      <c r="AJ321" s="492"/>
      <c r="AK321" s="492"/>
      <c r="AL321" s="492"/>
      <c r="AM321" s="492"/>
      <c r="AN321" s="492"/>
      <c r="AO321" s="492"/>
      <c r="AP321" s="492"/>
      <c r="AQ321" s="492"/>
      <c r="AR321" s="492"/>
      <c r="AS321" s="492"/>
      <c r="AT321" s="492"/>
      <c r="AU321" s="492"/>
      <c r="AV321" s="492"/>
      <c r="AW321" s="492"/>
      <c r="AX321" s="492"/>
      <c r="AY321" s="492"/>
      <c r="AZ321" s="492"/>
      <c r="BA321" s="492"/>
      <c r="BB321" s="492"/>
      <c r="BC321" s="492"/>
      <c r="BD321" s="492"/>
      <c r="BE321" s="492"/>
      <c r="BF321" s="492"/>
      <c r="BG321" s="492"/>
      <c r="BH321" s="492"/>
      <c r="BI321" s="492"/>
      <c r="BJ321" s="492"/>
      <c r="BK321" s="492"/>
      <c r="BL321" s="492"/>
      <c r="BM321" s="492"/>
      <c r="BN321" s="492"/>
      <c r="BO321" s="492"/>
      <c r="BP321" s="492"/>
      <c r="BQ321" s="492"/>
      <c r="BR321" s="492"/>
      <c r="BS321" s="492"/>
      <c r="BT321" s="492"/>
      <c r="BU321" s="492"/>
      <c r="BV321" s="492"/>
      <c r="BW321" s="492"/>
      <c r="BX321" s="492"/>
      <c r="BY321" s="492"/>
      <c r="BZ321" s="492"/>
      <c r="CA321" s="492"/>
      <c r="CB321" s="492"/>
      <c r="CC321" s="492"/>
      <c r="CD321" s="492"/>
      <c r="CE321" s="492"/>
      <c r="CF321" s="492"/>
      <c r="CG321" s="492"/>
      <c r="CH321" s="492"/>
      <c r="CI321" s="492"/>
      <c r="CJ321" s="492"/>
      <c r="CK321" s="492"/>
      <c r="CL321" s="492"/>
      <c r="CM321" s="492"/>
      <c r="CN321" s="492"/>
      <c r="CO321" s="492"/>
      <c r="CP321" s="492"/>
      <c r="CQ321" s="492"/>
      <c r="CR321" s="492"/>
      <c r="CS321" s="492"/>
      <c r="CT321" s="492"/>
      <c r="CU321" s="492"/>
      <c r="CV321" s="492"/>
      <c r="CW321" s="492"/>
      <c r="CX321" s="492"/>
      <c r="CY321" s="492"/>
      <c r="CZ321" s="492"/>
      <c r="DA321" s="492"/>
      <c r="DB321" s="492"/>
      <c r="DC321" s="492"/>
      <c r="DD321" s="492"/>
      <c r="DE321" s="492"/>
      <c r="DF321" s="492"/>
      <c r="DG321" s="492"/>
      <c r="DH321" s="492"/>
      <c r="DI321" s="492"/>
      <c r="DJ321" s="492"/>
      <c r="DK321" s="492"/>
      <c r="DL321" s="492"/>
      <c r="DM321" s="492"/>
      <c r="DN321" s="492"/>
      <c r="DO321" s="492"/>
      <c r="DP321" s="492"/>
      <c r="DQ321" s="492"/>
      <c r="DR321" s="492"/>
      <c r="DS321" s="492"/>
      <c r="DT321" s="492"/>
      <c r="DU321" s="492"/>
      <c r="DV321" s="492"/>
      <c r="DW321" s="492"/>
      <c r="DX321" s="492"/>
      <c r="DY321" s="492"/>
      <c r="DZ321" s="492"/>
      <c r="EA321" s="492"/>
      <c r="EB321" s="492"/>
      <c r="EC321" s="492"/>
      <c r="ED321" s="492"/>
      <c r="EE321" s="492"/>
      <c r="EF321" s="492"/>
      <c r="EG321" s="492"/>
      <c r="EH321" s="492"/>
      <c r="EI321" s="492"/>
      <c r="EJ321" s="492"/>
      <c r="EK321" s="492"/>
      <c r="EL321" s="492"/>
      <c r="EM321" s="492"/>
      <c r="EN321" s="492"/>
      <c r="EO321" s="492"/>
      <c r="EP321" s="492"/>
      <c r="EQ321" s="492"/>
      <c r="ER321" s="492"/>
      <c r="ES321" s="492"/>
      <c r="ET321" s="492"/>
      <c r="EU321" s="492"/>
      <c r="EV321" s="492"/>
      <c r="EW321" s="492"/>
      <c r="EX321" s="492"/>
      <c r="EY321" s="492"/>
      <c r="EZ321" s="492"/>
      <c r="FA321" s="492"/>
      <c r="FB321" s="492"/>
      <c r="FC321" s="492"/>
      <c r="FD321" s="492"/>
      <c r="FE321" s="492"/>
      <c r="FF321" s="492"/>
      <c r="FG321" s="492"/>
      <c r="FH321" s="492"/>
      <c r="FI321" s="492"/>
      <c r="FJ321" s="492"/>
      <c r="FK321" s="492"/>
      <c r="FL321" s="492"/>
      <c r="FM321" s="492"/>
      <c r="FN321" s="492"/>
      <c r="FO321" s="492"/>
      <c r="FP321" s="492"/>
      <c r="FQ321" s="492"/>
      <c r="FR321" s="492"/>
      <c r="FS321" s="492"/>
      <c r="FT321" s="492"/>
      <c r="FU321" s="492"/>
      <c r="FV321" s="492"/>
      <c r="FW321" s="492"/>
      <c r="FX321" s="492"/>
      <c r="FY321" s="492"/>
      <c r="FZ321" s="492"/>
      <c r="GA321" s="492"/>
      <c r="GB321" s="492"/>
      <c r="GC321" s="492"/>
      <c r="GD321" s="492"/>
      <c r="GE321" s="492"/>
      <c r="GF321" s="492"/>
      <c r="GG321" s="492"/>
      <c r="GH321" s="492"/>
      <c r="GI321" s="492"/>
      <c r="GJ321" s="492"/>
      <c r="GK321" s="492"/>
      <c r="GL321" s="492"/>
      <c r="GM321" s="492"/>
      <c r="GN321" s="492"/>
      <c r="GO321" s="492"/>
      <c r="GP321" s="492"/>
      <c r="GQ321" s="492"/>
      <c r="GR321" s="492"/>
      <c r="GS321" s="492"/>
      <c r="GT321" s="492"/>
      <c r="GU321" s="492"/>
      <c r="GV321" s="492"/>
      <c r="GW321" s="492"/>
      <c r="GX321" s="492"/>
      <c r="GY321" s="492"/>
      <c r="GZ321" s="492"/>
      <c r="HA321" s="492"/>
      <c r="HB321" s="492"/>
      <c r="HC321" s="492"/>
      <c r="HD321" s="492"/>
      <c r="HE321" s="492"/>
      <c r="HF321" s="492"/>
      <c r="HG321" s="492"/>
      <c r="HH321" s="492"/>
      <c r="HI321" s="492"/>
      <c r="HJ321" s="492"/>
      <c r="HK321" s="492"/>
      <c r="HL321" s="492"/>
      <c r="HM321" s="492"/>
      <c r="HN321" s="492"/>
      <c r="HO321" s="492"/>
      <c r="HP321" s="492"/>
      <c r="HQ321" s="492"/>
      <c r="HR321" s="492"/>
      <c r="HS321" s="492"/>
      <c r="HT321" s="492"/>
      <c r="HU321" s="492"/>
    </row>
    <row r="322" spans="1:229" s="455" customFormat="1" ht="14.25" customHeight="1" x14ac:dyDescent="0.15">
      <c r="A322" s="504">
        <v>318</v>
      </c>
      <c r="B322" s="504">
        <v>56</v>
      </c>
      <c r="C322" s="539" t="s">
        <v>3993</v>
      </c>
      <c r="D322" s="538" t="s">
        <v>4019</v>
      </c>
      <c r="E322" s="506" t="s">
        <v>705</v>
      </c>
      <c r="F322" s="598" t="s">
        <v>2809</v>
      </c>
      <c r="G322" s="551" t="s">
        <v>4006</v>
      </c>
      <c r="H322" s="501" t="s">
        <v>2246</v>
      </c>
      <c r="I322" s="502" t="str">
        <f t="shared" ref="I322" si="20">IF(H322="Pembina Utama","IV/e",IF(H322="Pembina Utama Madya","IV/d",IF(H322="Pembina Utama Muda","IV/c",IF(H322="Pembina Tk.I","IV/b",IF(H322="Pembina","IV/a",IF(H322="Penata Tk.I","III/d",IF(H322="Penata","III/c",IF(H322="Penata Muda Tk.I","III/b",IF(H322="Penata Muda","III/a",IF(H322="Pengatur Tk.I","II/d",IF(H322="Pengatur","II/c",IF(H322="Pengatur Muda Tk.I","II/b",IF(H322="Pengatur Muda","II/a",IF(H322="Juru Tk.I","I/d",IF(H322="Juru","I/c",IF(H322="Juru Muda Tk.I","I/b","I/a"))))))))))))))))</f>
        <v>III/b</v>
      </c>
      <c r="J322" s="505" t="s">
        <v>3977</v>
      </c>
      <c r="K322" s="504" t="s">
        <v>707</v>
      </c>
      <c r="L322" s="503">
        <f t="shared" si="15"/>
        <v>32</v>
      </c>
      <c r="M322" s="560" t="s">
        <v>680</v>
      </c>
      <c r="N322" s="505" t="s">
        <v>3977</v>
      </c>
      <c r="O322" s="501" t="s">
        <v>2225</v>
      </c>
      <c r="P322" s="538" t="s">
        <v>96</v>
      </c>
      <c r="Q322" s="508" t="s">
        <v>2229</v>
      </c>
      <c r="R322" s="508" t="s">
        <v>2284</v>
      </c>
      <c r="S322" s="598"/>
      <c r="T322" s="599"/>
      <c r="U322" s="598"/>
      <c r="V322" s="625"/>
      <c r="W322" s="492"/>
      <c r="X322" s="492"/>
      <c r="Y322" s="492"/>
      <c r="Z322" s="492"/>
      <c r="AA322" s="492"/>
      <c r="AB322" s="492"/>
      <c r="AC322" s="492"/>
      <c r="AD322" s="492"/>
      <c r="AE322" s="492"/>
      <c r="AF322" s="492"/>
      <c r="AG322" s="492"/>
      <c r="AH322" s="492"/>
      <c r="AI322" s="492"/>
      <c r="AJ322" s="492"/>
      <c r="AK322" s="492"/>
      <c r="AL322" s="492"/>
      <c r="AM322" s="492"/>
      <c r="AN322" s="492"/>
      <c r="AO322" s="492"/>
      <c r="AP322" s="492"/>
      <c r="AQ322" s="492"/>
      <c r="AR322" s="492"/>
      <c r="AS322" s="492"/>
      <c r="AT322" s="492"/>
      <c r="AU322" s="492"/>
      <c r="AV322" s="492"/>
      <c r="AW322" s="492"/>
      <c r="AX322" s="492"/>
      <c r="AY322" s="492"/>
      <c r="AZ322" s="492"/>
      <c r="BA322" s="492"/>
      <c r="BB322" s="492"/>
      <c r="BC322" s="492"/>
      <c r="BD322" s="492"/>
      <c r="BE322" s="492"/>
      <c r="BF322" s="492"/>
      <c r="BG322" s="492"/>
      <c r="BH322" s="492"/>
      <c r="BI322" s="492"/>
      <c r="BJ322" s="492"/>
      <c r="BK322" s="492"/>
      <c r="BL322" s="492"/>
      <c r="BM322" s="492"/>
      <c r="BN322" s="492"/>
      <c r="BO322" s="492"/>
      <c r="BP322" s="492"/>
      <c r="BQ322" s="492"/>
      <c r="BR322" s="492"/>
      <c r="BS322" s="492"/>
      <c r="BT322" s="492"/>
      <c r="BU322" s="492"/>
      <c r="BV322" s="492"/>
      <c r="BW322" s="492"/>
      <c r="BX322" s="492"/>
      <c r="BY322" s="492"/>
      <c r="BZ322" s="492"/>
      <c r="CA322" s="492"/>
      <c r="CB322" s="492"/>
      <c r="CC322" s="492"/>
      <c r="CD322" s="492"/>
      <c r="CE322" s="492"/>
      <c r="CF322" s="492"/>
      <c r="CG322" s="492"/>
      <c r="CH322" s="492"/>
      <c r="CI322" s="492"/>
      <c r="CJ322" s="492"/>
      <c r="CK322" s="492"/>
      <c r="CL322" s="492"/>
      <c r="CM322" s="492"/>
      <c r="CN322" s="492"/>
      <c r="CO322" s="492"/>
      <c r="CP322" s="492"/>
      <c r="CQ322" s="492"/>
      <c r="CR322" s="492"/>
      <c r="CS322" s="492"/>
      <c r="CT322" s="492"/>
      <c r="CU322" s="492"/>
      <c r="CV322" s="492"/>
      <c r="CW322" s="492"/>
      <c r="CX322" s="492"/>
      <c r="CY322" s="492"/>
      <c r="CZ322" s="492"/>
      <c r="DA322" s="492"/>
      <c r="DB322" s="492"/>
      <c r="DC322" s="492"/>
      <c r="DD322" s="492"/>
      <c r="DE322" s="492"/>
      <c r="DF322" s="492"/>
      <c r="DG322" s="492"/>
      <c r="DH322" s="492"/>
      <c r="DI322" s="492"/>
      <c r="DJ322" s="492"/>
      <c r="DK322" s="492"/>
      <c r="DL322" s="492"/>
      <c r="DM322" s="492"/>
      <c r="DN322" s="492"/>
      <c r="DO322" s="492"/>
      <c r="DP322" s="492"/>
      <c r="DQ322" s="492"/>
      <c r="DR322" s="492"/>
      <c r="DS322" s="492"/>
      <c r="DT322" s="492"/>
      <c r="DU322" s="492"/>
      <c r="DV322" s="492"/>
      <c r="DW322" s="492"/>
      <c r="DX322" s="492"/>
      <c r="DY322" s="492"/>
      <c r="DZ322" s="492"/>
      <c r="EA322" s="492"/>
      <c r="EB322" s="492"/>
      <c r="EC322" s="492"/>
      <c r="ED322" s="492"/>
      <c r="EE322" s="492"/>
      <c r="EF322" s="492"/>
      <c r="EG322" s="492"/>
      <c r="EH322" s="492"/>
      <c r="EI322" s="492"/>
      <c r="EJ322" s="492"/>
      <c r="EK322" s="492"/>
      <c r="EL322" s="492"/>
      <c r="EM322" s="492"/>
      <c r="EN322" s="492"/>
      <c r="EO322" s="492"/>
      <c r="EP322" s="492"/>
      <c r="EQ322" s="492"/>
      <c r="ER322" s="492"/>
      <c r="ES322" s="492"/>
      <c r="ET322" s="492"/>
      <c r="EU322" s="492"/>
      <c r="EV322" s="492"/>
      <c r="EW322" s="492"/>
      <c r="EX322" s="492"/>
      <c r="EY322" s="492"/>
      <c r="EZ322" s="492"/>
      <c r="FA322" s="492"/>
      <c r="FB322" s="492"/>
      <c r="FC322" s="492"/>
      <c r="FD322" s="492"/>
      <c r="FE322" s="492"/>
      <c r="FF322" s="492"/>
      <c r="FG322" s="492"/>
      <c r="FH322" s="492"/>
      <c r="FI322" s="492"/>
      <c r="FJ322" s="492"/>
      <c r="FK322" s="492"/>
      <c r="FL322" s="492"/>
      <c r="FM322" s="492"/>
      <c r="FN322" s="492"/>
      <c r="FO322" s="492"/>
      <c r="FP322" s="492"/>
      <c r="FQ322" s="492"/>
      <c r="FR322" s="492"/>
      <c r="FS322" s="492"/>
      <c r="FT322" s="492"/>
      <c r="FU322" s="492"/>
      <c r="FV322" s="492"/>
      <c r="FW322" s="492"/>
      <c r="FX322" s="492"/>
      <c r="FY322" s="492"/>
      <c r="FZ322" s="492"/>
      <c r="GA322" s="492"/>
      <c r="GB322" s="492"/>
      <c r="GC322" s="492"/>
      <c r="GD322" s="492"/>
      <c r="GE322" s="492"/>
      <c r="GF322" s="492"/>
      <c r="GG322" s="492"/>
      <c r="GH322" s="492"/>
      <c r="GI322" s="492"/>
      <c r="GJ322" s="492"/>
      <c r="GK322" s="492"/>
      <c r="GL322" s="492"/>
      <c r="GM322" s="492"/>
      <c r="GN322" s="492"/>
      <c r="GO322" s="492"/>
      <c r="GP322" s="492"/>
      <c r="GQ322" s="492"/>
      <c r="GR322" s="492"/>
      <c r="GS322" s="492"/>
      <c r="GT322" s="492"/>
      <c r="GU322" s="492"/>
      <c r="GV322" s="492"/>
      <c r="GW322" s="492"/>
      <c r="GX322" s="492"/>
      <c r="GY322" s="492"/>
      <c r="GZ322" s="492"/>
      <c r="HA322" s="492"/>
      <c r="HB322" s="492"/>
      <c r="HC322" s="492"/>
      <c r="HD322" s="492"/>
      <c r="HE322" s="492"/>
      <c r="HF322" s="492"/>
      <c r="HG322" s="492"/>
      <c r="HH322" s="492"/>
      <c r="HI322" s="492"/>
      <c r="HJ322" s="492"/>
      <c r="HK322" s="492"/>
      <c r="HL322" s="492"/>
      <c r="HM322" s="492"/>
      <c r="HN322" s="492"/>
      <c r="HO322" s="492"/>
      <c r="HP322" s="492"/>
      <c r="HQ322" s="492"/>
      <c r="HR322" s="492"/>
      <c r="HS322" s="492"/>
      <c r="HT322" s="492"/>
      <c r="HU322" s="492"/>
    </row>
    <row r="323" spans="1:229" s="455" customFormat="1" ht="14.25" customHeight="1" x14ac:dyDescent="0.15">
      <c r="A323" s="496">
        <v>319</v>
      </c>
      <c r="B323" s="611">
        <v>57</v>
      </c>
      <c r="C323" s="539" t="s">
        <v>3994</v>
      </c>
      <c r="D323" s="538" t="s">
        <v>5277</v>
      </c>
      <c r="E323" s="506" t="s">
        <v>709</v>
      </c>
      <c r="F323" s="598" t="s">
        <v>2738</v>
      </c>
      <c r="G323" s="551" t="s">
        <v>4007</v>
      </c>
      <c r="H323" s="501" t="s">
        <v>2246</v>
      </c>
      <c r="I323" s="502" t="str">
        <f t="shared" ref="I323:I334" si="21">IF(H323="Pembina Utama","IV/e",IF(H323="Pembina Utama Madya","IV/d",IF(H323="Pembina Utama Muda","IV/c",IF(H323="Pembina Tk.I","IV/b",IF(H323="Pembina","IV/a",IF(H323="Penata Tk.I","III/d",IF(H323="Penata","III/c",IF(H323="Penata Muda Tk.I","III/b",IF(H323="Penata Muda","III/a",IF(H323="Pengatur Tk.I","II/d",IF(H323="Pengatur","II/c",IF(H323="Pengatur Muda Tk.I","II/b",IF(H323="Pengatur Muda","II/a",IF(H323="Juru Tk.I","I/d",IF(H323="Juru","I/c",IF(H323="Juru Muda Tk.I","I/b","I/a"))))))))))))))))</f>
        <v>III/b</v>
      </c>
      <c r="J323" s="505" t="s">
        <v>3977</v>
      </c>
      <c r="K323" s="504" t="s">
        <v>707</v>
      </c>
      <c r="L323" s="503">
        <f t="shared" si="15"/>
        <v>27</v>
      </c>
      <c r="M323" s="560" t="s">
        <v>680</v>
      </c>
      <c r="N323" s="505" t="s">
        <v>3977</v>
      </c>
      <c r="O323" s="501" t="s">
        <v>2225</v>
      </c>
      <c r="P323" s="538" t="s">
        <v>4023</v>
      </c>
      <c r="Q323" s="508" t="s">
        <v>2229</v>
      </c>
      <c r="R323" s="508" t="s">
        <v>2286</v>
      </c>
      <c r="S323" s="598">
        <v>2018</v>
      </c>
      <c r="T323" s="652" t="s">
        <v>5227</v>
      </c>
      <c r="U323" s="598" t="s">
        <v>5274</v>
      </c>
      <c r="V323" s="625"/>
      <c r="W323" s="492"/>
      <c r="X323" s="492"/>
      <c r="Y323" s="492"/>
      <c r="Z323" s="492"/>
      <c r="AA323" s="492"/>
      <c r="AB323" s="492"/>
      <c r="AC323" s="492"/>
      <c r="AD323" s="492"/>
      <c r="AE323" s="492"/>
      <c r="AF323" s="492"/>
      <c r="AG323" s="492"/>
      <c r="AH323" s="492"/>
      <c r="AI323" s="492"/>
      <c r="AJ323" s="492"/>
      <c r="AK323" s="492"/>
      <c r="AL323" s="492"/>
      <c r="AM323" s="492"/>
      <c r="AN323" s="492"/>
      <c r="AO323" s="492"/>
      <c r="AP323" s="492"/>
      <c r="AQ323" s="492"/>
      <c r="AR323" s="492"/>
      <c r="AS323" s="492"/>
      <c r="AT323" s="492"/>
      <c r="AU323" s="492"/>
      <c r="AV323" s="492"/>
      <c r="AW323" s="492"/>
      <c r="AX323" s="492"/>
      <c r="AY323" s="492"/>
      <c r="AZ323" s="492"/>
      <c r="BA323" s="492"/>
      <c r="BB323" s="492"/>
      <c r="BC323" s="492"/>
      <c r="BD323" s="492"/>
      <c r="BE323" s="492"/>
      <c r="BF323" s="492"/>
      <c r="BG323" s="492"/>
      <c r="BH323" s="492"/>
      <c r="BI323" s="492"/>
      <c r="BJ323" s="492"/>
      <c r="BK323" s="492"/>
      <c r="BL323" s="492"/>
      <c r="BM323" s="492"/>
      <c r="BN323" s="492"/>
      <c r="BO323" s="492"/>
      <c r="BP323" s="492"/>
      <c r="BQ323" s="492"/>
      <c r="BR323" s="492"/>
      <c r="BS323" s="492"/>
      <c r="BT323" s="492"/>
      <c r="BU323" s="492"/>
      <c r="BV323" s="492"/>
      <c r="BW323" s="492"/>
      <c r="BX323" s="492"/>
      <c r="BY323" s="492"/>
      <c r="BZ323" s="492"/>
      <c r="CA323" s="492"/>
      <c r="CB323" s="492"/>
      <c r="CC323" s="492"/>
      <c r="CD323" s="492"/>
      <c r="CE323" s="492"/>
      <c r="CF323" s="492"/>
      <c r="CG323" s="492"/>
      <c r="CH323" s="492"/>
      <c r="CI323" s="492"/>
      <c r="CJ323" s="492"/>
      <c r="CK323" s="492"/>
      <c r="CL323" s="492"/>
      <c r="CM323" s="492"/>
      <c r="CN323" s="492"/>
      <c r="CO323" s="492"/>
      <c r="CP323" s="492"/>
      <c r="CQ323" s="492"/>
      <c r="CR323" s="492"/>
      <c r="CS323" s="492"/>
      <c r="CT323" s="492"/>
      <c r="CU323" s="492"/>
      <c r="CV323" s="492"/>
      <c r="CW323" s="492"/>
      <c r="CX323" s="492"/>
      <c r="CY323" s="492"/>
      <c r="CZ323" s="492"/>
      <c r="DA323" s="492"/>
      <c r="DB323" s="492"/>
      <c r="DC323" s="492"/>
      <c r="DD323" s="492"/>
      <c r="DE323" s="492"/>
      <c r="DF323" s="492"/>
      <c r="DG323" s="492"/>
      <c r="DH323" s="492"/>
      <c r="DI323" s="492"/>
      <c r="DJ323" s="492"/>
      <c r="DK323" s="492"/>
      <c r="DL323" s="492"/>
      <c r="DM323" s="492"/>
      <c r="DN323" s="492"/>
      <c r="DO323" s="492"/>
      <c r="DP323" s="492"/>
      <c r="DQ323" s="492"/>
      <c r="DR323" s="492"/>
      <c r="DS323" s="492"/>
      <c r="DT323" s="492"/>
      <c r="DU323" s="492"/>
      <c r="DV323" s="492"/>
      <c r="DW323" s="492"/>
      <c r="DX323" s="492"/>
      <c r="DY323" s="492"/>
      <c r="DZ323" s="492"/>
      <c r="EA323" s="492"/>
      <c r="EB323" s="492"/>
      <c r="EC323" s="492"/>
      <c r="ED323" s="492"/>
      <c r="EE323" s="492"/>
      <c r="EF323" s="492"/>
      <c r="EG323" s="492"/>
      <c r="EH323" s="492"/>
      <c r="EI323" s="492"/>
      <c r="EJ323" s="492"/>
      <c r="EK323" s="492"/>
      <c r="EL323" s="492"/>
      <c r="EM323" s="492"/>
      <c r="EN323" s="492"/>
      <c r="EO323" s="492"/>
      <c r="EP323" s="492"/>
      <c r="EQ323" s="492"/>
      <c r="ER323" s="492"/>
      <c r="ES323" s="492"/>
      <c r="ET323" s="492"/>
      <c r="EU323" s="492"/>
      <c r="EV323" s="492"/>
      <c r="EW323" s="492"/>
      <c r="EX323" s="492"/>
      <c r="EY323" s="492"/>
      <c r="EZ323" s="492"/>
      <c r="FA323" s="492"/>
      <c r="FB323" s="492"/>
      <c r="FC323" s="492"/>
      <c r="FD323" s="492"/>
      <c r="FE323" s="492"/>
      <c r="FF323" s="492"/>
      <c r="FG323" s="492"/>
      <c r="FH323" s="492"/>
      <c r="FI323" s="492"/>
      <c r="FJ323" s="492"/>
      <c r="FK323" s="492"/>
      <c r="FL323" s="492"/>
      <c r="FM323" s="492"/>
      <c r="FN323" s="492"/>
      <c r="FO323" s="492"/>
      <c r="FP323" s="492"/>
      <c r="FQ323" s="492"/>
      <c r="FR323" s="492"/>
      <c r="FS323" s="492"/>
      <c r="FT323" s="492"/>
      <c r="FU323" s="492"/>
      <c r="FV323" s="492"/>
      <c r="FW323" s="492"/>
      <c r="FX323" s="492"/>
      <c r="FY323" s="492"/>
      <c r="FZ323" s="492"/>
      <c r="GA323" s="492"/>
      <c r="GB323" s="492"/>
      <c r="GC323" s="492"/>
      <c r="GD323" s="492"/>
      <c r="GE323" s="492"/>
      <c r="GF323" s="492"/>
      <c r="GG323" s="492"/>
      <c r="GH323" s="492"/>
      <c r="GI323" s="492"/>
      <c r="GJ323" s="492"/>
      <c r="GK323" s="492"/>
      <c r="GL323" s="492"/>
      <c r="GM323" s="492"/>
      <c r="GN323" s="492"/>
      <c r="GO323" s="492"/>
      <c r="GP323" s="492"/>
      <c r="GQ323" s="492"/>
      <c r="GR323" s="492"/>
      <c r="GS323" s="492"/>
      <c r="GT323" s="492"/>
      <c r="GU323" s="492"/>
      <c r="GV323" s="492"/>
      <c r="GW323" s="492"/>
      <c r="GX323" s="492"/>
      <c r="GY323" s="492"/>
      <c r="GZ323" s="492"/>
      <c r="HA323" s="492"/>
      <c r="HB323" s="492"/>
      <c r="HC323" s="492"/>
      <c r="HD323" s="492"/>
      <c r="HE323" s="492"/>
      <c r="HF323" s="492"/>
      <c r="HG323" s="492"/>
      <c r="HH323" s="492"/>
      <c r="HI323" s="492"/>
      <c r="HJ323" s="492"/>
      <c r="HK323" s="492"/>
      <c r="HL323" s="492"/>
      <c r="HM323" s="492"/>
      <c r="HN323" s="492"/>
      <c r="HO323" s="492"/>
      <c r="HP323" s="492"/>
      <c r="HQ323" s="492"/>
      <c r="HR323" s="492"/>
      <c r="HS323" s="492"/>
      <c r="HT323" s="492"/>
      <c r="HU323" s="492"/>
    </row>
    <row r="324" spans="1:229" s="455" customFormat="1" ht="14.25" customHeight="1" x14ac:dyDescent="0.15">
      <c r="A324" s="504">
        <v>320</v>
      </c>
      <c r="B324" s="504">
        <v>58</v>
      </c>
      <c r="C324" s="539" t="s">
        <v>3995</v>
      </c>
      <c r="D324" s="538" t="s">
        <v>4020</v>
      </c>
      <c r="E324" s="506" t="s">
        <v>705</v>
      </c>
      <c r="F324" s="598" t="s">
        <v>2724</v>
      </c>
      <c r="G324" s="551" t="s">
        <v>4008</v>
      </c>
      <c r="H324" s="501" t="s">
        <v>2246</v>
      </c>
      <c r="I324" s="502" t="str">
        <f t="shared" si="21"/>
        <v>III/b</v>
      </c>
      <c r="J324" s="505" t="s">
        <v>3977</v>
      </c>
      <c r="K324" s="504" t="s">
        <v>707</v>
      </c>
      <c r="L324" s="503">
        <f t="shared" si="15"/>
        <v>29</v>
      </c>
      <c r="M324" s="560" t="s">
        <v>680</v>
      </c>
      <c r="N324" s="505" t="s">
        <v>3977</v>
      </c>
      <c r="O324" s="501" t="s">
        <v>2225</v>
      </c>
      <c r="P324" s="538" t="s">
        <v>4024</v>
      </c>
      <c r="Q324" s="508" t="s">
        <v>2229</v>
      </c>
      <c r="R324" s="508" t="s">
        <v>2284</v>
      </c>
      <c r="S324" s="598"/>
      <c r="T324" s="599"/>
      <c r="U324" s="598"/>
      <c r="V324" s="625"/>
      <c r="W324" s="492"/>
      <c r="X324" s="492"/>
      <c r="Y324" s="492"/>
      <c r="Z324" s="492"/>
      <c r="AA324" s="492"/>
      <c r="AB324" s="492"/>
      <c r="AC324" s="492"/>
      <c r="AD324" s="492"/>
      <c r="AE324" s="492"/>
      <c r="AF324" s="492"/>
      <c r="AG324" s="492"/>
      <c r="AH324" s="492"/>
      <c r="AI324" s="492"/>
      <c r="AJ324" s="492"/>
      <c r="AK324" s="492"/>
      <c r="AL324" s="492"/>
      <c r="AM324" s="492"/>
      <c r="AN324" s="492"/>
      <c r="AO324" s="492"/>
      <c r="AP324" s="492"/>
      <c r="AQ324" s="492"/>
      <c r="AR324" s="492"/>
      <c r="AS324" s="492"/>
      <c r="AT324" s="492"/>
      <c r="AU324" s="492"/>
      <c r="AV324" s="492"/>
      <c r="AW324" s="492"/>
      <c r="AX324" s="492"/>
      <c r="AY324" s="492"/>
      <c r="AZ324" s="492"/>
      <c r="BA324" s="492"/>
      <c r="BB324" s="492"/>
      <c r="BC324" s="492"/>
      <c r="BD324" s="492"/>
      <c r="BE324" s="492"/>
      <c r="BF324" s="492"/>
      <c r="BG324" s="492"/>
      <c r="BH324" s="492"/>
      <c r="BI324" s="492"/>
      <c r="BJ324" s="492"/>
      <c r="BK324" s="492"/>
      <c r="BL324" s="492"/>
      <c r="BM324" s="492"/>
      <c r="BN324" s="492"/>
      <c r="BO324" s="492"/>
      <c r="BP324" s="492"/>
      <c r="BQ324" s="492"/>
      <c r="BR324" s="492"/>
      <c r="BS324" s="492"/>
      <c r="BT324" s="492"/>
      <c r="BU324" s="492"/>
      <c r="BV324" s="492"/>
      <c r="BW324" s="492"/>
      <c r="BX324" s="492"/>
      <c r="BY324" s="492"/>
      <c r="BZ324" s="492"/>
      <c r="CA324" s="492"/>
      <c r="CB324" s="492"/>
      <c r="CC324" s="492"/>
      <c r="CD324" s="492"/>
      <c r="CE324" s="492"/>
      <c r="CF324" s="492"/>
      <c r="CG324" s="492"/>
      <c r="CH324" s="492"/>
      <c r="CI324" s="492"/>
      <c r="CJ324" s="492"/>
      <c r="CK324" s="492"/>
      <c r="CL324" s="492"/>
      <c r="CM324" s="492"/>
      <c r="CN324" s="492"/>
      <c r="CO324" s="492"/>
      <c r="CP324" s="492"/>
      <c r="CQ324" s="492"/>
      <c r="CR324" s="492"/>
      <c r="CS324" s="492"/>
      <c r="CT324" s="492"/>
      <c r="CU324" s="492"/>
      <c r="CV324" s="492"/>
      <c r="CW324" s="492"/>
      <c r="CX324" s="492"/>
      <c r="CY324" s="492"/>
      <c r="CZ324" s="492"/>
      <c r="DA324" s="492"/>
      <c r="DB324" s="492"/>
      <c r="DC324" s="492"/>
      <c r="DD324" s="492"/>
      <c r="DE324" s="492"/>
      <c r="DF324" s="492"/>
      <c r="DG324" s="492"/>
      <c r="DH324" s="492"/>
      <c r="DI324" s="492"/>
      <c r="DJ324" s="492"/>
      <c r="DK324" s="492"/>
      <c r="DL324" s="492"/>
      <c r="DM324" s="492"/>
      <c r="DN324" s="492"/>
      <c r="DO324" s="492"/>
      <c r="DP324" s="492"/>
      <c r="DQ324" s="492"/>
      <c r="DR324" s="492"/>
      <c r="DS324" s="492"/>
      <c r="DT324" s="492"/>
      <c r="DU324" s="492"/>
      <c r="DV324" s="492"/>
      <c r="DW324" s="492"/>
      <c r="DX324" s="492"/>
      <c r="DY324" s="492"/>
      <c r="DZ324" s="492"/>
      <c r="EA324" s="492"/>
      <c r="EB324" s="492"/>
      <c r="EC324" s="492"/>
      <c r="ED324" s="492"/>
      <c r="EE324" s="492"/>
      <c r="EF324" s="492"/>
      <c r="EG324" s="492"/>
      <c r="EH324" s="492"/>
      <c r="EI324" s="492"/>
      <c r="EJ324" s="492"/>
      <c r="EK324" s="492"/>
      <c r="EL324" s="492"/>
      <c r="EM324" s="492"/>
      <c r="EN324" s="492"/>
      <c r="EO324" s="492"/>
      <c r="EP324" s="492"/>
      <c r="EQ324" s="492"/>
      <c r="ER324" s="492"/>
      <c r="ES324" s="492"/>
      <c r="ET324" s="492"/>
      <c r="EU324" s="492"/>
      <c r="EV324" s="492"/>
      <c r="EW324" s="492"/>
      <c r="EX324" s="492"/>
      <c r="EY324" s="492"/>
      <c r="EZ324" s="492"/>
      <c r="FA324" s="492"/>
      <c r="FB324" s="492"/>
      <c r="FC324" s="492"/>
      <c r="FD324" s="492"/>
      <c r="FE324" s="492"/>
      <c r="FF324" s="492"/>
      <c r="FG324" s="492"/>
      <c r="FH324" s="492"/>
      <c r="FI324" s="492"/>
      <c r="FJ324" s="492"/>
      <c r="FK324" s="492"/>
      <c r="FL324" s="492"/>
      <c r="FM324" s="492"/>
      <c r="FN324" s="492"/>
      <c r="FO324" s="492"/>
      <c r="FP324" s="492"/>
      <c r="FQ324" s="492"/>
      <c r="FR324" s="492"/>
      <c r="FS324" s="492"/>
      <c r="FT324" s="492"/>
      <c r="FU324" s="492"/>
      <c r="FV324" s="492"/>
      <c r="FW324" s="492"/>
      <c r="FX324" s="492"/>
      <c r="FY324" s="492"/>
      <c r="FZ324" s="492"/>
      <c r="GA324" s="492"/>
      <c r="GB324" s="492"/>
      <c r="GC324" s="492"/>
      <c r="GD324" s="492"/>
      <c r="GE324" s="492"/>
      <c r="GF324" s="492"/>
      <c r="GG324" s="492"/>
      <c r="GH324" s="492"/>
      <c r="GI324" s="492"/>
      <c r="GJ324" s="492"/>
      <c r="GK324" s="492"/>
      <c r="GL324" s="492"/>
      <c r="GM324" s="492"/>
      <c r="GN324" s="492"/>
      <c r="GO324" s="492"/>
      <c r="GP324" s="492"/>
      <c r="GQ324" s="492"/>
      <c r="GR324" s="492"/>
      <c r="GS324" s="492"/>
      <c r="GT324" s="492"/>
      <c r="GU324" s="492"/>
      <c r="GV324" s="492"/>
      <c r="GW324" s="492"/>
      <c r="GX324" s="492"/>
      <c r="GY324" s="492"/>
      <c r="GZ324" s="492"/>
      <c r="HA324" s="492"/>
      <c r="HB324" s="492"/>
      <c r="HC324" s="492"/>
      <c r="HD324" s="492"/>
      <c r="HE324" s="492"/>
      <c r="HF324" s="492"/>
      <c r="HG324" s="492"/>
      <c r="HH324" s="492"/>
      <c r="HI324" s="492"/>
      <c r="HJ324" s="492"/>
      <c r="HK324" s="492"/>
      <c r="HL324" s="492"/>
      <c r="HM324" s="492"/>
      <c r="HN324" s="492"/>
      <c r="HO324" s="492"/>
      <c r="HP324" s="492"/>
      <c r="HQ324" s="492"/>
      <c r="HR324" s="492"/>
      <c r="HS324" s="492"/>
      <c r="HT324" s="492"/>
      <c r="HU324" s="492"/>
    </row>
    <row r="325" spans="1:229" s="455" customFormat="1" ht="14.25" customHeight="1" x14ac:dyDescent="0.15">
      <c r="A325" s="496">
        <v>321</v>
      </c>
      <c r="B325" s="611">
        <v>59</v>
      </c>
      <c r="C325" s="539" t="s">
        <v>3996</v>
      </c>
      <c r="D325" s="538" t="s">
        <v>5253</v>
      </c>
      <c r="E325" s="506" t="s">
        <v>709</v>
      </c>
      <c r="F325" s="598" t="s">
        <v>2732</v>
      </c>
      <c r="G325" s="551" t="s">
        <v>4009</v>
      </c>
      <c r="H325" s="501" t="s">
        <v>2246</v>
      </c>
      <c r="I325" s="502" t="str">
        <f t="shared" si="21"/>
        <v>III/b</v>
      </c>
      <c r="J325" s="505" t="s">
        <v>3977</v>
      </c>
      <c r="K325" s="504" t="s">
        <v>707</v>
      </c>
      <c r="L325" s="503">
        <f t="shared" si="15"/>
        <v>34</v>
      </c>
      <c r="M325" s="560" t="s">
        <v>680</v>
      </c>
      <c r="N325" s="505" t="s">
        <v>3977</v>
      </c>
      <c r="O325" s="501" t="s">
        <v>2225</v>
      </c>
      <c r="P325" s="538" t="s">
        <v>4025</v>
      </c>
      <c r="Q325" s="508" t="s">
        <v>2229</v>
      </c>
      <c r="R325" s="508" t="s">
        <v>2285</v>
      </c>
      <c r="S325" s="598">
        <v>2014</v>
      </c>
      <c r="T325" s="599" t="s">
        <v>3515</v>
      </c>
      <c r="U325" s="598" t="s">
        <v>1248</v>
      </c>
      <c r="V325" s="625"/>
      <c r="W325" s="492"/>
      <c r="X325" s="492"/>
      <c r="Y325" s="492"/>
      <c r="Z325" s="492"/>
      <c r="AA325" s="492"/>
      <c r="AB325" s="492"/>
      <c r="AC325" s="492"/>
      <c r="AD325" s="492"/>
      <c r="AE325" s="492"/>
      <c r="AF325" s="492"/>
      <c r="AG325" s="492"/>
      <c r="AH325" s="492"/>
      <c r="AI325" s="492"/>
      <c r="AJ325" s="492"/>
      <c r="AK325" s="492"/>
      <c r="AL325" s="492"/>
      <c r="AM325" s="492"/>
      <c r="AN325" s="492"/>
      <c r="AO325" s="492"/>
      <c r="AP325" s="492"/>
      <c r="AQ325" s="492"/>
      <c r="AR325" s="492"/>
      <c r="AS325" s="492"/>
      <c r="AT325" s="492"/>
      <c r="AU325" s="492"/>
      <c r="AV325" s="492"/>
      <c r="AW325" s="492"/>
      <c r="AX325" s="492"/>
      <c r="AY325" s="492"/>
      <c r="AZ325" s="492"/>
      <c r="BA325" s="492"/>
      <c r="BB325" s="492"/>
      <c r="BC325" s="492"/>
      <c r="BD325" s="492"/>
      <c r="BE325" s="492"/>
      <c r="BF325" s="492"/>
      <c r="BG325" s="492"/>
      <c r="BH325" s="492"/>
      <c r="BI325" s="492"/>
      <c r="BJ325" s="492"/>
      <c r="BK325" s="492"/>
      <c r="BL325" s="492"/>
      <c r="BM325" s="492"/>
      <c r="BN325" s="492"/>
      <c r="BO325" s="492"/>
      <c r="BP325" s="492"/>
      <c r="BQ325" s="492"/>
      <c r="BR325" s="492"/>
      <c r="BS325" s="492"/>
      <c r="BT325" s="492"/>
      <c r="BU325" s="492"/>
      <c r="BV325" s="492"/>
      <c r="BW325" s="492"/>
      <c r="BX325" s="492"/>
      <c r="BY325" s="492"/>
      <c r="BZ325" s="492"/>
      <c r="CA325" s="492"/>
      <c r="CB325" s="492"/>
      <c r="CC325" s="492"/>
      <c r="CD325" s="492"/>
      <c r="CE325" s="492"/>
      <c r="CF325" s="492"/>
      <c r="CG325" s="492"/>
      <c r="CH325" s="492"/>
      <c r="CI325" s="492"/>
      <c r="CJ325" s="492"/>
      <c r="CK325" s="492"/>
      <c r="CL325" s="492"/>
      <c r="CM325" s="492"/>
      <c r="CN325" s="492"/>
      <c r="CO325" s="492"/>
      <c r="CP325" s="492"/>
      <c r="CQ325" s="492"/>
      <c r="CR325" s="492"/>
      <c r="CS325" s="492"/>
      <c r="CT325" s="492"/>
      <c r="CU325" s="492"/>
      <c r="CV325" s="492"/>
      <c r="CW325" s="492"/>
      <c r="CX325" s="492"/>
      <c r="CY325" s="492"/>
      <c r="CZ325" s="492"/>
      <c r="DA325" s="492"/>
      <c r="DB325" s="492"/>
      <c r="DC325" s="492"/>
      <c r="DD325" s="492"/>
      <c r="DE325" s="492"/>
      <c r="DF325" s="492"/>
      <c r="DG325" s="492"/>
      <c r="DH325" s="492"/>
      <c r="DI325" s="492"/>
      <c r="DJ325" s="492"/>
      <c r="DK325" s="492"/>
      <c r="DL325" s="492"/>
      <c r="DM325" s="492"/>
      <c r="DN325" s="492"/>
      <c r="DO325" s="492"/>
      <c r="DP325" s="492"/>
      <c r="DQ325" s="492"/>
      <c r="DR325" s="492"/>
      <c r="DS325" s="492"/>
      <c r="DT325" s="492"/>
      <c r="DU325" s="492"/>
      <c r="DV325" s="492"/>
      <c r="DW325" s="492"/>
      <c r="DX325" s="492"/>
      <c r="DY325" s="492"/>
      <c r="DZ325" s="492"/>
      <c r="EA325" s="492"/>
      <c r="EB325" s="492"/>
      <c r="EC325" s="492"/>
      <c r="ED325" s="492"/>
      <c r="EE325" s="492"/>
      <c r="EF325" s="492"/>
      <c r="EG325" s="492"/>
      <c r="EH325" s="492"/>
      <c r="EI325" s="492"/>
      <c r="EJ325" s="492"/>
      <c r="EK325" s="492"/>
      <c r="EL325" s="492"/>
      <c r="EM325" s="492"/>
      <c r="EN325" s="492"/>
      <c r="EO325" s="492"/>
      <c r="EP325" s="492"/>
      <c r="EQ325" s="492"/>
      <c r="ER325" s="492"/>
      <c r="ES325" s="492"/>
      <c r="ET325" s="492"/>
      <c r="EU325" s="492"/>
      <c r="EV325" s="492"/>
      <c r="EW325" s="492"/>
      <c r="EX325" s="492"/>
      <c r="EY325" s="492"/>
      <c r="EZ325" s="492"/>
      <c r="FA325" s="492"/>
      <c r="FB325" s="492"/>
      <c r="FC325" s="492"/>
      <c r="FD325" s="492"/>
      <c r="FE325" s="492"/>
      <c r="FF325" s="492"/>
      <c r="FG325" s="492"/>
      <c r="FH325" s="492"/>
      <c r="FI325" s="492"/>
      <c r="FJ325" s="492"/>
      <c r="FK325" s="492"/>
      <c r="FL325" s="492"/>
      <c r="FM325" s="492"/>
      <c r="FN325" s="492"/>
      <c r="FO325" s="492"/>
      <c r="FP325" s="492"/>
      <c r="FQ325" s="492"/>
      <c r="FR325" s="492"/>
      <c r="FS325" s="492"/>
      <c r="FT325" s="492"/>
      <c r="FU325" s="492"/>
      <c r="FV325" s="492"/>
      <c r="FW325" s="492"/>
      <c r="FX325" s="492"/>
      <c r="FY325" s="492"/>
      <c r="FZ325" s="492"/>
      <c r="GA325" s="492"/>
      <c r="GB325" s="492"/>
      <c r="GC325" s="492"/>
      <c r="GD325" s="492"/>
      <c r="GE325" s="492"/>
      <c r="GF325" s="492"/>
      <c r="GG325" s="492"/>
      <c r="GH325" s="492"/>
      <c r="GI325" s="492"/>
      <c r="GJ325" s="492"/>
      <c r="GK325" s="492"/>
      <c r="GL325" s="492"/>
      <c r="GM325" s="492"/>
      <c r="GN325" s="492"/>
      <c r="GO325" s="492"/>
      <c r="GP325" s="492"/>
      <c r="GQ325" s="492"/>
      <c r="GR325" s="492"/>
      <c r="GS325" s="492"/>
      <c r="GT325" s="492"/>
      <c r="GU325" s="492"/>
      <c r="GV325" s="492"/>
      <c r="GW325" s="492"/>
      <c r="GX325" s="492"/>
      <c r="GY325" s="492"/>
      <c r="GZ325" s="492"/>
      <c r="HA325" s="492"/>
      <c r="HB325" s="492"/>
      <c r="HC325" s="492"/>
      <c r="HD325" s="492"/>
      <c r="HE325" s="492"/>
      <c r="HF325" s="492"/>
      <c r="HG325" s="492"/>
      <c r="HH325" s="492"/>
      <c r="HI325" s="492"/>
      <c r="HJ325" s="492"/>
      <c r="HK325" s="492"/>
      <c r="HL325" s="492"/>
      <c r="HM325" s="492"/>
      <c r="HN325" s="492"/>
      <c r="HO325" s="492"/>
      <c r="HP325" s="492"/>
      <c r="HQ325" s="492"/>
      <c r="HR325" s="492"/>
      <c r="HS325" s="492"/>
      <c r="HT325" s="492"/>
      <c r="HU325" s="492"/>
    </row>
    <row r="326" spans="1:229" s="455" customFormat="1" ht="14.25" customHeight="1" x14ac:dyDescent="0.15">
      <c r="A326" s="504">
        <v>322</v>
      </c>
      <c r="B326" s="504">
        <v>60</v>
      </c>
      <c r="C326" s="539" t="s">
        <v>3997</v>
      </c>
      <c r="D326" s="538" t="s">
        <v>5121</v>
      </c>
      <c r="E326" s="506" t="s">
        <v>709</v>
      </c>
      <c r="F326" s="598" t="s">
        <v>4641</v>
      </c>
      <c r="G326" s="551" t="s">
        <v>4011</v>
      </c>
      <c r="H326" s="501" t="s">
        <v>2246</v>
      </c>
      <c r="I326" s="502" t="str">
        <f t="shared" si="21"/>
        <v>III/b</v>
      </c>
      <c r="J326" s="505" t="s">
        <v>3977</v>
      </c>
      <c r="K326" s="504" t="s">
        <v>707</v>
      </c>
      <c r="L326" s="503">
        <f t="shared" si="15"/>
        <v>32</v>
      </c>
      <c r="M326" s="560" t="s">
        <v>680</v>
      </c>
      <c r="N326" s="505" t="s">
        <v>3977</v>
      </c>
      <c r="O326" s="501" t="s">
        <v>2225</v>
      </c>
      <c r="P326" s="538" t="s">
        <v>4026</v>
      </c>
      <c r="Q326" s="508" t="s">
        <v>2229</v>
      </c>
      <c r="R326" s="508" t="s">
        <v>2285</v>
      </c>
      <c r="S326" s="598">
        <v>2017</v>
      </c>
      <c r="T326" s="599" t="s">
        <v>240</v>
      </c>
      <c r="U326" s="598" t="s">
        <v>2921</v>
      </c>
      <c r="V326" s="625"/>
      <c r="W326" s="492"/>
      <c r="X326" s="492"/>
      <c r="Y326" s="492"/>
      <c r="Z326" s="492"/>
      <c r="AA326" s="492"/>
      <c r="AB326" s="492"/>
      <c r="AC326" s="492"/>
      <c r="AD326" s="492"/>
      <c r="AE326" s="492"/>
      <c r="AF326" s="492"/>
      <c r="AG326" s="492"/>
      <c r="AH326" s="492"/>
      <c r="AI326" s="492"/>
      <c r="AJ326" s="492"/>
      <c r="AK326" s="492"/>
      <c r="AL326" s="492"/>
      <c r="AM326" s="492"/>
      <c r="AN326" s="492"/>
      <c r="AO326" s="492"/>
      <c r="AP326" s="492"/>
      <c r="AQ326" s="492"/>
      <c r="AR326" s="492"/>
      <c r="AS326" s="492"/>
      <c r="AT326" s="492"/>
      <c r="AU326" s="492"/>
      <c r="AV326" s="492"/>
      <c r="AW326" s="492"/>
      <c r="AX326" s="492"/>
      <c r="AY326" s="492"/>
      <c r="AZ326" s="492"/>
      <c r="BA326" s="492"/>
      <c r="BB326" s="492"/>
      <c r="BC326" s="492"/>
      <c r="BD326" s="492"/>
      <c r="BE326" s="492"/>
      <c r="BF326" s="492"/>
      <c r="BG326" s="492"/>
      <c r="BH326" s="492"/>
      <c r="BI326" s="492"/>
      <c r="BJ326" s="492"/>
      <c r="BK326" s="492"/>
      <c r="BL326" s="492"/>
      <c r="BM326" s="492"/>
      <c r="BN326" s="492"/>
      <c r="BO326" s="492"/>
      <c r="BP326" s="492"/>
      <c r="BQ326" s="492"/>
      <c r="BR326" s="492"/>
      <c r="BS326" s="492"/>
      <c r="BT326" s="492"/>
      <c r="BU326" s="492"/>
      <c r="BV326" s="492"/>
      <c r="BW326" s="492"/>
      <c r="BX326" s="492"/>
      <c r="BY326" s="492"/>
      <c r="BZ326" s="492"/>
      <c r="CA326" s="492"/>
      <c r="CB326" s="492"/>
      <c r="CC326" s="492"/>
      <c r="CD326" s="492"/>
      <c r="CE326" s="492"/>
      <c r="CF326" s="492"/>
      <c r="CG326" s="492"/>
      <c r="CH326" s="492"/>
      <c r="CI326" s="492"/>
      <c r="CJ326" s="492"/>
      <c r="CK326" s="492"/>
      <c r="CL326" s="492"/>
      <c r="CM326" s="492"/>
      <c r="CN326" s="492"/>
      <c r="CO326" s="492"/>
      <c r="CP326" s="492"/>
      <c r="CQ326" s="492"/>
      <c r="CR326" s="492"/>
      <c r="CS326" s="492"/>
      <c r="CT326" s="492"/>
      <c r="CU326" s="492"/>
      <c r="CV326" s="492"/>
      <c r="CW326" s="492"/>
      <c r="CX326" s="492"/>
      <c r="CY326" s="492"/>
      <c r="CZ326" s="492"/>
      <c r="DA326" s="492"/>
      <c r="DB326" s="492"/>
      <c r="DC326" s="492"/>
      <c r="DD326" s="492"/>
      <c r="DE326" s="492"/>
      <c r="DF326" s="492"/>
      <c r="DG326" s="492"/>
      <c r="DH326" s="492"/>
      <c r="DI326" s="492"/>
      <c r="DJ326" s="492"/>
      <c r="DK326" s="492"/>
      <c r="DL326" s="492"/>
      <c r="DM326" s="492"/>
      <c r="DN326" s="492"/>
      <c r="DO326" s="492"/>
      <c r="DP326" s="492"/>
      <c r="DQ326" s="492"/>
      <c r="DR326" s="492"/>
      <c r="DS326" s="492"/>
      <c r="DT326" s="492"/>
      <c r="DU326" s="492"/>
      <c r="DV326" s="492"/>
      <c r="DW326" s="492"/>
      <c r="DX326" s="492"/>
      <c r="DY326" s="492"/>
      <c r="DZ326" s="492"/>
      <c r="EA326" s="492"/>
      <c r="EB326" s="492"/>
      <c r="EC326" s="492"/>
      <c r="ED326" s="492"/>
      <c r="EE326" s="492"/>
      <c r="EF326" s="492"/>
      <c r="EG326" s="492"/>
      <c r="EH326" s="492"/>
      <c r="EI326" s="492"/>
      <c r="EJ326" s="492"/>
      <c r="EK326" s="492"/>
      <c r="EL326" s="492"/>
      <c r="EM326" s="492"/>
      <c r="EN326" s="492"/>
      <c r="EO326" s="492"/>
      <c r="EP326" s="492"/>
      <c r="EQ326" s="492"/>
      <c r="ER326" s="492"/>
      <c r="ES326" s="492"/>
      <c r="ET326" s="492"/>
      <c r="EU326" s="492"/>
      <c r="EV326" s="492"/>
      <c r="EW326" s="492"/>
      <c r="EX326" s="492"/>
      <c r="EY326" s="492"/>
      <c r="EZ326" s="492"/>
      <c r="FA326" s="492"/>
      <c r="FB326" s="492"/>
      <c r="FC326" s="492"/>
      <c r="FD326" s="492"/>
      <c r="FE326" s="492"/>
      <c r="FF326" s="492"/>
      <c r="FG326" s="492"/>
      <c r="FH326" s="492"/>
      <c r="FI326" s="492"/>
      <c r="FJ326" s="492"/>
      <c r="FK326" s="492"/>
      <c r="FL326" s="492"/>
      <c r="FM326" s="492"/>
      <c r="FN326" s="492"/>
      <c r="FO326" s="492"/>
      <c r="FP326" s="492"/>
      <c r="FQ326" s="492"/>
      <c r="FR326" s="492"/>
      <c r="FS326" s="492"/>
      <c r="FT326" s="492"/>
      <c r="FU326" s="492"/>
      <c r="FV326" s="492"/>
      <c r="FW326" s="492"/>
      <c r="FX326" s="492"/>
      <c r="FY326" s="492"/>
      <c r="FZ326" s="492"/>
      <c r="GA326" s="492"/>
      <c r="GB326" s="492"/>
      <c r="GC326" s="492"/>
      <c r="GD326" s="492"/>
      <c r="GE326" s="492"/>
      <c r="GF326" s="492"/>
      <c r="GG326" s="492"/>
      <c r="GH326" s="492"/>
      <c r="GI326" s="492"/>
      <c r="GJ326" s="492"/>
      <c r="GK326" s="492"/>
      <c r="GL326" s="492"/>
      <c r="GM326" s="492"/>
      <c r="GN326" s="492"/>
      <c r="GO326" s="492"/>
      <c r="GP326" s="492"/>
      <c r="GQ326" s="492"/>
      <c r="GR326" s="492"/>
      <c r="GS326" s="492"/>
      <c r="GT326" s="492"/>
      <c r="GU326" s="492"/>
      <c r="GV326" s="492"/>
      <c r="GW326" s="492"/>
      <c r="GX326" s="492"/>
      <c r="GY326" s="492"/>
      <c r="GZ326" s="492"/>
      <c r="HA326" s="492"/>
      <c r="HB326" s="492"/>
      <c r="HC326" s="492"/>
      <c r="HD326" s="492"/>
      <c r="HE326" s="492"/>
      <c r="HF326" s="492"/>
      <c r="HG326" s="492"/>
      <c r="HH326" s="492"/>
      <c r="HI326" s="492"/>
      <c r="HJ326" s="492"/>
      <c r="HK326" s="492"/>
      <c r="HL326" s="492"/>
      <c r="HM326" s="492"/>
      <c r="HN326" s="492"/>
      <c r="HO326" s="492"/>
      <c r="HP326" s="492"/>
      <c r="HQ326" s="492"/>
      <c r="HR326" s="492"/>
      <c r="HS326" s="492"/>
      <c r="HT326" s="492"/>
      <c r="HU326" s="492"/>
    </row>
    <row r="327" spans="1:229" s="455" customFormat="1" ht="14.25" customHeight="1" x14ac:dyDescent="0.15">
      <c r="A327" s="496">
        <v>323</v>
      </c>
      <c r="B327" s="611">
        <v>61</v>
      </c>
      <c r="C327" s="539" t="s">
        <v>3998</v>
      </c>
      <c r="D327" s="538" t="s">
        <v>5149</v>
      </c>
      <c r="E327" s="506" t="s">
        <v>705</v>
      </c>
      <c r="F327" s="598" t="s">
        <v>2736</v>
      </c>
      <c r="G327" s="551" t="s">
        <v>4010</v>
      </c>
      <c r="H327" s="501" t="s">
        <v>2246</v>
      </c>
      <c r="I327" s="502" t="str">
        <f t="shared" si="21"/>
        <v>III/b</v>
      </c>
      <c r="J327" s="505" t="s">
        <v>3977</v>
      </c>
      <c r="K327" s="504" t="s">
        <v>707</v>
      </c>
      <c r="L327" s="503">
        <f t="shared" si="15"/>
        <v>27</v>
      </c>
      <c r="M327" s="560" t="s">
        <v>680</v>
      </c>
      <c r="N327" s="505" t="s">
        <v>3977</v>
      </c>
      <c r="O327" s="501" t="s">
        <v>2225</v>
      </c>
      <c r="P327" s="538" t="s">
        <v>4027</v>
      </c>
      <c r="Q327" s="508" t="s">
        <v>2229</v>
      </c>
      <c r="R327" s="508" t="s">
        <v>2285</v>
      </c>
      <c r="S327" s="598">
        <v>2018</v>
      </c>
      <c r="T327" s="599" t="s">
        <v>5150</v>
      </c>
      <c r="U327" s="598" t="s">
        <v>5151</v>
      </c>
      <c r="V327" s="625"/>
      <c r="W327" s="492"/>
      <c r="X327" s="492"/>
      <c r="Y327" s="492"/>
      <c r="Z327" s="492"/>
      <c r="AA327" s="492"/>
      <c r="AB327" s="492"/>
      <c r="AC327" s="492"/>
      <c r="AD327" s="492"/>
      <c r="AE327" s="492"/>
      <c r="AF327" s="492"/>
      <c r="AG327" s="492"/>
      <c r="AH327" s="492"/>
      <c r="AI327" s="492"/>
      <c r="AJ327" s="492"/>
      <c r="AK327" s="492"/>
      <c r="AL327" s="492"/>
      <c r="AM327" s="492"/>
      <c r="AN327" s="492"/>
      <c r="AO327" s="492"/>
      <c r="AP327" s="492"/>
      <c r="AQ327" s="492"/>
      <c r="AR327" s="492"/>
      <c r="AS327" s="492"/>
      <c r="AT327" s="492"/>
      <c r="AU327" s="492"/>
      <c r="AV327" s="492"/>
      <c r="AW327" s="492"/>
      <c r="AX327" s="492"/>
      <c r="AY327" s="492"/>
      <c r="AZ327" s="492"/>
      <c r="BA327" s="492"/>
      <c r="BB327" s="492"/>
      <c r="BC327" s="492"/>
      <c r="BD327" s="492"/>
      <c r="BE327" s="492"/>
      <c r="BF327" s="492"/>
      <c r="BG327" s="492"/>
      <c r="BH327" s="492"/>
      <c r="BI327" s="492"/>
      <c r="BJ327" s="492"/>
      <c r="BK327" s="492"/>
      <c r="BL327" s="492"/>
      <c r="BM327" s="492"/>
      <c r="BN327" s="492"/>
      <c r="BO327" s="492"/>
      <c r="BP327" s="492"/>
      <c r="BQ327" s="492"/>
      <c r="BR327" s="492"/>
      <c r="BS327" s="492"/>
      <c r="BT327" s="492"/>
      <c r="BU327" s="492"/>
      <c r="BV327" s="492"/>
      <c r="BW327" s="492"/>
      <c r="BX327" s="492"/>
      <c r="BY327" s="492"/>
      <c r="BZ327" s="492"/>
      <c r="CA327" s="492"/>
      <c r="CB327" s="492"/>
      <c r="CC327" s="492"/>
      <c r="CD327" s="492"/>
      <c r="CE327" s="492"/>
      <c r="CF327" s="492"/>
      <c r="CG327" s="492"/>
      <c r="CH327" s="492"/>
      <c r="CI327" s="492"/>
      <c r="CJ327" s="492"/>
      <c r="CK327" s="492"/>
      <c r="CL327" s="492"/>
      <c r="CM327" s="492"/>
      <c r="CN327" s="492"/>
      <c r="CO327" s="492"/>
      <c r="CP327" s="492"/>
      <c r="CQ327" s="492"/>
      <c r="CR327" s="492"/>
      <c r="CS327" s="492"/>
      <c r="CT327" s="492"/>
      <c r="CU327" s="492"/>
      <c r="CV327" s="492"/>
      <c r="CW327" s="492"/>
      <c r="CX327" s="492"/>
      <c r="CY327" s="492"/>
      <c r="CZ327" s="492"/>
      <c r="DA327" s="492"/>
      <c r="DB327" s="492"/>
      <c r="DC327" s="492"/>
      <c r="DD327" s="492"/>
      <c r="DE327" s="492"/>
      <c r="DF327" s="492"/>
      <c r="DG327" s="492"/>
      <c r="DH327" s="492"/>
      <c r="DI327" s="492"/>
      <c r="DJ327" s="492"/>
      <c r="DK327" s="492"/>
      <c r="DL327" s="492"/>
      <c r="DM327" s="492"/>
      <c r="DN327" s="492"/>
      <c r="DO327" s="492"/>
      <c r="DP327" s="492"/>
      <c r="DQ327" s="492"/>
      <c r="DR327" s="492"/>
      <c r="DS327" s="492"/>
      <c r="DT327" s="492"/>
      <c r="DU327" s="492"/>
      <c r="DV327" s="492"/>
      <c r="DW327" s="492"/>
      <c r="DX327" s="492"/>
      <c r="DY327" s="492"/>
      <c r="DZ327" s="492"/>
      <c r="EA327" s="492"/>
      <c r="EB327" s="492"/>
      <c r="EC327" s="492"/>
      <c r="ED327" s="492"/>
      <c r="EE327" s="492"/>
      <c r="EF327" s="492"/>
      <c r="EG327" s="492"/>
      <c r="EH327" s="492"/>
      <c r="EI327" s="492"/>
      <c r="EJ327" s="492"/>
      <c r="EK327" s="492"/>
      <c r="EL327" s="492"/>
      <c r="EM327" s="492"/>
      <c r="EN327" s="492"/>
      <c r="EO327" s="492"/>
      <c r="EP327" s="492"/>
      <c r="EQ327" s="492"/>
      <c r="ER327" s="492"/>
      <c r="ES327" s="492"/>
      <c r="ET327" s="492"/>
      <c r="EU327" s="492"/>
      <c r="EV327" s="492"/>
      <c r="EW327" s="492"/>
      <c r="EX327" s="492"/>
      <c r="EY327" s="492"/>
      <c r="EZ327" s="492"/>
      <c r="FA327" s="492"/>
      <c r="FB327" s="492"/>
      <c r="FC327" s="492"/>
      <c r="FD327" s="492"/>
      <c r="FE327" s="492"/>
      <c r="FF327" s="492"/>
      <c r="FG327" s="492"/>
      <c r="FH327" s="492"/>
      <c r="FI327" s="492"/>
      <c r="FJ327" s="492"/>
      <c r="FK327" s="492"/>
      <c r="FL327" s="492"/>
      <c r="FM327" s="492"/>
      <c r="FN327" s="492"/>
      <c r="FO327" s="492"/>
      <c r="FP327" s="492"/>
      <c r="FQ327" s="492"/>
      <c r="FR327" s="492"/>
      <c r="FS327" s="492"/>
      <c r="FT327" s="492"/>
      <c r="FU327" s="492"/>
      <c r="FV327" s="492"/>
      <c r="FW327" s="492"/>
      <c r="FX327" s="492"/>
      <c r="FY327" s="492"/>
      <c r="FZ327" s="492"/>
      <c r="GA327" s="492"/>
      <c r="GB327" s="492"/>
      <c r="GC327" s="492"/>
      <c r="GD327" s="492"/>
      <c r="GE327" s="492"/>
      <c r="GF327" s="492"/>
      <c r="GG327" s="492"/>
      <c r="GH327" s="492"/>
      <c r="GI327" s="492"/>
      <c r="GJ327" s="492"/>
      <c r="GK327" s="492"/>
      <c r="GL327" s="492"/>
      <c r="GM327" s="492"/>
      <c r="GN327" s="492"/>
      <c r="GO327" s="492"/>
      <c r="GP327" s="492"/>
      <c r="GQ327" s="492"/>
      <c r="GR327" s="492"/>
      <c r="GS327" s="492"/>
      <c r="GT327" s="492"/>
      <c r="GU327" s="492"/>
      <c r="GV327" s="492"/>
      <c r="GW327" s="492"/>
      <c r="GX327" s="492"/>
      <c r="GY327" s="492"/>
      <c r="GZ327" s="492"/>
      <c r="HA327" s="492"/>
      <c r="HB327" s="492"/>
      <c r="HC327" s="492"/>
      <c r="HD327" s="492"/>
      <c r="HE327" s="492"/>
      <c r="HF327" s="492"/>
      <c r="HG327" s="492"/>
      <c r="HH327" s="492"/>
      <c r="HI327" s="492"/>
      <c r="HJ327" s="492"/>
      <c r="HK327" s="492"/>
      <c r="HL327" s="492"/>
      <c r="HM327" s="492"/>
      <c r="HN327" s="492"/>
      <c r="HO327" s="492"/>
      <c r="HP327" s="492"/>
      <c r="HQ327" s="492"/>
      <c r="HR327" s="492"/>
      <c r="HS327" s="492"/>
      <c r="HT327" s="492"/>
      <c r="HU327" s="492"/>
    </row>
    <row r="328" spans="1:229" s="455" customFormat="1" ht="14.25" customHeight="1" x14ac:dyDescent="0.15">
      <c r="A328" s="504">
        <v>324</v>
      </c>
      <c r="B328" s="504">
        <v>62</v>
      </c>
      <c r="C328" s="539" t="s">
        <v>3999</v>
      </c>
      <c r="D328" s="538" t="s">
        <v>4021</v>
      </c>
      <c r="E328" s="506" t="s">
        <v>705</v>
      </c>
      <c r="F328" s="598" t="s">
        <v>2727</v>
      </c>
      <c r="G328" s="551" t="s">
        <v>4012</v>
      </c>
      <c r="H328" s="501" t="s">
        <v>2246</v>
      </c>
      <c r="I328" s="502" t="str">
        <f t="shared" si="21"/>
        <v>III/b</v>
      </c>
      <c r="J328" s="505" t="s">
        <v>3977</v>
      </c>
      <c r="K328" s="504" t="s">
        <v>707</v>
      </c>
      <c r="L328" s="503">
        <f t="shared" si="15"/>
        <v>36</v>
      </c>
      <c r="M328" s="560" t="s">
        <v>680</v>
      </c>
      <c r="N328" s="505" t="s">
        <v>3977</v>
      </c>
      <c r="O328" s="501" t="s">
        <v>2225</v>
      </c>
      <c r="P328" s="538" t="s">
        <v>4028</v>
      </c>
      <c r="Q328" s="508" t="s">
        <v>2229</v>
      </c>
      <c r="R328" s="508" t="s">
        <v>2283</v>
      </c>
      <c r="S328" s="598"/>
      <c r="T328" s="599"/>
      <c r="U328" s="598"/>
      <c r="V328" s="625"/>
      <c r="W328" s="492"/>
      <c r="X328" s="492"/>
      <c r="Y328" s="492"/>
      <c r="Z328" s="492"/>
      <c r="AA328" s="492"/>
      <c r="AB328" s="492"/>
      <c r="AC328" s="492"/>
      <c r="AD328" s="492"/>
      <c r="AE328" s="492"/>
      <c r="AF328" s="492"/>
      <c r="AG328" s="492"/>
      <c r="AH328" s="492"/>
      <c r="AI328" s="492"/>
      <c r="AJ328" s="492"/>
      <c r="AK328" s="492"/>
      <c r="AL328" s="492"/>
      <c r="AM328" s="492"/>
      <c r="AN328" s="492"/>
      <c r="AO328" s="492"/>
      <c r="AP328" s="492"/>
      <c r="AQ328" s="492"/>
      <c r="AR328" s="492"/>
      <c r="AS328" s="492"/>
      <c r="AT328" s="492"/>
      <c r="AU328" s="492"/>
      <c r="AV328" s="492"/>
      <c r="AW328" s="492"/>
      <c r="AX328" s="492"/>
      <c r="AY328" s="492"/>
      <c r="AZ328" s="492"/>
      <c r="BA328" s="492"/>
      <c r="BB328" s="492"/>
      <c r="BC328" s="492"/>
      <c r="BD328" s="492"/>
      <c r="BE328" s="492"/>
      <c r="BF328" s="492"/>
      <c r="BG328" s="492"/>
      <c r="BH328" s="492"/>
      <c r="BI328" s="492"/>
      <c r="BJ328" s="492"/>
      <c r="BK328" s="492"/>
      <c r="BL328" s="492"/>
      <c r="BM328" s="492"/>
      <c r="BN328" s="492"/>
      <c r="BO328" s="492"/>
      <c r="BP328" s="492"/>
      <c r="BQ328" s="492"/>
      <c r="BR328" s="492"/>
      <c r="BS328" s="492"/>
      <c r="BT328" s="492"/>
      <c r="BU328" s="492"/>
      <c r="BV328" s="492"/>
      <c r="BW328" s="492"/>
      <c r="BX328" s="492"/>
      <c r="BY328" s="492"/>
      <c r="BZ328" s="492"/>
      <c r="CA328" s="492"/>
      <c r="CB328" s="492"/>
      <c r="CC328" s="492"/>
      <c r="CD328" s="492"/>
      <c r="CE328" s="492"/>
      <c r="CF328" s="492"/>
      <c r="CG328" s="492"/>
      <c r="CH328" s="492"/>
      <c r="CI328" s="492"/>
      <c r="CJ328" s="492"/>
      <c r="CK328" s="492"/>
      <c r="CL328" s="492"/>
      <c r="CM328" s="492"/>
      <c r="CN328" s="492"/>
      <c r="CO328" s="492"/>
      <c r="CP328" s="492"/>
      <c r="CQ328" s="492"/>
      <c r="CR328" s="492"/>
      <c r="CS328" s="492"/>
      <c r="CT328" s="492"/>
      <c r="CU328" s="492"/>
      <c r="CV328" s="492"/>
      <c r="CW328" s="492"/>
      <c r="CX328" s="492"/>
      <c r="CY328" s="492"/>
      <c r="CZ328" s="492"/>
      <c r="DA328" s="492"/>
      <c r="DB328" s="492"/>
      <c r="DC328" s="492"/>
      <c r="DD328" s="492"/>
      <c r="DE328" s="492"/>
      <c r="DF328" s="492"/>
      <c r="DG328" s="492"/>
      <c r="DH328" s="492"/>
      <c r="DI328" s="492"/>
      <c r="DJ328" s="492"/>
      <c r="DK328" s="492"/>
      <c r="DL328" s="492"/>
      <c r="DM328" s="492"/>
      <c r="DN328" s="492"/>
      <c r="DO328" s="492"/>
      <c r="DP328" s="492"/>
      <c r="DQ328" s="492"/>
      <c r="DR328" s="492"/>
      <c r="DS328" s="492"/>
      <c r="DT328" s="492"/>
      <c r="DU328" s="492"/>
      <c r="DV328" s="492"/>
      <c r="DW328" s="492"/>
      <c r="DX328" s="492"/>
      <c r="DY328" s="492"/>
      <c r="DZ328" s="492"/>
      <c r="EA328" s="492"/>
      <c r="EB328" s="492"/>
      <c r="EC328" s="492"/>
      <c r="ED328" s="492"/>
      <c r="EE328" s="492"/>
      <c r="EF328" s="492"/>
      <c r="EG328" s="492"/>
      <c r="EH328" s="492"/>
      <c r="EI328" s="492"/>
      <c r="EJ328" s="492"/>
      <c r="EK328" s="492"/>
      <c r="EL328" s="492"/>
      <c r="EM328" s="492"/>
      <c r="EN328" s="492"/>
      <c r="EO328" s="492"/>
      <c r="EP328" s="492"/>
      <c r="EQ328" s="492"/>
      <c r="ER328" s="492"/>
      <c r="ES328" s="492"/>
      <c r="ET328" s="492"/>
      <c r="EU328" s="492"/>
      <c r="EV328" s="492"/>
      <c r="EW328" s="492"/>
      <c r="EX328" s="492"/>
      <c r="EY328" s="492"/>
      <c r="EZ328" s="492"/>
      <c r="FA328" s="492"/>
      <c r="FB328" s="492"/>
      <c r="FC328" s="492"/>
      <c r="FD328" s="492"/>
      <c r="FE328" s="492"/>
      <c r="FF328" s="492"/>
      <c r="FG328" s="492"/>
      <c r="FH328" s="492"/>
      <c r="FI328" s="492"/>
      <c r="FJ328" s="492"/>
      <c r="FK328" s="492"/>
      <c r="FL328" s="492"/>
      <c r="FM328" s="492"/>
      <c r="FN328" s="492"/>
      <c r="FO328" s="492"/>
      <c r="FP328" s="492"/>
      <c r="FQ328" s="492"/>
      <c r="FR328" s="492"/>
      <c r="FS328" s="492"/>
      <c r="FT328" s="492"/>
      <c r="FU328" s="492"/>
      <c r="FV328" s="492"/>
      <c r="FW328" s="492"/>
      <c r="FX328" s="492"/>
      <c r="FY328" s="492"/>
      <c r="FZ328" s="492"/>
      <c r="GA328" s="492"/>
      <c r="GB328" s="492"/>
      <c r="GC328" s="492"/>
      <c r="GD328" s="492"/>
      <c r="GE328" s="492"/>
      <c r="GF328" s="492"/>
      <c r="GG328" s="492"/>
      <c r="GH328" s="492"/>
      <c r="GI328" s="492"/>
      <c r="GJ328" s="492"/>
      <c r="GK328" s="492"/>
      <c r="GL328" s="492"/>
      <c r="GM328" s="492"/>
      <c r="GN328" s="492"/>
      <c r="GO328" s="492"/>
      <c r="GP328" s="492"/>
      <c r="GQ328" s="492"/>
      <c r="GR328" s="492"/>
      <c r="GS328" s="492"/>
      <c r="GT328" s="492"/>
      <c r="GU328" s="492"/>
      <c r="GV328" s="492"/>
      <c r="GW328" s="492"/>
      <c r="GX328" s="492"/>
      <c r="GY328" s="492"/>
      <c r="GZ328" s="492"/>
      <c r="HA328" s="492"/>
      <c r="HB328" s="492"/>
      <c r="HC328" s="492"/>
      <c r="HD328" s="492"/>
      <c r="HE328" s="492"/>
      <c r="HF328" s="492"/>
      <c r="HG328" s="492"/>
      <c r="HH328" s="492"/>
      <c r="HI328" s="492"/>
      <c r="HJ328" s="492"/>
      <c r="HK328" s="492"/>
      <c r="HL328" s="492"/>
      <c r="HM328" s="492"/>
      <c r="HN328" s="492"/>
      <c r="HO328" s="492"/>
      <c r="HP328" s="492"/>
      <c r="HQ328" s="492"/>
      <c r="HR328" s="492"/>
      <c r="HS328" s="492"/>
      <c r="HT328" s="492"/>
      <c r="HU328" s="492"/>
    </row>
    <row r="329" spans="1:229" s="455" customFormat="1" ht="14.25" customHeight="1" x14ac:dyDescent="0.15">
      <c r="A329" s="496">
        <v>325</v>
      </c>
      <c r="B329" s="611">
        <v>63</v>
      </c>
      <c r="C329" s="539" t="s">
        <v>4000</v>
      </c>
      <c r="D329" s="538" t="s">
        <v>5255</v>
      </c>
      <c r="E329" s="506" t="s">
        <v>709</v>
      </c>
      <c r="F329" s="598" t="s">
        <v>2897</v>
      </c>
      <c r="G329" s="551" t="s">
        <v>4013</v>
      </c>
      <c r="H329" s="501" t="s">
        <v>2246</v>
      </c>
      <c r="I329" s="502" t="str">
        <f t="shared" si="21"/>
        <v>III/b</v>
      </c>
      <c r="J329" s="505" t="s">
        <v>3977</v>
      </c>
      <c r="K329" s="504" t="s">
        <v>707</v>
      </c>
      <c r="L329" s="503">
        <f t="shared" si="15"/>
        <v>35</v>
      </c>
      <c r="M329" s="560" t="s">
        <v>680</v>
      </c>
      <c r="N329" s="505" t="s">
        <v>3977</v>
      </c>
      <c r="O329" s="501" t="s">
        <v>2225</v>
      </c>
      <c r="P329" s="538" t="s">
        <v>4029</v>
      </c>
      <c r="Q329" s="508" t="s">
        <v>2229</v>
      </c>
      <c r="R329" s="508" t="s">
        <v>2285</v>
      </c>
      <c r="S329" s="598">
        <v>2015</v>
      </c>
      <c r="T329" s="599" t="s">
        <v>5254</v>
      </c>
      <c r="U329" s="598" t="s">
        <v>2991</v>
      </c>
      <c r="V329" s="625"/>
      <c r="W329" s="492"/>
      <c r="X329" s="492"/>
      <c r="Y329" s="492"/>
      <c r="Z329" s="492"/>
      <c r="AA329" s="492"/>
      <c r="AB329" s="492"/>
      <c r="AC329" s="492"/>
      <c r="AD329" s="492"/>
      <c r="AE329" s="492"/>
      <c r="AF329" s="492"/>
      <c r="AG329" s="492"/>
      <c r="AH329" s="492"/>
      <c r="AI329" s="492"/>
      <c r="AJ329" s="492"/>
      <c r="AK329" s="492"/>
      <c r="AL329" s="492"/>
      <c r="AM329" s="492"/>
      <c r="AN329" s="492"/>
      <c r="AO329" s="492"/>
      <c r="AP329" s="492"/>
      <c r="AQ329" s="492"/>
      <c r="AR329" s="492"/>
      <c r="AS329" s="492"/>
      <c r="AT329" s="492"/>
      <c r="AU329" s="492"/>
      <c r="AV329" s="492"/>
      <c r="AW329" s="492"/>
      <c r="AX329" s="492"/>
      <c r="AY329" s="492"/>
      <c r="AZ329" s="492"/>
      <c r="BA329" s="492"/>
      <c r="BB329" s="492"/>
      <c r="BC329" s="492"/>
      <c r="BD329" s="492"/>
      <c r="BE329" s="492"/>
      <c r="BF329" s="492"/>
      <c r="BG329" s="492"/>
      <c r="BH329" s="492"/>
      <c r="BI329" s="492"/>
      <c r="BJ329" s="492"/>
      <c r="BK329" s="492"/>
      <c r="BL329" s="492"/>
      <c r="BM329" s="492"/>
      <c r="BN329" s="492"/>
      <c r="BO329" s="492"/>
      <c r="BP329" s="492"/>
      <c r="BQ329" s="492"/>
      <c r="BR329" s="492"/>
      <c r="BS329" s="492"/>
      <c r="BT329" s="492"/>
      <c r="BU329" s="492"/>
      <c r="BV329" s="492"/>
      <c r="BW329" s="492"/>
      <c r="BX329" s="492"/>
      <c r="BY329" s="492"/>
      <c r="BZ329" s="492"/>
      <c r="CA329" s="492"/>
      <c r="CB329" s="492"/>
      <c r="CC329" s="492"/>
      <c r="CD329" s="492"/>
      <c r="CE329" s="492"/>
      <c r="CF329" s="492"/>
      <c r="CG329" s="492"/>
      <c r="CH329" s="492"/>
      <c r="CI329" s="492"/>
      <c r="CJ329" s="492"/>
      <c r="CK329" s="492"/>
      <c r="CL329" s="492"/>
      <c r="CM329" s="492"/>
      <c r="CN329" s="492"/>
      <c r="CO329" s="492"/>
      <c r="CP329" s="492"/>
      <c r="CQ329" s="492"/>
      <c r="CR329" s="492"/>
      <c r="CS329" s="492"/>
      <c r="CT329" s="492"/>
      <c r="CU329" s="492"/>
      <c r="CV329" s="492"/>
      <c r="CW329" s="492"/>
      <c r="CX329" s="492"/>
      <c r="CY329" s="492"/>
      <c r="CZ329" s="492"/>
      <c r="DA329" s="492"/>
      <c r="DB329" s="492"/>
      <c r="DC329" s="492"/>
      <c r="DD329" s="492"/>
      <c r="DE329" s="492"/>
      <c r="DF329" s="492"/>
      <c r="DG329" s="492"/>
      <c r="DH329" s="492"/>
      <c r="DI329" s="492"/>
      <c r="DJ329" s="492"/>
      <c r="DK329" s="492"/>
      <c r="DL329" s="492"/>
      <c r="DM329" s="492"/>
      <c r="DN329" s="492"/>
      <c r="DO329" s="492"/>
      <c r="DP329" s="492"/>
      <c r="DQ329" s="492"/>
      <c r="DR329" s="492"/>
      <c r="DS329" s="492"/>
      <c r="DT329" s="492"/>
      <c r="DU329" s="492"/>
      <c r="DV329" s="492"/>
      <c r="DW329" s="492"/>
      <c r="DX329" s="492"/>
      <c r="DY329" s="492"/>
      <c r="DZ329" s="492"/>
      <c r="EA329" s="492"/>
      <c r="EB329" s="492"/>
      <c r="EC329" s="492"/>
      <c r="ED329" s="492"/>
      <c r="EE329" s="492"/>
      <c r="EF329" s="492"/>
      <c r="EG329" s="492"/>
      <c r="EH329" s="492"/>
      <c r="EI329" s="492"/>
      <c r="EJ329" s="492"/>
      <c r="EK329" s="492"/>
      <c r="EL329" s="492"/>
      <c r="EM329" s="492"/>
      <c r="EN329" s="492"/>
      <c r="EO329" s="492"/>
      <c r="EP329" s="492"/>
      <c r="EQ329" s="492"/>
      <c r="ER329" s="492"/>
      <c r="ES329" s="492"/>
      <c r="ET329" s="492"/>
      <c r="EU329" s="492"/>
      <c r="EV329" s="492"/>
      <c r="EW329" s="492"/>
      <c r="EX329" s="492"/>
      <c r="EY329" s="492"/>
      <c r="EZ329" s="492"/>
      <c r="FA329" s="492"/>
      <c r="FB329" s="492"/>
      <c r="FC329" s="492"/>
      <c r="FD329" s="492"/>
      <c r="FE329" s="492"/>
      <c r="FF329" s="492"/>
      <c r="FG329" s="492"/>
      <c r="FH329" s="492"/>
      <c r="FI329" s="492"/>
      <c r="FJ329" s="492"/>
      <c r="FK329" s="492"/>
      <c r="FL329" s="492"/>
      <c r="FM329" s="492"/>
      <c r="FN329" s="492"/>
      <c r="FO329" s="492"/>
      <c r="FP329" s="492"/>
      <c r="FQ329" s="492"/>
      <c r="FR329" s="492"/>
      <c r="FS329" s="492"/>
      <c r="FT329" s="492"/>
      <c r="FU329" s="492"/>
      <c r="FV329" s="492"/>
      <c r="FW329" s="492"/>
      <c r="FX329" s="492"/>
      <c r="FY329" s="492"/>
      <c r="FZ329" s="492"/>
      <c r="GA329" s="492"/>
      <c r="GB329" s="492"/>
      <c r="GC329" s="492"/>
      <c r="GD329" s="492"/>
      <c r="GE329" s="492"/>
      <c r="GF329" s="492"/>
      <c r="GG329" s="492"/>
      <c r="GH329" s="492"/>
      <c r="GI329" s="492"/>
      <c r="GJ329" s="492"/>
      <c r="GK329" s="492"/>
      <c r="GL329" s="492"/>
      <c r="GM329" s="492"/>
      <c r="GN329" s="492"/>
      <c r="GO329" s="492"/>
      <c r="GP329" s="492"/>
      <c r="GQ329" s="492"/>
      <c r="GR329" s="492"/>
      <c r="GS329" s="492"/>
      <c r="GT329" s="492"/>
      <c r="GU329" s="492"/>
      <c r="GV329" s="492"/>
      <c r="GW329" s="492"/>
      <c r="GX329" s="492"/>
      <c r="GY329" s="492"/>
      <c r="GZ329" s="492"/>
      <c r="HA329" s="492"/>
      <c r="HB329" s="492"/>
      <c r="HC329" s="492"/>
      <c r="HD329" s="492"/>
      <c r="HE329" s="492"/>
      <c r="HF329" s="492"/>
      <c r="HG329" s="492"/>
      <c r="HH329" s="492"/>
      <c r="HI329" s="492"/>
      <c r="HJ329" s="492"/>
      <c r="HK329" s="492"/>
      <c r="HL329" s="492"/>
      <c r="HM329" s="492"/>
      <c r="HN329" s="492"/>
      <c r="HO329" s="492"/>
      <c r="HP329" s="492"/>
      <c r="HQ329" s="492"/>
      <c r="HR329" s="492"/>
      <c r="HS329" s="492"/>
      <c r="HT329" s="492"/>
      <c r="HU329" s="492"/>
    </row>
    <row r="330" spans="1:229" s="455" customFormat="1" ht="14.25" customHeight="1" x14ac:dyDescent="0.15">
      <c r="A330" s="504">
        <v>326</v>
      </c>
      <c r="B330" s="504">
        <v>64</v>
      </c>
      <c r="C330" s="539" t="s">
        <v>4001</v>
      </c>
      <c r="D330" s="538" t="s">
        <v>5170</v>
      </c>
      <c r="E330" s="506" t="s">
        <v>709</v>
      </c>
      <c r="F330" s="598" t="s">
        <v>2724</v>
      </c>
      <c r="G330" s="551" t="s">
        <v>4014</v>
      </c>
      <c r="H330" s="501" t="s">
        <v>2246</v>
      </c>
      <c r="I330" s="502" t="str">
        <f t="shared" si="21"/>
        <v>III/b</v>
      </c>
      <c r="J330" s="505" t="s">
        <v>3977</v>
      </c>
      <c r="K330" s="504" t="s">
        <v>707</v>
      </c>
      <c r="L330" s="503">
        <f t="shared" si="15"/>
        <v>22</v>
      </c>
      <c r="M330" s="560" t="s">
        <v>680</v>
      </c>
      <c r="N330" s="505" t="s">
        <v>3977</v>
      </c>
      <c r="O330" s="501" t="s">
        <v>2225</v>
      </c>
      <c r="P330" s="538" t="s">
        <v>4030</v>
      </c>
      <c r="Q330" s="508" t="s">
        <v>2229</v>
      </c>
      <c r="R330" s="508" t="s">
        <v>2283</v>
      </c>
      <c r="S330" s="598">
        <v>2014</v>
      </c>
      <c r="T330" s="599"/>
      <c r="U330" s="598" t="s">
        <v>3007</v>
      </c>
      <c r="V330" s="625"/>
      <c r="W330" s="492"/>
      <c r="X330" s="492"/>
      <c r="Y330" s="492"/>
      <c r="Z330" s="492"/>
      <c r="AA330" s="492"/>
      <c r="AB330" s="492"/>
      <c r="AC330" s="492"/>
      <c r="AD330" s="492"/>
      <c r="AE330" s="492"/>
      <c r="AF330" s="492"/>
      <c r="AG330" s="492"/>
      <c r="AH330" s="492"/>
      <c r="AI330" s="492"/>
      <c r="AJ330" s="492"/>
      <c r="AK330" s="492"/>
      <c r="AL330" s="492"/>
      <c r="AM330" s="492"/>
      <c r="AN330" s="492"/>
      <c r="AO330" s="492"/>
      <c r="AP330" s="492"/>
      <c r="AQ330" s="492"/>
      <c r="AR330" s="492"/>
      <c r="AS330" s="492"/>
      <c r="AT330" s="492"/>
      <c r="AU330" s="492"/>
      <c r="AV330" s="492"/>
      <c r="AW330" s="492"/>
      <c r="AX330" s="492"/>
      <c r="AY330" s="492"/>
      <c r="AZ330" s="492"/>
      <c r="BA330" s="492"/>
      <c r="BB330" s="492"/>
      <c r="BC330" s="492"/>
      <c r="BD330" s="492"/>
      <c r="BE330" s="492"/>
      <c r="BF330" s="492"/>
      <c r="BG330" s="492"/>
      <c r="BH330" s="492"/>
      <c r="BI330" s="492"/>
      <c r="BJ330" s="492"/>
      <c r="BK330" s="492"/>
      <c r="BL330" s="492"/>
      <c r="BM330" s="492"/>
      <c r="BN330" s="492"/>
      <c r="BO330" s="492"/>
      <c r="BP330" s="492"/>
      <c r="BQ330" s="492"/>
      <c r="BR330" s="492"/>
      <c r="BS330" s="492"/>
      <c r="BT330" s="492"/>
      <c r="BU330" s="492"/>
      <c r="BV330" s="492"/>
      <c r="BW330" s="492"/>
      <c r="BX330" s="492"/>
      <c r="BY330" s="492"/>
      <c r="BZ330" s="492"/>
      <c r="CA330" s="492"/>
      <c r="CB330" s="492"/>
      <c r="CC330" s="492"/>
      <c r="CD330" s="492"/>
      <c r="CE330" s="492"/>
      <c r="CF330" s="492"/>
      <c r="CG330" s="492"/>
      <c r="CH330" s="492"/>
      <c r="CI330" s="492"/>
      <c r="CJ330" s="492"/>
      <c r="CK330" s="492"/>
      <c r="CL330" s="492"/>
      <c r="CM330" s="492"/>
      <c r="CN330" s="492"/>
      <c r="CO330" s="492"/>
      <c r="CP330" s="492"/>
      <c r="CQ330" s="492"/>
      <c r="CR330" s="492"/>
      <c r="CS330" s="492"/>
      <c r="CT330" s="492"/>
      <c r="CU330" s="492"/>
      <c r="CV330" s="492"/>
      <c r="CW330" s="492"/>
      <c r="CX330" s="492"/>
      <c r="CY330" s="492"/>
      <c r="CZ330" s="492"/>
      <c r="DA330" s="492"/>
      <c r="DB330" s="492"/>
      <c r="DC330" s="492"/>
      <c r="DD330" s="492"/>
      <c r="DE330" s="492"/>
      <c r="DF330" s="492"/>
      <c r="DG330" s="492"/>
      <c r="DH330" s="492"/>
      <c r="DI330" s="492"/>
      <c r="DJ330" s="492"/>
      <c r="DK330" s="492"/>
      <c r="DL330" s="492"/>
      <c r="DM330" s="492"/>
      <c r="DN330" s="492"/>
      <c r="DO330" s="492"/>
      <c r="DP330" s="492"/>
      <c r="DQ330" s="492"/>
      <c r="DR330" s="492"/>
      <c r="DS330" s="492"/>
      <c r="DT330" s="492"/>
      <c r="DU330" s="492"/>
      <c r="DV330" s="492"/>
      <c r="DW330" s="492"/>
      <c r="DX330" s="492"/>
      <c r="DY330" s="492"/>
      <c r="DZ330" s="492"/>
      <c r="EA330" s="492"/>
      <c r="EB330" s="492"/>
      <c r="EC330" s="492"/>
      <c r="ED330" s="492"/>
      <c r="EE330" s="492"/>
      <c r="EF330" s="492"/>
      <c r="EG330" s="492"/>
      <c r="EH330" s="492"/>
      <c r="EI330" s="492"/>
      <c r="EJ330" s="492"/>
      <c r="EK330" s="492"/>
      <c r="EL330" s="492"/>
      <c r="EM330" s="492"/>
      <c r="EN330" s="492"/>
      <c r="EO330" s="492"/>
      <c r="EP330" s="492"/>
      <c r="EQ330" s="492"/>
      <c r="ER330" s="492"/>
      <c r="ES330" s="492"/>
      <c r="ET330" s="492"/>
      <c r="EU330" s="492"/>
      <c r="EV330" s="492"/>
      <c r="EW330" s="492"/>
      <c r="EX330" s="492"/>
      <c r="EY330" s="492"/>
      <c r="EZ330" s="492"/>
      <c r="FA330" s="492"/>
      <c r="FB330" s="492"/>
      <c r="FC330" s="492"/>
      <c r="FD330" s="492"/>
      <c r="FE330" s="492"/>
      <c r="FF330" s="492"/>
      <c r="FG330" s="492"/>
      <c r="FH330" s="492"/>
      <c r="FI330" s="492"/>
      <c r="FJ330" s="492"/>
      <c r="FK330" s="492"/>
      <c r="FL330" s="492"/>
      <c r="FM330" s="492"/>
      <c r="FN330" s="492"/>
      <c r="FO330" s="492"/>
      <c r="FP330" s="492"/>
      <c r="FQ330" s="492"/>
      <c r="FR330" s="492"/>
      <c r="FS330" s="492"/>
      <c r="FT330" s="492"/>
      <c r="FU330" s="492"/>
      <c r="FV330" s="492"/>
      <c r="FW330" s="492"/>
      <c r="FX330" s="492"/>
      <c r="FY330" s="492"/>
      <c r="FZ330" s="492"/>
      <c r="GA330" s="492"/>
      <c r="GB330" s="492"/>
      <c r="GC330" s="492"/>
      <c r="GD330" s="492"/>
      <c r="GE330" s="492"/>
      <c r="GF330" s="492"/>
      <c r="GG330" s="492"/>
      <c r="GH330" s="492"/>
      <c r="GI330" s="492"/>
      <c r="GJ330" s="492"/>
      <c r="GK330" s="492"/>
      <c r="GL330" s="492"/>
      <c r="GM330" s="492"/>
      <c r="GN330" s="492"/>
      <c r="GO330" s="492"/>
      <c r="GP330" s="492"/>
      <c r="GQ330" s="492"/>
      <c r="GR330" s="492"/>
      <c r="GS330" s="492"/>
      <c r="GT330" s="492"/>
      <c r="GU330" s="492"/>
      <c r="GV330" s="492"/>
      <c r="GW330" s="492"/>
      <c r="GX330" s="492"/>
      <c r="GY330" s="492"/>
      <c r="GZ330" s="492"/>
      <c r="HA330" s="492"/>
      <c r="HB330" s="492"/>
      <c r="HC330" s="492"/>
      <c r="HD330" s="492"/>
      <c r="HE330" s="492"/>
      <c r="HF330" s="492"/>
      <c r="HG330" s="492"/>
      <c r="HH330" s="492"/>
      <c r="HI330" s="492"/>
      <c r="HJ330" s="492"/>
      <c r="HK330" s="492"/>
      <c r="HL330" s="492"/>
      <c r="HM330" s="492"/>
      <c r="HN330" s="492"/>
      <c r="HO330" s="492"/>
      <c r="HP330" s="492"/>
      <c r="HQ330" s="492"/>
      <c r="HR330" s="492"/>
      <c r="HS330" s="492"/>
      <c r="HT330" s="492"/>
      <c r="HU330" s="492"/>
    </row>
    <row r="331" spans="1:229" s="455" customFormat="1" ht="14.25" customHeight="1" x14ac:dyDescent="0.15">
      <c r="A331" s="496">
        <v>327</v>
      </c>
      <c r="B331" s="611">
        <v>65</v>
      </c>
      <c r="C331" s="539" t="s">
        <v>4002</v>
      </c>
      <c r="D331" s="538" t="s">
        <v>4022</v>
      </c>
      <c r="E331" s="506" t="s">
        <v>705</v>
      </c>
      <c r="F331" s="598" t="s">
        <v>2731</v>
      </c>
      <c r="G331" s="551" t="s">
        <v>4015</v>
      </c>
      <c r="H331" s="501" t="s">
        <v>2246</v>
      </c>
      <c r="I331" s="502" t="str">
        <f t="shared" si="21"/>
        <v>III/b</v>
      </c>
      <c r="J331" s="505" t="s">
        <v>3977</v>
      </c>
      <c r="K331" s="504" t="s">
        <v>707</v>
      </c>
      <c r="L331" s="503">
        <f t="shared" si="15"/>
        <v>31</v>
      </c>
      <c r="M331" s="560" t="s">
        <v>680</v>
      </c>
      <c r="N331" s="505" t="s">
        <v>3977</v>
      </c>
      <c r="O331" s="501" t="s">
        <v>2225</v>
      </c>
      <c r="P331" s="538" t="s">
        <v>4031</v>
      </c>
      <c r="Q331" s="508" t="s">
        <v>2229</v>
      </c>
      <c r="R331" s="508" t="s">
        <v>2284</v>
      </c>
      <c r="S331" s="598"/>
      <c r="T331" s="599"/>
      <c r="U331" s="598"/>
      <c r="V331" s="625"/>
      <c r="W331" s="492"/>
      <c r="X331" s="492"/>
      <c r="Y331" s="492"/>
      <c r="Z331" s="492"/>
      <c r="AA331" s="492"/>
      <c r="AB331" s="492"/>
      <c r="AC331" s="492"/>
      <c r="AD331" s="492"/>
      <c r="AE331" s="492"/>
      <c r="AF331" s="492"/>
      <c r="AG331" s="492"/>
      <c r="AH331" s="492"/>
      <c r="AI331" s="492"/>
      <c r="AJ331" s="492"/>
      <c r="AK331" s="492"/>
      <c r="AL331" s="492"/>
      <c r="AM331" s="492"/>
      <c r="AN331" s="492"/>
      <c r="AO331" s="492"/>
      <c r="AP331" s="492"/>
      <c r="AQ331" s="492"/>
      <c r="AR331" s="492"/>
      <c r="AS331" s="492"/>
      <c r="AT331" s="492"/>
      <c r="AU331" s="492"/>
      <c r="AV331" s="492"/>
      <c r="AW331" s="492"/>
      <c r="AX331" s="492"/>
      <c r="AY331" s="492"/>
      <c r="AZ331" s="492"/>
      <c r="BA331" s="492"/>
      <c r="BB331" s="492"/>
      <c r="BC331" s="492"/>
      <c r="BD331" s="492"/>
      <c r="BE331" s="492"/>
      <c r="BF331" s="492"/>
      <c r="BG331" s="492"/>
      <c r="BH331" s="492"/>
      <c r="BI331" s="492"/>
      <c r="BJ331" s="492"/>
      <c r="BK331" s="492"/>
      <c r="BL331" s="492"/>
      <c r="BM331" s="492"/>
      <c r="BN331" s="492"/>
      <c r="BO331" s="492"/>
      <c r="BP331" s="492"/>
      <c r="BQ331" s="492"/>
      <c r="BR331" s="492"/>
      <c r="BS331" s="492"/>
      <c r="BT331" s="492"/>
      <c r="BU331" s="492"/>
      <c r="BV331" s="492"/>
      <c r="BW331" s="492"/>
      <c r="BX331" s="492"/>
      <c r="BY331" s="492"/>
      <c r="BZ331" s="492"/>
      <c r="CA331" s="492"/>
      <c r="CB331" s="492"/>
      <c r="CC331" s="492"/>
      <c r="CD331" s="492"/>
      <c r="CE331" s="492"/>
      <c r="CF331" s="492"/>
      <c r="CG331" s="492"/>
      <c r="CH331" s="492"/>
      <c r="CI331" s="492"/>
      <c r="CJ331" s="492"/>
      <c r="CK331" s="492"/>
      <c r="CL331" s="492"/>
      <c r="CM331" s="492"/>
      <c r="CN331" s="492"/>
      <c r="CO331" s="492"/>
      <c r="CP331" s="492"/>
      <c r="CQ331" s="492"/>
      <c r="CR331" s="492"/>
      <c r="CS331" s="492"/>
      <c r="CT331" s="492"/>
      <c r="CU331" s="492"/>
      <c r="CV331" s="492"/>
      <c r="CW331" s="492"/>
      <c r="CX331" s="492"/>
      <c r="CY331" s="492"/>
      <c r="CZ331" s="492"/>
      <c r="DA331" s="492"/>
      <c r="DB331" s="492"/>
      <c r="DC331" s="492"/>
      <c r="DD331" s="492"/>
      <c r="DE331" s="492"/>
      <c r="DF331" s="492"/>
      <c r="DG331" s="492"/>
      <c r="DH331" s="492"/>
      <c r="DI331" s="492"/>
      <c r="DJ331" s="492"/>
      <c r="DK331" s="492"/>
      <c r="DL331" s="492"/>
      <c r="DM331" s="492"/>
      <c r="DN331" s="492"/>
      <c r="DO331" s="492"/>
      <c r="DP331" s="492"/>
      <c r="DQ331" s="492"/>
      <c r="DR331" s="492"/>
      <c r="DS331" s="492"/>
      <c r="DT331" s="492"/>
      <c r="DU331" s="492"/>
      <c r="DV331" s="492"/>
      <c r="DW331" s="492"/>
      <c r="DX331" s="492"/>
      <c r="DY331" s="492"/>
      <c r="DZ331" s="492"/>
      <c r="EA331" s="492"/>
      <c r="EB331" s="492"/>
      <c r="EC331" s="492"/>
      <c r="ED331" s="492"/>
      <c r="EE331" s="492"/>
      <c r="EF331" s="492"/>
      <c r="EG331" s="492"/>
      <c r="EH331" s="492"/>
      <c r="EI331" s="492"/>
      <c r="EJ331" s="492"/>
      <c r="EK331" s="492"/>
      <c r="EL331" s="492"/>
      <c r="EM331" s="492"/>
      <c r="EN331" s="492"/>
      <c r="EO331" s="492"/>
      <c r="EP331" s="492"/>
      <c r="EQ331" s="492"/>
      <c r="ER331" s="492"/>
      <c r="ES331" s="492"/>
      <c r="ET331" s="492"/>
      <c r="EU331" s="492"/>
      <c r="EV331" s="492"/>
      <c r="EW331" s="492"/>
      <c r="EX331" s="492"/>
      <c r="EY331" s="492"/>
      <c r="EZ331" s="492"/>
      <c r="FA331" s="492"/>
      <c r="FB331" s="492"/>
      <c r="FC331" s="492"/>
      <c r="FD331" s="492"/>
      <c r="FE331" s="492"/>
      <c r="FF331" s="492"/>
      <c r="FG331" s="492"/>
      <c r="FH331" s="492"/>
      <c r="FI331" s="492"/>
      <c r="FJ331" s="492"/>
      <c r="FK331" s="492"/>
      <c r="FL331" s="492"/>
      <c r="FM331" s="492"/>
      <c r="FN331" s="492"/>
      <c r="FO331" s="492"/>
      <c r="FP331" s="492"/>
      <c r="FQ331" s="492"/>
      <c r="FR331" s="492"/>
      <c r="FS331" s="492"/>
      <c r="FT331" s="492"/>
      <c r="FU331" s="492"/>
      <c r="FV331" s="492"/>
      <c r="FW331" s="492"/>
      <c r="FX331" s="492"/>
      <c r="FY331" s="492"/>
      <c r="FZ331" s="492"/>
      <c r="GA331" s="492"/>
      <c r="GB331" s="492"/>
      <c r="GC331" s="492"/>
      <c r="GD331" s="492"/>
      <c r="GE331" s="492"/>
      <c r="GF331" s="492"/>
      <c r="GG331" s="492"/>
      <c r="GH331" s="492"/>
      <c r="GI331" s="492"/>
      <c r="GJ331" s="492"/>
      <c r="GK331" s="492"/>
      <c r="GL331" s="492"/>
      <c r="GM331" s="492"/>
      <c r="GN331" s="492"/>
      <c r="GO331" s="492"/>
      <c r="GP331" s="492"/>
      <c r="GQ331" s="492"/>
      <c r="GR331" s="492"/>
      <c r="GS331" s="492"/>
      <c r="GT331" s="492"/>
      <c r="GU331" s="492"/>
      <c r="GV331" s="492"/>
      <c r="GW331" s="492"/>
      <c r="GX331" s="492"/>
      <c r="GY331" s="492"/>
      <c r="GZ331" s="492"/>
      <c r="HA331" s="492"/>
      <c r="HB331" s="492"/>
      <c r="HC331" s="492"/>
      <c r="HD331" s="492"/>
      <c r="HE331" s="492"/>
      <c r="HF331" s="492"/>
      <c r="HG331" s="492"/>
      <c r="HH331" s="492"/>
      <c r="HI331" s="492"/>
      <c r="HJ331" s="492"/>
      <c r="HK331" s="492"/>
      <c r="HL331" s="492"/>
      <c r="HM331" s="492"/>
      <c r="HN331" s="492"/>
      <c r="HO331" s="492"/>
      <c r="HP331" s="492"/>
      <c r="HQ331" s="492"/>
      <c r="HR331" s="492"/>
      <c r="HS331" s="492"/>
      <c r="HT331" s="492"/>
      <c r="HU331" s="492"/>
    </row>
    <row r="332" spans="1:229" s="455" customFormat="1" ht="14.25" customHeight="1" x14ac:dyDescent="0.15">
      <c r="A332" s="504">
        <v>328</v>
      </c>
      <c r="B332" s="504">
        <v>66</v>
      </c>
      <c r="C332" s="539" t="s">
        <v>4003</v>
      </c>
      <c r="D332" s="538" t="s">
        <v>5273</v>
      </c>
      <c r="E332" s="506" t="s">
        <v>705</v>
      </c>
      <c r="F332" s="598" t="s">
        <v>2727</v>
      </c>
      <c r="G332" s="551" t="s">
        <v>4016</v>
      </c>
      <c r="H332" s="501" t="s">
        <v>2246</v>
      </c>
      <c r="I332" s="502" t="str">
        <f t="shared" si="21"/>
        <v>III/b</v>
      </c>
      <c r="J332" s="505" t="s">
        <v>3977</v>
      </c>
      <c r="K332" s="504" t="s">
        <v>707</v>
      </c>
      <c r="L332" s="503">
        <f t="shared" ref="L332:L394" si="22">2020 - (RIGHT(G332,4))</f>
        <v>28</v>
      </c>
      <c r="M332" s="560" t="s">
        <v>680</v>
      </c>
      <c r="N332" s="505" t="s">
        <v>3977</v>
      </c>
      <c r="O332" s="501" t="s">
        <v>2225</v>
      </c>
      <c r="P332" s="538" t="s">
        <v>4032</v>
      </c>
      <c r="Q332" s="508" t="s">
        <v>2229</v>
      </c>
      <c r="R332" s="508" t="s">
        <v>2286</v>
      </c>
      <c r="S332" s="598">
        <v>2017</v>
      </c>
      <c r="T332" s="652" t="s">
        <v>5227</v>
      </c>
      <c r="U332" s="598" t="s">
        <v>5274</v>
      </c>
      <c r="V332" s="625"/>
      <c r="W332" s="492"/>
      <c r="X332" s="492"/>
      <c r="Y332" s="492"/>
      <c r="Z332" s="492"/>
      <c r="AA332" s="492"/>
      <c r="AB332" s="492"/>
      <c r="AC332" s="492"/>
      <c r="AD332" s="492"/>
      <c r="AE332" s="492"/>
      <c r="AF332" s="492"/>
      <c r="AG332" s="492"/>
      <c r="AH332" s="492"/>
      <c r="AI332" s="492"/>
      <c r="AJ332" s="492"/>
      <c r="AK332" s="492"/>
      <c r="AL332" s="492"/>
      <c r="AM332" s="492"/>
      <c r="AN332" s="492"/>
      <c r="AO332" s="492"/>
      <c r="AP332" s="492"/>
      <c r="AQ332" s="492"/>
      <c r="AR332" s="492"/>
      <c r="AS332" s="492"/>
      <c r="AT332" s="492"/>
      <c r="AU332" s="492"/>
      <c r="AV332" s="492"/>
      <c r="AW332" s="492"/>
      <c r="AX332" s="492"/>
      <c r="AY332" s="492"/>
      <c r="AZ332" s="492"/>
      <c r="BA332" s="492"/>
      <c r="BB332" s="492"/>
      <c r="BC332" s="492"/>
      <c r="BD332" s="492"/>
      <c r="BE332" s="492"/>
      <c r="BF332" s="492"/>
      <c r="BG332" s="492"/>
      <c r="BH332" s="492"/>
      <c r="BI332" s="492"/>
      <c r="BJ332" s="492"/>
      <c r="BK332" s="492"/>
      <c r="BL332" s="492"/>
      <c r="BM332" s="492"/>
      <c r="BN332" s="492"/>
      <c r="BO332" s="492"/>
      <c r="BP332" s="492"/>
      <c r="BQ332" s="492"/>
      <c r="BR332" s="492"/>
      <c r="BS332" s="492"/>
      <c r="BT332" s="492"/>
      <c r="BU332" s="492"/>
      <c r="BV332" s="492"/>
      <c r="BW332" s="492"/>
      <c r="BX332" s="492"/>
      <c r="BY332" s="492"/>
      <c r="BZ332" s="492"/>
      <c r="CA332" s="492"/>
      <c r="CB332" s="492"/>
      <c r="CC332" s="492"/>
      <c r="CD332" s="492"/>
      <c r="CE332" s="492"/>
      <c r="CF332" s="492"/>
      <c r="CG332" s="492"/>
      <c r="CH332" s="492"/>
      <c r="CI332" s="492"/>
      <c r="CJ332" s="492"/>
      <c r="CK332" s="492"/>
      <c r="CL332" s="492"/>
      <c r="CM332" s="492"/>
      <c r="CN332" s="492"/>
      <c r="CO332" s="492"/>
      <c r="CP332" s="492"/>
      <c r="CQ332" s="492"/>
      <c r="CR332" s="492"/>
      <c r="CS332" s="492"/>
      <c r="CT332" s="492"/>
      <c r="CU332" s="492"/>
      <c r="CV332" s="492"/>
      <c r="CW332" s="492"/>
      <c r="CX332" s="492"/>
      <c r="CY332" s="492"/>
      <c r="CZ332" s="492"/>
      <c r="DA332" s="492"/>
      <c r="DB332" s="492"/>
      <c r="DC332" s="492"/>
      <c r="DD332" s="492"/>
      <c r="DE332" s="492"/>
      <c r="DF332" s="492"/>
      <c r="DG332" s="492"/>
      <c r="DH332" s="492"/>
      <c r="DI332" s="492"/>
      <c r="DJ332" s="492"/>
      <c r="DK332" s="492"/>
      <c r="DL332" s="492"/>
      <c r="DM332" s="492"/>
      <c r="DN332" s="492"/>
      <c r="DO332" s="492"/>
      <c r="DP332" s="492"/>
      <c r="DQ332" s="492"/>
      <c r="DR332" s="492"/>
      <c r="DS332" s="492"/>
      <c r="DT332" s="492"/>
      <c r="DU332" s="492"/>
      <c r="DV332" s="492"/>
      <c r="DW332" s="492"/>
      <c r="DX332" s="492"/>
      <c r="DY332" s="492"/>
      <c r="DZ332" s="492"/>
      <c r="EA332" s="492"/>
      <c r="EB332" s="492"/>
      <c r="EC332" s="492"/>
      <c r="ED332" s="492"/>
      <c r="EE332" s="492"/>
      <c r="EF332" s="492"/>
      <c r="EG332" s="492"/>
      <c r="EH332" s="492"/>
      <c r="EI332" s="492"/>
      <c r="EJ332" s="492"/>
      <c r="EK332" s="492"/>
      <c r="EL332" s="492"/>
      <c r="EM332" s="492"/>
      <c r="EN332" s="492"/>
      <c r="EO332" s="492"/>
      <c r="EP332" s="492"/>
      <c r="EQ332" s="492"/>
      <c r="ER332" s="492"/>
      <c r="ES332" s="492"/>
      <c r="ET332" s="492"/>
      <c r="EU332" s="492"/>
      <c r="EV332" s="492"/>
      <c r="EW332" s="492"/>
      <c r="EX332" s="492"/>
      <c r="EY332" s="492"/>
      <c r="EZ332" s="492"/>
      <c r="FA332" s="492"/>
      <c r="FB332" s="492"/>
      <c r="FC332" s="492"/>
      <c r="FD332" s="492"/>
      <c r="FE332" s="492"/>
      <c r="FF332" s="492"/>
      <c r="FG332" s="492"/>
      <c r="FH332" s="492"/>
      <c r="FI332" s="492"/>
      <c r="FJ332" s="492"/>
      <c r="FK332" s="492"/>
      <c r="FL332" s="492"/>
      <c r="FM332" s="492"/>
      <c r="FN332" s="492"/>
      <c r="FO332" s="492"/>
      <c r="FP332" s="492"/>
      <c r="FQ332" s="492"/>
      <c r="FR332" s="492"/>
      <c r="FS332" s="492"/>
      <c r="FT332" s="492"/>
      <c r="FU332" s="492"/>
      <c r="FV332" s="492"/>
      <c r="FW332" s="492"/>
      <c r="FX332" s="492"/>
      <c r="FY332" s="492"/>
      <c r="FZ332" s="492"/>
      <c r="GA332" s="492"/>
      <c r="GB332" s="492"/>
      <c r="GC332" s="492"/>
      <c r="GD332" s="492"/>
      <c r="GE332" s="492"/>
      <c r="GF332" s="492"/>
      <c r="GG332" s="492"/>
      <c r="GH332" s="492"/>
      <c r="GI332" s="492"/>
      <c r="GJ332" s="492"/>
      <c r="GK332" s="492"/>
      <c r="GL332" s="492"/>
      <c r="GM332" s="492"/>
      <c r="GN332" s="492"/>
      <c r="GO332" s="492"/>
      <c r="GP332" s="492"/>
      <c r="GQ332" s="492"/>
      <c r="GR332" s="492"/>
      <c r="GS332" s="492"/>
      <c r="GT332" s="492"/>
      <c r="GU332" s="492"/>
      <c r="GV332" s="492"/>
      <c r="GW332" s="492"/>
      <c r="GX332" s="492"/>
      <c r="GY332" s="492"/>
      <c r="GZ332" s="492"/>
      <c r="HA332" s="492"/>
      <c r="HB332" s="492"/>
      <c r="HC332" s="492"/>
      <c r="HD332" s="492"/>
      <c r="HE332" s="492"/>
      <c r="HF332" s="492"/>
      <c r="HG332" s="492"/>
      <c r="HH332" s="492"/>
      <c r="HI332" s="492"/>
      <c r="HJ332" s="492"/>
      <c r="HK332" s="492"/>
      <c r="HL332" s="492"/>
      <c r="HM332" s="492"/>
      <c r="HN332" s="492"/>
      <c r="HO332" s="492"/>
      <c r="HP332" s="492"/>
      <c r="HQ332" s="492"/>
      <c r="HR332" s="492"/>
      <c r="HS332" s="492"/>
      <c r="HT332" s="492"/>
      <c r="HU332" s="492"/>
    </row>
    <row r="333" spans="1:229" s="455" customFormat="1" ht="14.25" customHeight="1" x14ac:dyDescent="0.15">
      <c r="A333" s="496">
        <v>329</v>
      </c>
      <c r="B333" s="611">
        <v>67</v>
      </c>
      <c r="C333" s="539" t="s">
        <v>4004</v>
      </c>
      <c r="D333" s="538" t="s">
        <v>5132</v>
      </c>
      <c r="E333" s="506" t="s">
        <v>705</v>
      </c>
      <c r="F333" s="598" t="s">
        <v>2724</v>
      </c>
      <c r="G333" s="561" t="s">
        <v>4017</v>
      </c>
      <c r="H333" s="501" t="s">
        <v>2246</v>
      </c>
      <c r="I333" s="502" t="str">
        <f t="shared" si="21"/>
        <v>III/b</v>
      </c>
      <c r="J333" s="505" t="s">
        <v>3977</v>
      </c>
      <c r="K333" s="504" t="s">
        <v>707</v>
      </c>
      <c r="L333" s="503">
        <f t="shared" si="22"/>
        <v>35</v>
      </c>
      <c r="M333" s="560" t="s">
        <v>680</v>
      </c>
      <c r="N333" s="505" t="s">
        <v>3977</v>
      </c>
      <c r="O333" s="501" t="s">
        <v>2225</v>
      </c>
      <c r="P333" s="538" t="s">
        <v>4033</v>
      </c>
      <c r="Q333" s="508" t="s">
        <v>2229</v>
      </c>
      <c r="R333" s="508" t="s">
        <v>2286</v>
      </c>
      <c r="S333" s="598">
        <v>2014</v>
      </c>
      <c r="T333" s="599" t="s">
        <v>5134</v>
      </c>
      <c r="U333" s="599" t="s">
        <v>5133</v>
      </c>
      <c r="V333" s="625"/>
      <c r="W333" s="492"/>
      <c r="X333" s="492"/>
      <c r="Y333" s="492"/>
      <c r="Z333" s="492"/>
      <c r="AA333" s="492"/>
      <c r="AB333" s="492"/>
      <c r="AC333" s="492"/>
      <c r="AD333" s="492"/>
      <c r="AE333" s="492"/>
      <c r="AF333" s="492"/>
      <c r="AG333" s="492"/>
      <c r="AH333" s="492"/>
      <c r="AI333" s="492"/>
      <c r="AJ333" s="492"/>
      <c r="AK333" s="492"/>
      <c r="AL333" s="492"/>
      <c r="AM333" s="492"/>
      <c r="AN333" s="492"/>
      <c r="AO333" s="492"/>
      <c r="AP333" s="492"/>
      <c r="AQ333" s="492"/>
      <c r="AR333" s="492"/>
      <c r="AS333" s="492"/>
      <c r="AT333" s="492"/>
      <c r="AU333" s="492"/>
      <c r="AV333" s="492"/>
      <c r="AW333" s="492"/>
      <c r="AX333" s="492"/>
      <c r="AY333" s="492"/>
      <c r="AZ333" s="492"/>
      <c r="BA333" s="492"/>
      <c r="BB333" s="492"/>
      <c r="BC333" s="492"/>
      <c r="BD333" s="492"/>
      <c r="BE333" s="492"/>
      <c r="BF333" s="492"/>
      <c r="BG333" s="492"/>
      <c r="BH333" s="492"/>
      <c r="BI333" s="492"/>
      <c r="BJ333" s="492"/>
      <c r="BK333" s="492"/>
      <c r="BL333" s="492"/>
      <c r="BM333" s="492"/>
      <c r="BN333" s="492"/>
      <c r="BO333" s="492"/>
      <c r="BP333" s="492"/>
      <c r="BQ333" s="492"/>
      <c r="BR333" s="492"/>
      <c r="BS333" s="492"/>
      <c r="BT333" s="492"/>
      <c r="BU333" s="492"/>
      <c r="BV333" s="492"/>
      <c r="BW333" s="492"/>
      <c r="BX333" s="492"/>
      <c r="BY333" s="492"/>
      <c r="BZ333" s="492"/>
      <c r="CA333" s="492"/>
      <c r="CB333" s="492"/>
      <c r="CC333" s="492"/>
      <c r="CD333" s="492"/>
      <c r="CE333" s="492"/>
      <c r="CF333" s="492"/>
      <c r="CG333" s="492"/>
      <c r="CH333" s="492"/>
      <c r="CI333" s="492"/>
      <c r="CJ333" s="492"/>
      <c r="CK333" s="492"/>
      <c r="CL333" s="492"/>
      <c r="CM333" s="492"/>
      <c r="CN333" s="492"/>
      <c r="CO333" s="492"/>
      <c r="CP333" s="492"/>
      <c r="CQ333" s="492"/>
      <c r="CR333" s="492"/>
      <c r="CS333" s="492"/>
      <c r="CT333" s="492"/>
      <c r="CU333" s="492"/>
      <c r="CV333" s="492"/>
      <c r="CW333" s="492"/>
      <c r="CX333" s="492"/>
      <c r="CY333" s="492"/>
      <c r="CZ333" s="492"/>
      <c r="DA333" s="492"/>
      <c r="DB333" s="492"/>
      <c r="DC333" s="492"/>
      <c r="DD333" s="492"/>
      <c r="DE333" s="492"/>
      <c r="DF333" s="492"/>
      <c r="DG333" s="492"/>
      <c r="DH333" s="492"/>
      <c r="DI333" s="492"/>
      <c r="DJ333" s="492"/>
      <c r="DK333" s="492"/>
      <c r="DL333" s="492"/>
      <c r="DM333" s="492"/>
      <c r="DN333" s="492"/>
      <c r="DO333" s="492"/>
      <c r="DP333" s="492"/>
      <c r="DQ333" s="492"/>
      <c r="DR333" s="492"/>
      <c r="DS333" s="492"/>
      <c r="DT333" s="492"/>
      <c r="DU333" s="492"/>
      <c r="DV333" s="492"/>
      <c r="DW333" s="492"/>
      <c r="DX333" s="492"/>
      <c r="DY333" s="492"/>
      <c r="DZ333" s="492"/>
      <c r="EA333" s="492"/>
      <c r="EB333" s="492"/>
      <c r="EC333" s="492"/>
      <c r="ED333" s="492"/>
      <c r="EE333" s="492"/>
      <c r="EF333" s="492"/>
      <c r="EG333" s="492"/>
      <c r="EH333" s="492"/>
      <c r="EI333" s="492"/>
      <c r="EJ333" s="492"/>
      <c r="EK333" s="492"/>
      <c r="EL333" s="492"/>
      <c r="EM333" s="492"/>
      <c r="EN333" s="492"/>
      <c r="EO333" s="492"/>
      <c r="EP333" s="492"/>
      <c r="EQ333" s="492"/>
      <c r="ER333" s="492"/>
      <c r="ES333" s="492"/>
      <c r="ET333" s="492"/>
      <c r="EU333" s="492"/>
      <c r="EV333" s="492"/>
      <c r="EW333" s="492"/>
      <c r="EX333" s="492"/>
      <c r="EY333" s="492"/>
      <c r="EZ333" s="492"/>
      <c r="FA333" s="492"/>
      <c r="FB333" s="492"/>
      <c r="FC333" s="492"/>
      <c r="FD333" s="492"/>
      <c r="FE333" s="492"/>
      <c r="FF333" s="492"/>
      <c r="FG333" s="492"/>
      <c r="FH333" s="492"/>
      <c r="FI333" s="492"/>
      <c r="FJ333" s="492"/>
      <c r="FK333" s="492"/>
      <c r="FL333" s="492"/>
      <c r="FM333" s="492"/>
      <c r="FN333" s="492"/>
      <c r="FO333" s="492"/>
      <c r="FP333" s="492"/>
      <c r="FQ333" s="492"/>
      <c r="FR333" s="492"/>
      <c r="FS333" s="492"/>
      <c r="FT333" s="492"/>
      <c r="FU333" s="492"/>
      <c r="FV333" s="492"/>
      <c r="FW333" s="492"/>
      <c r="FX333" s="492"/>
      <c r="FY333" s="492"/>
      <c r="FZ333" s="492"/>
      <c r="GA333" s="492"/>
      <c r="GB333" s="492"/>
      <c r="GC333" s="492"/>
      <c r="GD333" s="492"/>
      <c r="GE333" s="492"/>
      <c r="GF333" s="492"/>
      <c r="GG333" s="492"/>
      <c r="GH333" s="492"/>
      <c r="GI333" s="492"/>
      <c r="GJ333" s="492"/>
      <c r="GK333" s="492"/>
      <c r="GL333" s="492"/>
      <c r="GM333" s="492"/>
      <c r="GN333" s="492"/>
      <c r="GO333" s="492"/>
      <c r="GP333" s="492"/>
      <c r="GQ333" s="492"/>
      <c r="GR333" s="492"/>
      <c r="GS333" s="492"/>
      <c r="GT333" s="492"/>
      <c r="GU333" s="492"/>
      <c r="GV333" s="492"/>
      <c r="GW333" s="492"/>
      <c r="GX333" s="492"/>
      <c r="GY333" s="492"/>
      <c r="GZ333" s="492"/>
      <c r="HA333" s="492"/>
      <c r="HB333" s="492"/>
      <c r="HC333" s="492"/>
      <c r="HD333" s="492"/>
      <c r="HE333" s="492"/>
      <c r="HF333" s="492"/>
      <c r="HG333" s="492"/>
      <c r="HH333" s="492"/>
      <c r="HI333" s="492"/>
      <c r="HJ333" s="492"/>
      <c r="HK333" s="492"/>
      <c r="HL333" s="492"/>
      <c r="HM333" s="492"/>
      <c r="HN333" s="492"/>
      <c r="HO333" s="492"/>
      <c r="HP333" s="492"/>
      <c r="HQ333" s="492"/>
      <c r="HR333" s="492"/>
      <c r="HS333" s="492"/>
      <c r="HT333" s="492"/>
      <c r="HU333" s="492"/>
    </row>
    <row r="334" spans="1:229" s="455" customFormat="1" ht="14.25" customHeight="1" x14ac:dyDescent="0.15">
      <c r="A334" s="504">
        <v>330</v>
      </c>
      <c r="B334" s="504">
        <v>68</v>
      </c>
      <c r="C334" s="637" t="s">
        <v>4005</v>
      </c>
      <c r="D334" s="638" t="s">
        <v>5226</v>
      </c>
      <c r="E334" s="639" t="s">
        <v>705</v>
      </c>
      <c r="F334" s="640" t="s">
        <v>2741</v>
      </c>
      <c r="G334" s="648" t="s">
        <v>4018</v>
      </c>
      <c r="H334" s="649" t="s">
        <v>2246</v>
      </c>
      <c r="I334" s="641" t="str">
        <f t="shared" si="21"/>
        <v>III/b</v>
      </c>
      <c r="J334" s="650" t="s">
        <v>3977</v>
      </c>
      <c r="K334" s="636" t="s">
        <v>707</v>
      </c>
      <c r="L334" s="503">
        <f t="shared" si="22"/>
        <v>29</v>
      </c>
      <c r="M334" s="651" t="s">
        <v>680</v>
      </c>
      <c r="N334" s="650" t="s">
        <v>3977</v>
      </c>
      <c r="O334" s="501" t="s">
        <v>2225</v>
      </c>
      <c r="P334" s="638" t="s">
        <v>4034</v>
      </c>
      <c r="Q334" s="645" t="s">
        <v>2229</v>
      </c>
      <c r="R334" s="645" t="s">
        <v>2286</v>
      </c>
      <c r="S334" s="640">
        <v>2015</v>
      </c>
      <c r="T334" s="652" t="s">
        <v>5227</v>
      </c>
      <c r="U334" s="640" t="s">
        <v>3007</v>
      </c>
      <c r="V334" s="646"/>
      <c r="W334" s="492"/>
      <c r="X334" s="492"/>
      <c r="Y334" s="492"/>
      <c r="Z334" s="492"/>
      <c r="AA334" s="492"/>
      <c r="AB334" s="492"/>
      <c r="AC334" s="492"/>
      <c r="AD334" s="492"/>
      <c r="AE334" s="492"/>
      <c r="AF334" s="492"/>
      <c r="AG334" s="492"/>
      <c r="AH334" s="492"/>
      <c r="AI334" s="492"/>
      <c r="AJ334" s="492"/>
      <c r="AK334" s="492"/>
      <c r="AL334" s="492"/>
      <c r="AM334" s="492"/>
      <c r="AN334" s="492"/>
      <c r="AO334" s="492"/>
      <c r="AP334" s="492"/>
      <c r="AQ334" s="492"/>
      <c r="AR334" s="492"/>
      <c r="AS334" s="492"/>
      <c r="AT334" s="492"/>
      <c r="AU334" s="492"/>
      <c r="AV334" s="492"/>
      <c r="AW334" s="492"/>
      <c r="AX334" s="492"/>
      <c r="AY334" s="492"/>
      <c r="AZ334" s="492"/>
      <c r="BA334" s="492"/>
      <c r="BB334" s="492"/>
      <c r="BC334" s="492"/>
      <c r="BD334" s="492"/>
      <c r="BE334" s="492"/>
      <c r="BF334" s="492"/>
      <c r="BG334" s="492"/>
      <c r="BH334" s="492"/>
      <c r="BI334" s="492"/>
      <c r="BJ334" s="492"/>
      <c r="BK334" s="492"/>
      <c r="BL334" s="492"/>
      <c r="BM334" s="492"/>
      <c r="BN334" s="492"/>
      <c r="BO334" s="492"/>
      <c r="BP334" s="492"/>
      <c r="BQ334" s="492"/>
      <c r="BR334" s="492"/>
      <c r="BS334" s="492"/>
      <c r="BT334" s="492"/>
      <c r="BU334" s="492"/>
      <c r="BV334" s="492"/>
      <c r="BW334" s="492"/>
      <c r="BX334" s="492"/>
      <c r="BY334" s="492"/>
      <c r="BZ334" s="492"/>
      <c r="CA334" s="492"/>
      <c r="CB334" s="492"/>
      <c r="CC334" s="492"/>
      <c r="CD334" s="492"/>
      <c r="CE334" s="492"/>
      <c r="CF334" s="492"/>
      <c r="CG334" s="492"/>
      <c r="CH334" s="492"/>
      <c r="CI334" s="492"/>
      <c r="CJ334" s="492"/>
      <c r="CK334" s="492"/>
      <c r="CL334" s="492"/>
      <c r="CM334" s="492"/>
      <c r="CN334" s="492"/>
      <c r="CO334" s="492"/>
      <c r="CP334" s="492"/>
      <c r="CQ334" s="492"/>
      <c r="CR334" s="492"/>
      <c r="CS334" s="492"/>
      <c r="CT334" s="492"/>
      <c r="CU334" s="492"/>
      <c r="CV334" s="492"/>
      <c r="CW334" s="492"/>
      <c r="CX334" s="492"/>
      <c r="CY334" s="492"/>
      <c r="CZ334" s="492"/>
      <c r="DA334" s="492"/>
      <c r="DB334" s="492"/>
      <c r="DC334" s="492"/>
      <c r="DD334" s="492"/>
      <c r="DE334" s="492"/>
      <c r="DF334" s="492"/>
      <c r="DG334" s="492"/>
      <c r="DH334" s="492"/>
      <c r="DI334" s="492"/>
      <c r="DJ334" s="492"/>
      <c r="DK334" s="492"/>
      <c r="DL334" s="492"/>
      <c r="DM334" s="492"/>
      <c r="DN334" s="492"/>
      <c r="DO334" s="492"/>
      <c r="DP334" s="492"/>
      <c r="DQ334" s="492"/>
      <c r="DR334" s="492"/>
      <c r="DS334" s="492"/>
      <c r="DT334" s="492"/>
      <c r="DU334" s="492"/>
      <c r="DV334" s="492"/>
      <c r="DW334" s="492"/>
      <c r="DX334" s="492"/>
      <c r="DY334" s="492"/>
      <c r="DZ334" s="492"/>
      <c r="EA334" s="492"/>
      <c r="EB334" s="492"/>
      <c r="EC334" s="492"/>
      <c r="ED334" s="492"/>
      <c r="EE334" s="492"/>
      <c r="EF334" s="492"/>
      <c r="EG334" s="492"/>
      <c r="EH334" s="492"/>
      <c r="EI334" s="492"/>
      <c r="EJ334" s="492"/>
      <c r="EK334" s="492"/>
      <c r="EL334" s="492"/>
      <c r="EM334" s="492"/>
      <c r="EN334" s="492"/>
      <c r="EO334" s="492"/>
      <c r="EP334" s="492"/>
      <c r="EQ334" s="492"/>
      <c r="ER334" s="492"/>
      <c r="ES334" s="492"/>
      <c r="ET334" s="492"/>
      <c r="EU334" s="492"/>
      <c r="EV334" s="492"/>
      <c r="EW334" s="492"/>
      <c r="EX334" s="492"/>
      <c r="EY334" s="492"/>
      <c r="EZ334" s="492"/>
      <c r="FA334" s="492"/>
      <c r="FB334" s="492"/>
      <c r="FC334" s="492"/>
      <c r="FD334" s="492"/>
      <c r="FE334" s="492"/>
      <c r="FF334" s="492"/>
      <c r="FG334" s="492"/>
      <c r="FH334" s="492"/>
      <c r="FI334" s="492"/>
      <c r="FJ334" s="492"/>
      <c r="FK334" s="492"/>
      <c r="FL334" s="492"/>
      <c r="FM334" s="492"/>
      <c r="FN334" s="492"/>
      <c r="FO334" s="492"/>
      <c r="FP334" s="492"/>
      <c r="FQ334" s="492"/>
      <c r="FR334" s="492"/>
      <c r="FS334" s="492"/>
      <c r="FT334" s="492"/>
      <c r="FU334" s="492"/>
      <c r="FV334" s="492"/>
      <c r="FW334" s="492"/>
      <c r="FX334" s="492"/>
      <c r="FY334" s="492"/>
      <c r="FZ334" s="492"/>
      <c r="GA334" s="492"/>
      <c r="GB334" s="492"/>
      <c r="GC334" s="492"/>
      <c r="GD334" s="492"/>
      <c r="GE334" s="492"/>
      <c r="GF334" s="492"/>
      <c r="GG334" s="492"/>
      <c r="GH334" s="492"/>
      <c r="GI334" s="492"/>
      <c r="GJ334" s="492"/>
      <c r="GK334" s="492"/>
      <c r="GL334" s="492"/>
      <c r="GM334" s="492"/>
      <c r="GN334" s="492"/>
      <c r="GO334" s="492"/>
      <c r="GP334" s="492"/>
      <c r="GQ334" s="492"/>
      <c r="GR334" s="492"/>
      <c r="GS334" s="492"/>
      <c r="GT334" s="492"/>
      <c r="GU334" s="492"/>
      <c r="GV334" s="492"/>
      <c r="GW334" s="492"/>
      <c r="GX334" s="492"/>
      <c r="GY334" s="492"/>
      <c r="GZ334" s="492"/>
      <c r="HA334" s="492"/>
      <c r="HB334" s="492"/>
      <c r="HC334" s="492"/>
      <c r="HD334" s="492"/>
      <c r="HE334" s="492"/>
      <c r="HF334" s="492"/>
      <c r="HG334" s="492"/>
      <c r="HH334" s="492"/>
      <c r="HI334" s="492"/>
      <c r="HJ334" s="492"/>
      <c r="HK334" s="492"/>
      <c r="HL334" s="492"/>
      <c r="HM334" s="492"/>
      <c r="HN334" s="492"/>
      <c r="HO334" s="492"/>
      <c r="HP334" s="492"/>
      <c r="HQ334" s="492"/>
      <c r="HR334" s="492"/>
      <c r="HS334" s="492"/>
      <c r="HT334" s="492"/>
      <c r="HU334" s="492"/>
    </row>
    <row r="335" spans="1:229" x14ac:dyDescent="0.15">
      <c r="A335" s="496">
        <v>331</v>
      </c>
      <c r="B335" s="516">
        <v>1</v>
      </c>
      <c r="C335" s="806" t="s">
        <v>1960</v>
      </c>
      <c r="D335" s="807" t="s">
        <v>617</v>
      </c>
      <c r="E335" s="808" t="s">
        <v>705</v>
      </c>
      <c r="F335" s="647" t="s">
        <v>2784</v>
      </c>
      <c r="G335" s="808" t="s">
        <v>283</v>
      </c>
      <c r="H335" s="809" t="s">
        <v>2244</v>
      </c>
      <c r="I335" s="617" t="str">
        <f t="shared" ref="I335:I345" si="23">IF(H335="Pembina Utama","IV/e",IF(H335="Pembina Utama Madya","IV/d",IF(H335="Pembina Utama Muda","IV/c",IF(H335="Pembina Tk.I","IV/b",IF(H335="Pembina","IV/a",IF(H335="Penata Tk.I","III/d",IF(H335="Penata","III/c",IF(H335="Penata Muda Tk.I","III/b",IF(H335="Penata Muda","III/a",IF(H335="Pengatur Tk.I","II/d",IF(H335="Pengatur","II/c",IF(H335="Pengatur Muda Tk.I","II/b",IF(H335="Pengatur Muda","II/a",IF(H335="Juru Tk.I","I/d",IF(H335="Juru","I/c",IF(H335="Juru Muda Tk.I","I/b","I/a"))))))))))))))))</f>
        <v>IV/e</v>
      </c>
      <c r="J335" s="618" t="s">
        <v>112</v>
      </c>
      <c r="K335" s="611" t="s">
        <v>720</v>
      </c>
      <c r="L335" s="503">
        <f t="shared" si="22"/>
        <v>64</v>
      </c>
      <c r="M335" s="611" t="s">
        <v>224</v>
      </c>
      <c r="N335" s="618" t="s">
        <v>2663</v>
      </c>
      <c r="O335" s="611" t="s">
        <v>2334</v>
      </c>
      <c r="P335" s="614" t="s">
        <v>284</v>
      </c>
      <c r="Q335" s="613" t="s">
        <v>2230</v>
      </c>
      <c r="R335" s="613" t="s">
        <v>3381</v>
      </c>
      <c r="S335" s="647">
        <v>2000</v>
      </c>
      <c r="T335" s="614" t="s">
        <v>3541</v>
      </c>
      <c r="U335" s="647" t="s">
        <v>3012</v>
      </c>
      <c r="V335" s="628" t="s">
        <v>3843</v>
      </c>
    </row>
    <row r="336" spans="1:229" x14ac:dyDescent="0.15">
      <c r="A336" s="504">
        <v>332</v>
      </c>
      <c r="B336" s="809">
        <v>2</v>
      </c>
      <c r="C336" s="590" t="s">
        <v>1961</v>
      </c>
      <c r="D336" s="515" t="s">
        <v>772</v>
      </c>
      <c r="E336" s="515" t="s">
        <v>705</v>
      </c>
      <c r="F336" s="600" t="s">
        <v>2729</v>
      </c>
      <c r="G336" s="515" t="s">
        <v>318</v>
      </c>
      <c r="H336" s="516" t="s">
        <v>2244</v>
      </c>
      <c r="I336" s="502" t="str">
        <f t="shared" si="23"/>
        <v>IV/e</v>
      </c>
      <c r="J336" s="505" t="s">
        <v>1484</v>
      </c>
      <c r="K336" s="504" t="s">
        <v>720</v>
      </c>
      <c r="L336" s="503">
        <f t="shared" si="22"/>
        <v>54</v>
      </c>
      <c r="M336" s="504" t="s">
        <v>224</v>
      </c>
      <c r="N336" s="505" t="s">
        <v>438</v>
      </c>
      <c r="O336" s="504" t="s">
        <v>2334</v>
      </c>
      <c r="P336" s="506" t="s">
        <v>213</v>
      </c>
      <c r="Q336" s="508" t="s">
        <v>2230</v>
      </c>
      <c r="R336" s="508" t="s">
        <v>3380</v>
      </c>
      <c r="S336" s="598">
        <v>2000</v>
      </c>
      <c r="T336" s="506" t="s">
        <v>3363</v>
      </c>
      <c r="U336" s="598" t="s">
        <v>3002</v>
      </c>
      <c r="V336" s="626" t="s">
        <v>3844</v>
      </c>
    </row>
    <row r="337" spans="1:22" x14ac:dyDescent="0.15">
      <c r="A337" s="496">
        <v>333</v>
      </c>
      <c r="B337" s="516">
        <v>3</v>
      </c>
      <c r="C337" s="590" t="s">
        <v>3109</v>
      </c>
      <c r="D337" s="581" t="s">
        <v>3108</v>
      </c>
      <c r="E337" s="515" t="s">
        <v>709</v>
      </c>
      <c r="F337" s="600" t="s">
        <v>2770</v>
      </c>
      <c r="G337" s="515" t="s">
        <v>308</v>
      </c>
      <c r="H337" s="516" t="s">
        <v>2253</v>
      </c>
      <c r="I337" s="502" t="str">
        <f t="shared" si="23"/>
        <v>IV/c</v>
      </c>
      <c r="J337" s="505" t="s">
        <v>438</v>
      </c>
      <c r="K337" s="504" t="s">
        <v>720</v>
      </c>
      <c r="L337" s="503">
        <f t="shared" si="22"/>
        <v>62</v>
      </c>
      <c r="M337" s="504" t="s">
        <v>192</v>
      </c>
      <c r="N337" s="505" t="s">
        <v>110</v>
      </c>
      <c r="O337" s="504">
        <v>2009</v>
      </c>
      <c r="P337" s="506" t="s">
        <v>309</v>
      </c>
      <c r="Q337" s="508" t="s">
        <v>2230</v>
      </c>
      <c r="R337" s="508" t="s">
        <v>3381</v>
      </c>
      <c r="S337" s="600"/>
      <c r="T337" s="506" t="s">
        <v>3510</v>
      </c>
      <c r="U337" s="600" t="s">
        <v>1248</v>
      </c>
      <c r="V337" s="626" t="s">
        <v>3845</v>
      </c>
    </row>
    <row r="338" spans="1:22" x14ac:dyDescent="0.15">
      <c r="A338" s="504">
        <v>334</v>
      </c>
      <c r="B338" s="809">
        <v>4</v>
      </c>
      <c r="C338" s="556" t="s">
        <v>1962</v>
      </c>
      <c r="D338" s="508" t="s">
        <v>3320</v>
      </c>
      <c r="E338" s="506" t="s">
        <v>705</v>
      </c>
      <c r="F338" s="598" t="s">
        <v>2742</v>
      </c>
      <c r="G338" s="506" t="s">
        <v>310</v>
      </c>
      <c r="H338" s="504" t="s">
        <v>2253</v>
      </c>
      <c r="I338" s="502" t="str">
        <f t="shared" si="23"/>
        <v>IV/c</v>
      </c>
      <c r="J338" s="505" t="s">
        <v>1081</v>
      </c>
      <c r="K338" s="504" t="s">
        <v>720</v>
      </c>
      <c r="L338" s="503">
        <f t="shared" si="22"/>
        <v>59</v>
      </c>
      <c r="M338" s="504" t="s">
        <v>192</v>
      </c>
      <c r="N338" s="505" t="s">
        <v>3556</v>
      </c>
      <c r="O338" s="504">
        <v>2009</v>
      </c>
      <c r="P338" s="506" t="s">
        <v>306</v>
      </c>
      <c r="Q338" s="508" t="s">
        <v>2230</v>
      </c>
      <c r="R338" s="508" t="s">
        <v>3382</v>
      </c>
      <c r="S338" s="598">
        <v>2017</v>
      </c>
      <c r="T338" s="506" t="s">
        <v>3623</v>
      </c>
      <c r="U338" s="598" t="s">
        <v>3007</v>
      </c>
      <c r="V338" s="626" t="s">
        <v>3846</v>
      </c>
    </row>
    <row r="339" spans="1:22" x14ac:dyDescent="0.15">
      <c r="A339" s="496">
        <v>335</v>
      </c>
      <c r="B339" s="516">
        <v>5</v>
      </c>
      <c r="C339" s="555" t="s">
        <v>1432</v>
      </c>
      <c r="D339" s="508" t="s">
        <v>3055</v>
      </c>
      <c r="E339" s="506" t="s">
        <v>709</v>
      </c>
      <c r="F339" s="598" t="s">
        <v>2742</v>
      </c>
      <c r="G339" s="506" t="s">
        <v>304</v>
      </c>
      <c r="H339" s="504" t="s">
        <v>2254</v>
      </c>
      <c r="I339" s="502" t="str">
        <f t="shared" si="23"/>
        <v>IV/d</v>
      </c>
      <c r="J339" s="505" t="s">
        <v>3060</v>
      </c>
      <c r="K339" s="504" t="s">
        <v>720</v>
      </c>
      <c r="L339" s="503">
        <f t="shared" si="22"/>
        <v>66</v>
      </c>
      <c r="M339" s="504" t="s">
        <v>224</v>
      </c>
      <c r="N339" s="505" t="s">
        <v>3056</v>
      </c>
      <c r="O339" s="504">
        <v>2009</v>
      </c>
      <c r="P339" s="506" t="s">
        <v>305</v>
      </c>
      <c r="Q339" s="508" t="s">
        <v>2230</v>
      </c>
      <c r="R339" s="508" t="s">
        <v>3382</v>
      </c>
      <c r="S339" s="598">
        <v>2010</v>
      </c>
      <c r="T339" s="599"/>
      <c r="U339" s="598" t="s">
        <v>2918</v>
      </c>
      <c r="V339" s="626" t="s">
        <v>3847</v>
      </c>
    </row>
    <row r="340" spans="1:22" x14ac:dyDescent="0.15">
      <c r="A340" s="504">
        <v>336</v>
      </c>
      <c r="B340" s="809">
        <v>6</v>
      </c>
      <c r="C340" s="555" t="s">
        <v>1963</v>
      </c>
      <c r="D340" s="508" t="s">
        <v>511</v>
      </c>
      <c r="E340" s="506" t="s">
        <v>705</v>
      </c>
      <c r="F340" s="598" t="s">
        <v>2742</v>
      </c>
      <c r="G340" s="506" t="s">
        <v>241</v>
      </c>
      <c r="H340" s="504" t="s">
        <v>2253</v>
      </c>
      <c r="I340" s="502" t="str">
        <f t="shared" si="23"/>
        <v>IV/c</v>
      </c>
      <c r="J340" s="505" t="s">
        <v>116</v>
      </c>
      <c r="K340" s="504" t="s">
        <v>707</v>
      </c>
      <c r="L340" s="503">
        <f t="shared" si="22"/>
        <v>60</v>
      </c>
      <c r="M340" s="504" t="s">
        <v>192</v>
      </c>
      <c r="N340" s="505" t="s">
        <v>116</v>
      </c>
      <c r="O340" s="504">
        <v>2009</v>
      </c>
      <c r="P340" s="506" t="s">
        <v>149</v>
      </c>
      <c r="Q340" s="508" t="s">
        <v>2230</v>
      </c>
      <c r="R340" s="508" t="s">
        <v>2282</v>
      </c>
      <c r="S340" s="598">
        <v>1997</v>
      </c>
      <c r="T340" s="599"/>
      <c r="U340" s="598" t="s">
        <v>3013</v>
      </c>
      <c r="V340" s="626" t="s">
        <v>3848</v>
      </c>
    </row>
    <row r="341" spans="1:22" x14ac:dyDescent="0.15">
      <c r="A341" s="496">
        <v>337</v>
      </c>
      <c r="B341" s="516">
        <v>7</v>
      </c>
      <c r="C341" s="556" t="s">
        <v>1964</v>
      </c>
      <c r="D341" s="508" t="s">
        <v>5335</v>
      </c>
      <c r="E341" s="506" t="s">
        <v>705</v>
      </c>
      <c r="F341" s="598" t="s">
        <v>2742</v>
      </c>
      <c r="G341" s="506" t="s">
        <v>315</v>
      </c>
      <c r="H341" s="504" t="s">
        <v>2254</v>
      </c>
      <c r="I341" s="502" t="str">
        <f t="shared" si="23"/>
        <v>IV/d</v>
      </c>
      <c r="J341" s="505" t="s">
        <v>4050</v>
      </c>
      <c r="K341" s="504" t="s">
        <v>720</v>
      </c>
      <c r="L341" s="503">
        <f t="shared" si="22"/>
        <v>58</v>
      </c>
      <c r="M341" s="504" t="s">
        <v>224</v>
      </c>
      <c r="N341" s="505" t="s">
        <v>4957</v>
      </c>
      <c r="O341" s="504">
        <v>2009</v>
      </c>
      <c r="P341" s="506" t="s">
        <v>316</v>
      </c>
      <c r="Q341" s="508" t="s">
        <v>2230</v>
      </c>
      <c r="R341" s="508" t="s">
        <v>3380</v>
      </c>
      <c r="S341" s="598">
        <v>2013</v>
      </c>
      <c r="T341" s="506" t="s">
        <v>3624</v>
      </c>
      <c r="U341" s="598" t="s">
        <v>2922</v>
      </c>
      <c r="V341" s="626" t="s">
        <v>3849</v>
      </c>
    </row>
    <row r="342" spans="1:22" x14ac:dyDescent="0.15">
      <c r="A342" s="504">
        <v>338</v>
      </c>
      <c r="B342" s="809">
        <v>8</v>
      </c>
      <c r="C342" s="556" t="s">
        <v>1965</v>
      </c>
      <c r="D342" s="508" t="s">
        <v>1180</v>
      </c>
      <c r="E342" s="506" t="s">
        <v>705</v>
      </c>
      <c r="F342" s="598" t="s">
        <v>2742</v>
      </c>
      <c r="G342" s="506" t="s">
        <v>364</v>
      </c>
      <c r="H342" s="504" t="s">
        <v>2253</v>
      </c>
      <c r="I342" s="502" t="str">
        <f t="shared" si="23"/>
        <v>IV/c</v>
      </c>
      <c r="J342" s="505" t="s">
        <v>1081</v>
      </c>
      <c r="K342" s="504" t="s">
        <v>720</v>
      </c>
      <c r="L342" s="503">
        <f t="shared" si="22"/>
        <v>50</v>
      </c>
      <c r="M342" s="504" t="s">
        <v>192</v>
      </c>
      <c r="N342" s="505" t="s">
        <v>3557</v>
      </c>
      <c r="O342" s="504">
        <v>2009</v>
      </c>
      <c r="P342" s="506" t="s">
        <v>648</v>
      </c>
      <c r="Q342" s="508" t="s">
        <v>2230</v>
      </c>
      <c r="R342" s="508" t="s">
        <v>3380</v>
      </c>
      <c r="S342" s="598">
        <v>2012</v>
      </c>
      <c r="T342" s="506" t="s">
        <v>3625</v>
      </c>
      <c r="U342" s="598" t="s">
        <v>3007</v>
      </c>
      <c r="V342" s="626" t="s">
        <v>3850</v>
      </c>
    </row>
    <row r="343" spans="1:22" x14ac:dyDescent="0.15">
      <c r="A343" s="496">
        <v>339</v>
      </c>
      <c r="B343" s="516">
        <v>9</v>
      </c>
      <c r="C343" s="556" t="s">
        <v>1966</v>
      </c>
      <c r="D343" s="508" t="s">
        <v>1232</v>
      </c>
      <c r="E343" s="506" t="s">
        <v>709</v>
      </c>
      <c r="F343" s="598" t="s">
        <v>2742</v>
      </c>
      <c r="G343" s="506" t="s">
        <v>310</v>
      </c>
      <c r="H343" s="504" t="s">
        <v>2253</v>
      </c>
      <c r="I343" s="502" t="str">
        <f t="shared" si="23"/>
        <v>IV/c</v>
      </c>
      <c r="J343" s="505" t="s">
        <v>1167</v>
      </c>
      <c r="K343" s="504" t="s">
        <v>720</v>
      </c>
      <c r="L343" s="503">
        <f t="shared" si="22"/>
        <v>59</v>
      </c>
      <c r="M343" s="504" t="s">
        <v>192</v>
      </c>
      <c r="N343" s="505" t="s">
        <v>110</v>
      </c>
      <c r="O343" s="504">
        <v>2009</v>
      </c>
      <c r="P343" s="506" t="s">
        <v>151</v>
      </c>
      <c r="Q343" s="508" t="s">
        <v>2230</v>
      </c>
      <c r="R343" s="508" t="s">
        <v>3381</v>
      </c>
      <c r="S343" s="598">
        <v>2000</v>
      </c>
      <c r="T343" s="599"/>
      <c r="U343" s="598" t="s">
        <v>3007</v>
      </c>
      <c r="V343" s="626" t="s">
        <v>3851</v>
      </c>
    </row>
    <row r="344" spans="1:22" x14ac:dyDescent="0.15">
      <c r="A344" s="504">
        <v>340</v>
      </c>
      <c r="B344" s="809">
        <v>10</v>
      </c>
      <c r="C344" s="555" t="s">
        <v>1967</v>
      </c>
      <c r="D344" s="508" t="s">
        <v>3758</v>
      </c>
      <c r="E344" s="506" t="s">
        <v>705</v>
      </c>
      <c r="F344" s="598" t="s">
        <v>2742</v>
      </c>
      <c r="G344" s="506" t="s">
        <v>325</v>
      </c>
      <c r="H344" s="504" t="s">
        <v>2626</v>
      </c>
      <c r="I344" s="502" t="str">
        <f t="shared" si="23"/>
        <v>IV/d</v>
      </c>
      <c r="J344" s="505" t="s">
        <v>3977</v>
      </c>
      <c r="K344" s="504" t="s">
        <v>720</v>
      </c>
      <c r="L344" s="503">
        <f t="shared" si="22"/>
        <v>51</v>
      </c>
      <c r="M344" s="504" t="s">
        <v>224</v>
      </c>
      <c r="N344" s="505" t="s">
        <v>3741</v>
      </c>
      <c r="O344" s="504">
        <v>2009</v>
      </c>
      <c r="P344" s="506" t="s">
        <v>651</v>
      </c>
      <c r="Q344" s="508" t="s">
        <v>2230</v>
      </c>
      <c r="R344" s="508" t="s">
        <v>5391</v>
      </c>
      <c r="S344" s="598">
        <v>2013</v>
      </c>
      <c r="T344" s="506" t="s">
        <v>270</v>
      </c>
      <c r="U344" s="598" t="s">
        <v>1248</v>
      </c>
      <c r="V344" s="626" t="s">
        <v>3852</v>
      </c>
    </row>
    <row r="345" spans="1:22" x14ac:dyDescent="0.15">
      <c r="A345" s="496">
        <v>341</v>
      </c>
      <c r="B345" s="516">
        <v>11</v>
      </c>
      <c r="C345" s="510" t="s">
        <v>1969</v>
      </c>
      <c r="D345" s="508" t="s">
        <v>610</v>
      </c>
      <c r="E345" s="506" t="s">
        <v>709</v>
      </c>
      <c r="F345" s="598" t="s">
        <v>2786</v>
      </c>
      <c r="G345" s="506" t="s">
        <v>332</v>
      </c>
      <c r="H345" s="504" t="s">
        <v>2203</v>
      </c>
      <c r="I345" s="502" t="str">
        <f t="shared" si="23"/>
        <v>IV/c</v>
      </c>
      <c r="J345" s="505" t="s">
        <v>1484</v>
      </c>
      <c r="K345" s="504" t="s">
        <v>707</v>
      </c>
      <c r="L345" s="503">
        <f t="shared" si="22"/>
        <v>52</v>
      </c>
      <c r="M345" s="504" t="s">
        <v>192</v>
      </c>
      <c r="N345" s="505" t="s">
        <v>3558</v>
      </c>
      <c r="O345" s="504">
        <v>2009</v>
      </c>
      <c r="P345" s="506" t="s">
        <v>240</v>
      </c>
      <c r="Q345" s="508" t="s">
        <v>2230</v>
      </c>
      <c r="R345" s="508" t="s">
        <v>5391</v>
      </c>
      <c r="S345" s="598">
        <v>2003</v>
      </c>
      <c r="T345" s="599"/>
      <c r="U345" s="598" t="s">
        <v>2921</v>
      </c>
      <c r="V345" s="626" t="s">
        <v>3853</v>
      </c>
    </row>
    <row r="346" spans="1:22" x14ac:dyDescent="0.15">
      <c r="A346" s="504">
        <v>342</v>
      </c>
      <c r="B346" s="809">
        <v>12</v>
      </c>
      <c r="C346" s="556" t="s">
        <v>1968</v>
      </c>
      <c r="D346" s="508" t="s">
        <v>619</v>
      </c>
      <c r="E346" s="506" t="s">
        <v>705</v>
      </c>
      <c r="F346" s="598" t="s">
        <v>2787</v>
      </c>
      <c r="G346" s="506" t="s">
        <v>313</v>
      </c>
      <c r="H346" s="504" t="s">
        <v>2203</v>
      </c>
      <c r="I346" s="502" t="str">
        <f t="shared" ref="I346:I414" si="24">IF(H346="Pembina Utama","IV/e",IF(H346="Pembina Utama Madya","IV/d",IF(H346="Pembina Utama Muda","IV/c",IF(H346="Pembina Tk.I","IV/b",IF(H346="Pembina","IV/a",IF(H346="Penata Tk.I","III/d",IF(H346="Penata","III/c",IF(H346="Penata Muda Tk.I","III/b",IF(H346="Penata Muda","III/a",IF(H346="Pengatur Tk.I","II/d",IF(H346="Pengatur","II/c",IF(H346="Pengatur Muda Tk.I","II/b",IF(H346="Pengatur Muda","II/a",IF(H346="Juru Tk.I","I/d",IF(H346="Juru","I/c",IF(H346="Juru Muda Tk.I","I/b","I/a"))))))))))))))))</f>
        <v>IV/c</v>
      </c>
      <c r="J346" s="505" t="s">
        <v>2112</v>
      </c>
      <c r="K346" s="504" t="s">
        <v>707</v>
      </c>
      <c r="L346" s="503">
        <f t="shared" si="22"/>
        <v>59</v>
      </c>
      <c r="M346" s="504" t="s">
        <v>192</v>
      </c>
      <c r="N346" s="505" t="s">
        <v>2667</v>
      </c>
      <c r="O346" s="504">
        <v>2009</v>
      </c>
      <c r="P346" s="506" t="s">
        <v>314</v>
      </c>
      <c r="Q346" s="508" t="s">
        <v>2230</v>
      </c>
      <c r="R346" s="508" t="s">
        <v>3380</v>
      </c>
      <c r="S346" s="598">
        <v>2002</v>
      </c>
      <c r="T346" s="506" t="s">
        <v>3626</v>
      </c>
      <c r="U346" s="598" t="s">
        <v>2918</v>
      </c>
      <c r="V346" s="626" t="s">
        <v>3854</v>
      </c>
    </row>
    <row r="347" spans="1:22" x14ac:dyDescent="0.15">
      <c r="A347" s="496">
        <v>343</v>
      </c>
      <c r="B347" s="516">
        <v>13</v>
      </c>
      <c r="C347" s="556" t="s">
        <v>1970</v>
      </c>
      <c r="D347" s="508" t="s">
        <v>4956</v>
      </c>
      <c r="E347" s="506" t="s">
        <v>705</v>
      </c>
      <c r="F347" s="598" t="s">
        <v>2788</v>
      </c>
      <c r="G347" s="558" t="s">
        <v>363</v>
      </c>
      <c r="H347" s="504" t="s">
        <v>2203</v>
      </c>
      <c r="I347" s="502" t="str">
        <f t="shared" si="24"/>
        <v>IV/c</v>
      </c>
      <c r="J347" s="505" t="s">
        <v>2635</v>
      </c>
      <c r="K347" s="504" t="s">
        <v>720</v>
      </c>
      <c r="L347" s="503">
        <f t="shared" si="22"/>
        <v>49</v>
      </c>
      <c r="M347" s="504" t="s">
        <v>224</v>
      </c>
      <c r="N347" s="505" t="s">
        <v>4948</v>
      </c>
      <c r="O347" s="504">
        <v>2009</v>
      </c>
      <c r="P347" s="506" t="s">
        <v>96</v>
      </c>
      <c r="Q347" s="508" t="s">
        <v>2230</v>
      </c>
      <c r="R347" s="508" t="s">
        <v>5391</v>
      </c>
      <c r="S347" s="598">
        <v>2009</v>
      </c>
      <c r="T347" s="506" t="s">
        <v>96</v>
      </c>
      <c r="U347" s="598" t="s">
        <v>2922</v>
      </c>
      <c r="V347" s="626" t="s">
        <v>3855</v>
      </c>
    </row>
    <row r="348" spans="1:22" x14ac:dyDescent="0.15">
      <c r="A348" s="504">
        <v>344</v>
      </c>
      <c r="B348" s="809">
        <v>14</v>
      </c>
      <c r="C348" s="556" t="s">
        <v>1971</v>
      </c>
      <c r="D348" s="508" t="s">
        <v>1181</v>
      </c>
      <c r="E348" s="506" t="s">
        <v>705</v>
      </c>
      <c r="F348" s="598" t="s">
        <v>2746</v>
      </c>
      <c r="G348" s="506" t="s">
        <v>349</v>
      </c>
      <c r="H348" s="504" t="s">
        <v>2242</v>
      </c>
      <c r="I348" s="502" t="str">
        <f t="shared" si="24"/>
        <v>IV/b</v>
      </c>
      <c r="J348" s="505" t="s">
        <v>834</v>
      </c>
      <c r="K348" s="504" t="s">
        <v>720</v>
      </c>
      <c r="L348" s="503">
        <f t="shared" si="22"/>
        <v>48</v>
      </c>
      <c r="M348" s="504" t="s">
        <v>192</v>
      </c>
      <c r="N348" s="505" t="s">
        <v>3558</v>
      </c>
      <c r="O348" s="504">
        <v>2009</v>
      </c>
      <c r="P348" s="506" t="s">
        <v>305</v>
      </c>
      <c r="Q348" s="508" t="s">
        <v>2230</v>
      </c>
      <c r="R348" s="508" t="s">
        <v>3382</v>
      </c>
      <c r="S348" s="598"/>
      <c r="T348" s="506" t="s">
        <v>3540</v>
      </c>
      <c r="U348" s="598" t="s">
        <v>3007</v>
      </c>
      <c r="V348" s="626" t="s">
        <v>3856</v>
      </c>
    </row>
    <row r="349" spans="1:22" x14ac:dyDescent="0.15">
      <c r="A349" s="496">
        <v>345</v>
      </c>
      <c r="B349" s="516">
        <v>15</v>
      </c>
      <c r="C349" s="555" t="s">
        <v>1972</v>
      </c>
      <c r="D349" s="508" t="s">
        <v>1330</v>
      </c>
      <c r="E349" s="506" t="s">
        <v>705</v>
      </c>
      <c r="F349" s="598" t="s">
        <v>2789</v>
      </c>
      <c r="G349" s="506" t="s">
        <v>311</v>
      </c>
      <c r="H349" s="504" t="s">
        <v>2242</v>
      </c>
      <c r="I349" s="502" t="str">
        <f t="shared" si="24"/>
        <v>IV/b</v>
      </c>
      <c r="J349" s="505" t="s">
        <v>1086</v>
      </c>
      <c r="K349" s="504" t="s">
        <v>720</v>
      </c>
      <c r="L349" s="503">
        <f t="shared" si="22"/>
        <v>56</v>
      </c>
      <c r="M349" s="504" t="s">
        <v>192</v>
      </c>
      <c r="N349" s="505" t="s">
        <v>1086</v>
      </c>
      <c r="O349" s="504">
        <v>2009</v>
      </c>
      <c r="P349" s="506" t="s">
        <v>312</v>
      </c>
      <c r="Q349" s="508" t="s">
        <v>2230</v>
      </c>
      <c r="R349" s="508" t="s">
        <v>3302</v>
      </c>
      <c r="S349" s="598">
        <v>2013</v>
      </c>
      <c r="T349" s="506" t="s">
        <v>3614</v>
      </c>
      <c r="U349" s="598" t="s">
        <v>2922</v>
      </c>
      <c r="V349" s="626" t="s">
        <v>3857</v>
      </c>
    </row>
    <row r="350" spans="1:22" x14ac:dyDescent="0.15">
      <c r="A350" s="504">
        <v>346</v>
      </c>
      <c r="B350" s="809">
        <v>16</v>
      </c>
      <c r="C350" s="556" t="s">
        <v>1973</v>
      </c>
      <c r="D350" s="508" t="s">
        <v>622</v>
      </c>
      <c r="E350" s="506" t="s">
        <v>705</v>
      </c>
      <c r="F350" s="598" t="s">
        <v>2741</v>
      </c>
      <c r="G350" s="506" t="s">
        <v>232</v>
      </c>
      <c r="H350" s="504" t="s">
        <v>2253</v>
      </c>
      <c r="I350" s="502" t="str">
        <f t="shared" si="24"/>
        <v>IV/c</v>
      </c>
      <c r="J350" s="505" t="s">
        <v>2112</v>
      </c>
      <c r="K350" s="504" t="s">
        <v>707</v>
      </c>
      <c r="L350" s="503">
        <f t="shared" si="22"/>
        <v>62</v>
      </c>
      <c r="M350" s="504" t="s">
        <v>192</v>
      </c>
      <c r="N350" s="505" t="s">
        <v>1086</v>
      </c>
      <c r="O350" s="504">
        <v>2009</v>
      </c>
      <c r="P350" s="506" t="s">
        <v>319</v>
      </c>
      <c r="Q350" s="508" t="s">
        <v>2230</v>
      </c>
      <c r="R350" s="508" t="s">
        <v>5391</v>
      </c>
      <c r="S350" s="598">
        <v>2002</v>
      </c>
      <c r="T350" s="599"/>
      <c r="U350" s="598" t="s">
        <v>2921</v>
      </c>
      <c r="V350" s="626" t="s">
        <v>3858</v>
      </c>
    </row>
    <row r="351" spans="1:22" x14ac:dyDescent="0.15">
      <c r="A351" s="496">
        <v>347</v>
      </c>
      <c r="B351" s="516">
        <v>17</v>
      </c>
      <c r="C351" s="556" t="s">
        <v>1975</v>
      </c>
      <c r="D351" s="508" t="s">
        <v>2544</v>
      </c>
      <c r="E351" s="506" t="s">
        <v>705</v>
      </c>
      <c r="F351" s="598" t="s">
        <v>2790</v>
      </c>
      <c r="G351" s="506" t="s">
        <v>320</v>
      </c>
      <c r="H351" s="504" t="s">
        <v>2253</v>
      </c>
      <c r="I351" s="502" t="str">
        <f t="shared" si="24"/>
        <v>IV/c</v>
      </c>
      <c r="J351" s="505" t="s">
        <v>3220</v>
      </c>
      <c r="K351" s="504" t="s">
        <v>720</v>
      </c>
      <c r="L351" s="503">
        <f t="shared" si="22"/>
        <v>58</v>
      </c>
      <c r="M351" s="504" t="s">
        <v>192</v>
      </c>
      <c r="N351" s="505" t="s">
        <v>109</v>
      </c>
      <c r="O351" s="504">
        <v>2009</v>
      </c>
      <c r="P351" s="506" t="s">
        <v>321</v>
      </c>
      <c r="Q351" s="508" t="s">
        <v>2230</v>
      </c>
      <c r="R351" s="508" t="s">
        <v>3380</v>
      </c>
      <c r="S351" s="598">
        <v>2014</v>
      </c>
      <c r="T351" s="599"/>
      <c r="U351" s="598" t="s">
        <v>2922</v>
      </c>
      <c r="V351" s="626" t="s">
        <v>3859</v>
      </c>
    </row>
    <row r="352" spans="1:22" x14ac:dyDescent="0.15">
      <c r="A352" s="504">
        <v>348</v>
      </c>
      <c r="B352" s="809">
        <v>18</v>
      </c>
      <c r="C352" s="556" t="s">
        <v>1974</v>
      </c>
      <c r="D352" s="508" t="s">
        <v>1111</v>
      </c>
      <c r="E352" s="506" t="s">
        <v>709</v>
      </c>
      <c r="F352" s="598" t="s">
        <v>2791</v>
      </c>
      <c r="G352" s="506" t="s">
        <v>324</v>
      </c>
      <c r="H352" s="504" t="s">
        <v>2242</v>
      </c>
      <c r="I352" s="502" t="str">
        <f t="shared" si="24"/>
        <v>IV/b</v>
      </c>
      <c r="J352" s="505" t="s">
        <v>438</v>
      </c>
      <c r="K352" s="504" t="s">
        <v>720</v>
      </c>
      <c r="L352" s="503">
        <f t="shared" si="22"/>
        <v>49</v>
      </c>
      <c r="M352" s="504" t="s">
        <v>192</v>
      </c>
      <c r="N352" s="505" t="s">
        <v>109</v>
      </c>
      <c r="O352" s="504">
        <v>2009</v>
      </c>
      <c r="P352" s="506" t="s">
        <v>185</v>
      </c>
      <c r="Q352" s="508" t="s">
        <v>2230</v>
      </c>
      <c r="R352" s="508" t="s">
        <v>2282</v>
      </c>
      <c r="S352" s="598">
        <v>2009</v>
      </c>
      <c r="T352" s="506" t="s">
        <v>3627</v>
      </c>
      <c r="U352" s="598" t="s">
        <v>3006</v>
      </c>
      <c r="V352" s="626" t="s">
        <v>3860</v>
      </c>
    </row>
    <row r="353" spans="1:22" x14ac:dyDescent="0.15">
      <c r="A353" s="496">
        <v>349</v>
      </c>
      <c r="B353" s="516">
        <v>19</v>
      </c>
      <c r="C353" s="555" t="s">
        <v>2633</v>
      </c>
      <c r="D353" s="508" t="s">
        <v>2065</v>
      </c>
      <c r="E353" s="506" t="s">
        <v>709</v>
      </c>
      <c r="F353" s="598" t="s">
        <v>2792</v>
      </c>
      <c r="G353" s="506" t="s">
        <v>362</v>
      </c>
      <c r="H353" s="504" t="s">
        <v>2242</v>
      </c>
      <c r="I353" s="502" t="str">
        <f t="shared" si="24"/>
        <v>IV/b</v>
      </c>
      <c r="J353" s="505" t="s">
        <v>1333</v>
      </c>
      <c r="K353" s="504" t="s">
        <v>720</v>
      </c>
      <c r="L353" s="503">
        <f t="shared" si="22"/>
        <v>58</v>
      </c>
      <c r="M353" s="504" t="s">
        <v>192</v>
      </c>
      <c r="N353" s="505" t="s">
        <v>112</v>
      </c>
      <c r="O353" s="504">
        <v>2009</v>
      </c>
      <c r="P353" s="506" t="s">
        <v>223</v>
      </c>
      <c r="Q353" s="508" t="s">
        <v>2230</v>
      </c>
      <c r="R353" s="508" t="s">
        <v>2282</v>
      </c>
      <c r="S353" s="598">
        <v>2013</v>
      </c>
      <c r="T353" s="506" t="s">
        <v>3540</v>
      </c>
      <c r="U353" s="598" t="s">
        <v>2922</v>
      </c>
      <c r="V353" s="626" t="s">
        <v>3861</v>
      </c>
    </row>
    <row r="354" spans="1:22" x14ac:dyDescent="0.15">
      <c r="A354" s="504">
        <v>350</v>
      </c>
      <c r="B354" s="809">
        <v>20</v>
      </c>
      <c r="C354" s="555" t="s">
        <v>1976</v>
      </c>
      <c r="D354" s="508" t="s">
        <v>2699</v>
      </c>
      <c r="E354" s="506" t="s">
        <v>705</v>
      </c>
      <c r="F354" s="598" t="s">
        <v>2793</v>
      </c>
      <c r="G354" s="506" t="s">
        <v>348</v>
      </c>
      <c r="H354" s="504" t="s">
        <v>2253</v>
      </c>
      <c r="I354" s="502" t="str">
        <f t="shared" si="24"/>
        <v>IV/c</v>
      </c>
      <c r="J354" s="505" t="s">
        <v>3690</v>
      </c>
      <c r="K354" s="504" t="s">
        <v>720</v>
      </c>
      <c r="L354" s="503">
        <f t="shared" si="22"/>
        <v>49</v>
      </c>
      <c r="M354" s="504" t="s">
        <v>224</v>
      </c>
      <c r="N354" s="505" t="s">
        <v>2700</v>
      </c>
      <c r="O354" s="504">
        <v>2009</v>
      </c>
      <c r="P354" s="506" t="s">
        <v>263</v>
      </c>
      <c r="Q354" s="508" t="s">
        <v>2230</v>
      </c>
      <c r="R354" s="508" t="s">
        <v>5391</v>
      </c>
      <c r="S354" s="598"/>
      <c r="T354" s="599"/>
      <c r="U354" s="598" t="s">
        <v>3006</v>
      </c>
      <c r="V354" s="626" t="s">
        <v>3862</v>
      </c>
    </row>
    <row r="355" spans="1:22" x14ac:dyDescent="0.15">
      <c r="A355" s="496">
        <v>351</v>
      </c>
      <c r="B355" s="516">
        <v>21</v>
      </c>
      <c r="C355" s="555" t="s">
        <v>1977</v>
      </c>
      <c r="D355" s="508" t="s">
        <v>2066</v>
      </c>
      <c r="E355" s="506" t="s">
        <v>709</v>
      </c>
      <c r="F355" s="598" t="s">
        <v>2744</v>
      </c>
      <c r="G355" s="558" t="s">
        <v>317</v>
      </c>
      <c r="H355" s="504" t="s">
        <v>2243</v>
      </c>
      <c r="I355" s="502" t="str">
        <f t="shared" si="24"/>
        <v>IV/a</v>
      </c>
      <c r="J355" s="505" t="s">
        <v>110</v>
      </c>
      <c r="K355" s="504" t="s">
        <v>720</v>
      </c>
      <c r="L355" s="503">
        <f t="shared" si="22"/>
        <v>55</v>
      </c>
      <c r="M355" s="504" t="s">
        <v>192</v>
      </c>
      <c r="N355" s="505" t="s">
        <v>110</v>
      </c>
      <c r="O355" s="504">
        <v>2011</v>
      </c>
      <c r="P355" s="506" t="s">
        <v>240</v>
      </c>
      <c r="Q355" s="508" t="s">
        <v>2230</v>
      </c>
      <c r="R355" s="508" t="s">
        <v>5390</v>
      </c>
      <c r="S355" s="598">
        <v>2015</v>
      </c>
      <c r="T355" s="506" t="s">
        <v>3628</v>
      </c>
      <c r="U355" s="598" t="s">
        <v>2922</v>
      </c>
      <c r="V355" s="626" t="s">
        <v>3863</v>
      </c>
    </row>
    <row r="356" spans="1:22" x14ac:dyDescent="0.15">
      <c r="A356" s="504">
        <v>352</v>
      </c>
      <c r="B356" s="809">
        <v>22</v>
      </c>
      <c r="C356" s="556" t="s">
        <v>1978</v>
      </c>
      <c r="D356" s="508" t="s">
        <v>621</v>
      </c>
      <c r="E356" s="506" t="s">
        <v>705</v>
      </c>
      <c r="F356" s="598" t="s">
        <v>2794</v>
      </c>
      <c r="G356" s="506" t="s">
        <v>328</v>
      </c>
      <c r="H356" s="504" t="s">
        <v>2243</v>
      </c>
      <c r="I356" s="502" t="str">
        <f t="shared" si="24"/>
        <v>IV/a</v>
      </c>
      <c r="J356" s="505" t="s">
        <v>745</v>
      </c>
      <c r="K356" s="504" t="s">
        <v>707</v>
      </c>
      <c r="L356" s="503">
        <f t="shared" si="22"/>
        <v>61</v>
      </c>
      <c r="M356" s="504" t="s">
        <v>192</v>
      </c>
      <c r="N356" s="505" t="s">
        <v>745</v>
      </c>
      <c r="O356" s="504">
        <v>2009</v>
      </c>
      <c r="P356" s="506" t="s">
        <v>329</v>
      </c>
      <c r="Q356" s="508" t="s">
        <v>2230</v>
      </c>
      <c r="R356" s="508" t="s">
        <v>2282</v>
      </c>
      <c r="S356" s="598"/>
      <c r="T356" s="599"/>
      <c r="U356" s="598"/>
      <c r="V356" s="626" t="s">
        <v>3864</v>
      </c>
    </row>
    <row r="357" spans="1:22" x14ac:dyDescent="0.15">
      <c r="A357" s="496">
        <v>353</v>
      </c>
      <c r="B357" s="516">
        <v>23</v>
      </c>
      <c r="C357" s="556" t="s">
        <v>1979</v>
      </c>
      <c r="D357" s="508" t="s">
        <v>832</v>
      </c>
      <c r="E357" s="506" t="s">
        <v>705</v>
      </c>
      <c r="F357" s="598" t="s">
        <v>2724</v>
      </c>
      <c r="G357" s="558" t="s">
        <v>33</v>
      </c>
      <c r="H357" s="504" t="s">
        <v>2242</v>
      </c>
      <c r="I357" s="502" t="str">
        <f t="shared" si="24"/>
        <v>IV/b</v>
      </c>
      <c r="J357" s="505" t="s">
        <v>1454</v>
      </c>
      <c r="K357" s="504" t="s">
        <v>720</v>
      </c>
      <c r="L357" s="503">
        <f t="shared" si="22"/>
        <v>45</v>
      </c>
      <c r="M357" s="504" t="s">
        <v>192</v>
      </c>
      <c r="N357" s="505" t="s">
        <v>110</v>
      </c>
      <c r="O357" s="504">
        <v>2010</v>
      </c>
      <c r="P357" s="506" t="s">
        <v>306</v>
      </c>
      <c r="Q357" s="508" t="s">
        <v>2230</v>
      </c>
      <c r="R357" s="508" t="s">
        <v>2330</v>
      </c>
      <c r="S357" s="598"/>
      <c r="T357" s="599"/>
      <c r="U357" s="598"/>
      <c r="V357" s="626" t="s">
        <v>3865</v>
      </c>
    </row>
    <row r="358" spans="1:22" x14ac:dyDescent="0.15">
      <c r="A358" s="504">
        <v>354</v>
      </c>
      <c r="B358" s="809">
        <v>24</v>
      </c>
      <c r="C358" s="556" t="s">
        <v>1980</v>
      </c>
      <c r="D358" s="508" t="s">
        <v>623</v>
      </c>
      <c r="E358" s="506" t="s">
        <v>705</v>
      </c>
      <c r="F358" s="598" t="s">
        <v>2795</v>
      </c>
      <c r="G358" s="506" t="s">
        <v>347</v>
      </c>
      <c r="H358" s="504" t="s">
        <v>2243</v>
      </c>
      <c r="I358" s="502" t="str">
        <f t="shared" si="24"/>
        <v>IV/a</v>
      </c>
      <c r="J358" s="505" t="s">
        <v>873</v>
      </c>
      <c r="K358" s="504" t="s">
        <v>707</v>
      </c>
      <c r="L358" s="503">
        <f t="shared" si="22"/>
        <v>54</v>
      </c>
      <c r="M358" s="504" t="s">
        <v>192</v>
      </c>
      <c r="N358" s="505" t="s">
        <v>873</v>
      </c>
      <c r="O358" s="504">
        <v>2009</v>
      </c>
      <c r="P358" s="506" t="s">
        <v>307</v>
      </c>
      <c r="Q358" s="508" t="s">
        <v>2230</v>
      </c>
      <c r="R358" s="508" t="s">
        <v>3382</v>
      </c>
      <c r="S358" s="598">
        <v>2002</v>
      </c>
      <c r="T358" s="506" t="s">
        <v>3629</v>
      </c>
      <c r="U358" s="598" t="s">
        <v>2918</v>
      </c>
      <c r="V358" s="626" t="s">
        <v>3866</v>
      </c>
    </row>
    <row r="359" spans="1:22" x14ac:dyDescent="0.15">
      <c r="A359" s="496">
        <v>355</v>
      </c>
      <c r="B359" s="516">
        <v>25</v>
      </c>
      <c r="C359" s="556" t="s">
        <v>1981</v>
      </c>
      <c r="D359" s="508" t="s">
        <v>3146</v>
      </c>
      <c r="E359" s="506" t="s">
        <v>709</v>
      </c>
      <c r="F359" s="598" t="s">
        <v>2796</v>
      </c>
      <c r="G359" s="506" t="s">
        <v>350</v>
      </c>
      <c r="H359" s="504" t="s">
        <v>2243</v>
      </c>
      <c r="I359" s="502" t="str">
        <f t="shared" si="24"/>
        <v>IV/a</v>
      </c>
      <c r="J359" s="505" t="s">
        <v>1086</v>
      </c>
      <c r="K359" s="504" t="s">
        <v>720</v>
      </c>
      <c r="L359" s="503">
        <f t="shared" si="22"/>
        <v>47</v>
      </c>
      <c r="M359" s="504" t="s">
        <v>192</v>
      </c>
      <c r="N359" s="505" t="s">
        <v>1086</v>
      </c>
      <c r="O359" s="504">
        <v>2009</v>
      </c>
      <c r="P359" s="506" t="s">
        <v>355</v>
      </c>
      <c r="Q359" s="508" t="s">
        <v>2230</v>
      </c>
      <c r="R359" s="508" t="s">
        <v>3381</v>
      </c>
      <c r="S359" s="598">
        <v>2001</v>
      </c>
      <c r="T359" s="599"/>
      <c r="U359" s="598" t="s">
        <v>2918</v>
      </c>
      <c r="V359" s="626" t="s">
        <v>3867</v>
      </c>
    </row>
    <row r="360" spans="1:22" x14ac:dyDescent="0.15">
      <c r="A360" s="504">
        <v>356</v>
      </c>
      <c r="B360" s="809">
        <v>26</v>
      </c>
      <c r="C360" s="555" t="s">
        <v>1982</v>
      </c>
      <c r="D360" s="508" t="s">
        <v>3971</v>
      </c>
      <c r="E360" s="506" t="s">
        <v>709</v>
      </c>
      <c r="F360" s="598" t="s">
        <v>2797</v>
      </c>
      <c r="G360" s="506" t="s">
        <v>360</v>
      </c>
      <c r="H360" s="504" t="s">
        <v>2243</v>
      </c>
      <c r="I360" s="502" t="str">
        <f t="shared" si="24"/>
        <v>IV/a</v>
      </c>
      <c r="J360" s="505" t="s">
        <v>1086</v>
      </c>
      <c r="K360" s="504" t="s">
        <v>707</v>
      </c>
      <c r="L360" s="503">
        <f t="shared" si="22"/>
        <v>52</v>
      </c>
      <c r="M360" s="504" t="s">
        <v>192</v>
      </c>
      <c r="N360" s="505" t="s">
        <v>2695</v>
      </c>
      <c r="O360" s="504">
        <v>2010</v>
      </c>
      <c r="P360" s="506" t="s">
        <v>227</v>
      </c>
      <c r="Q360" s="508" t="s">
        <v>2230</v>
      </c>
      <c r="R360" s="508" t="s">
        <v>2330</v>
      </c>
      <c r="S360" s="598"/>
      <c r="T360" s="599"/>
      <c r="U360" s="598"/>
      <c r="V360" s="626" t="s">
        <v>3868</v>
      </c>
    </row>
    <row r="361" spans="1:22" x14ac:dyDescent="0.15">
      <c r="A361" s="496">
        <v>357</v>
      </c>
      <c r="B361" s="516">
        <v>27</v>
      </c>
      <c r="C361" s="555" t="s">
        <v>3254</v>
      </c>
      <c r="D361" s="508" t="s">
        <v>1205</v>
      </c>
      <c r="E361" s="506" t="s">
        <v>705</v>
      </c>
      <c r="F361" s="598" t="s">
        <v>2739</v>
      </c>
      <c r="G361" s="506" t="s">
        <v>361</v>
      </c>
      <c r="H361" s="504" t="s">
        <v>2242</v>
      </c>
      <c r="I361" s="502" t="str">
        <f t="shared" si="24"/>
        <v>IV/b</v>
      </c>
      <c r="J361" s="505" t="s">
        <v>2635</v>
      </c>
      <c r="K361" s="504" t="s">
        <v>720</v>
      </c>
      <c r="L361" s="503">
        <f t="shared" si="22"/>
        <v>46</v>
      </c>
      <c r="M361" s="504" t="s">
        <v>192</v>
      </c>
      <c r="N361" s="505" t="s">
        <v>1086</v>
      </c>
      <c r="O361" s="504">
        <v>2009</v>
      </c>
      <c r="P361" s="506" t="s">
        <v>2002</v>
      </c>
      <c r="Q361" s="508" t="s">
        <v>2230</v>
      </c>
      <c r="R361" s="508" t="s">
        <v>3302</v>
      </c>
      <c r="S361" s="598"/>
      <c r="T361" s="599"/>
      <c r="U361" s="598" t="s">
        <v>3007</v>
      </c>
      <c r="V361" s="626" t="s">
        <v>3869</v>
      </c>
    </row>
    <row r="362" spans="1:22" x14ac:dyDescent="0.15">
      <c r="A362" s="504">
        <v>358</v>
      </c>
      <c r="B362" s="809">
        <v>28</v>
      </c>
      <c r="C362" s="507" t="s">
        <v>1534</v>
      </c>
      <c r="D362" s="508" t="s">
        <v>3968</v>
      </c>
      <c r="E362" s="506" t="s">
        <v>709</v>
      </c>
      <c r="F362" s="598" t="s">
        <v>2729</v>
      </c>
      <c r="G362" s="557" t="s">
        <v>365</v>
      </c>
      <c r="H362" s="504" t="s">
        <v>2243</v>
      </c>
      <c r="I362" s="502" t="str">
        <f t="shared" si="24"/>
        <v>IV/a</v>
      </c>
      <c r="J362" s="505" t="s">
        <v>1167</v>
      </c>
      <c r="K362" s="504" t="s">
        <v>720</v>
      </c>
      <c r="L362" s="503">
        <f t="shared" si="22"/>
        <v>48</v>
      </c>
      <c r="M362" s="504" t="s">
        <v>192</v>
      </c>
      <c r="N362" s="505" t="s">
        <v>3559</v>
      </c>
      <c r="O362" s="504">
        <v>2010</v>
      </c>
      <c r="P362" s="506" t="s">
        <v>366</v>
      </c>
      <c r="Q362" s="508" t="s">
        <v>2230</v>
      </c>
      <c r="R362" s="508" t="s">
        <v>3381</v>
      </c>
      <c r="S362" s="598">
        <v>2019</v>
      </c>
      <c r="T362" s="599" t="s">
        <v>3540</v>
      </c>
      <c r="U362" s="598" t="s">
        <v>3007</v>
      </c>
      <c r="V362" s="626" t="s">
        <v>3870</v>
      </c>
    </row>
    <row r="363" spans="1:22" x14ac:dyDescent="0.15">
      <c r="A363" s="496">
        <v>359</v>
      </c>
      <c r="B363" s="516">
        <v>29</v>
      </c>
      <c r="C363" s="556" t="s">
        <v>1983</v>
      </c>
      <c r="D363" s="508" t="s">
        <v>620</v>
      </c>
      <c r="E363" s="506" t="s">
        <v>709</v>
      </c>
      <c r="F363" s="598" t="s">
        <v>2742</v>
      </c>
      <c r="G363" s="506" t="s">
        <v>326</v>
      </c>
      <c r="H363" s="504" t="s">
        <v>2243</v>
      </c>
      <c r="I363" s="502" t="str">
        <f t="shared" si="24"/>
        <v>IV/a</v>
      </c>
      <c r="J363" s="533" t="s">
        <v>1484</v>
      </c>
      <c r="K363" s="504" t="s">
        <v>707</v>
      </c>
      <c r="L363" s="503">
        <f t="shared" si="22"/>
        <v>58</v>
      </c>
      <c r="M363" s="504" t="s">
        <v>192</v>
      </c>
      <c r="N363" s="505" t="s">
        <v>1086</v>
      </c>
      <c r="O363" s="504">
        <v>2009</v>
      </c>
      <c r="P363" s="506" t="s">
        <v>327</v>
      </c>
      <c r="Q363" s="508" t="s">
        <v>2230</v>
      </c>
      <c r="R363" s="508" t="s">
        <v>3380</v>
      </c>
      <c r="S363" s="598">
        <v>2003</v>
      </c>
      <c r="T363" s="599"/>
      <c r="U363" s="598" t="s">
        <v>2922</v>
      </c>
      <c r="V363" s="626" t="s">
        <v>3871</v>
      </c>
    </row>
    <row r="364" spans="1:22" x14ac:dyDescent="0.15">
      <c r="A364" s="504">
        <v>360</v>
      </c>
      <c r="B364" s="809">
        <v>30</v>
      </c>
      <c r="C364" s="555" t="s">
        <v>1985</v>
      </c>
      <c r="D364" s="508" t="s">
        <v>5288</v>
      </c>
      <c r="E364" s="506" t="s">
        <v>709</v>
      </c>
      <c r="F364" s="598" t="s">
        <v>2736</v>
      </c>
      <c r="G364" s="506" t="s">
        <v>322</v>
      </c>
      <c r="H364" s="504" t="s">
        <v>2243</v>
      </c>
      <c r="I364" s="502" t="str">
        <f t="shared" si="24"/>
        <v>IV/a</v>
      </c>
      <c r="J364" s="505" t="s">
        <v>2635</v>
      </c>
      <c r="K364" s="504" t="s">
        <v>707</v>
      </c>
      <c r="L364" s="503">
        <f t="shared" si="22"/>
        <v>56</v>
      </c>
      <c r="M364" s="504" t="s">
        <v>192</v>
      </c>
      <c r="N364" s="505" t="s">
        <v>2132</v>
      </c>
      <c r="O364" s="504">
        <v>2011</v>
      </c>
      <c r="P364" s="506" t="s">
        <v>306</v>
      </c>
      <c r="Q364" s="508" t="s">
        <v>2230</v>
      </c>
      <c r="R364" s="508" t="s">
        <v>2282</v>
      </c>
      <c r="S364" s="598">
        <v>2019</v>
      </c>
      <c r="T364" s="599" t="s">
        <v>5289</v>
      </c>
      <c r="U364" s="598" t="s">
        <v>2917</v>
      </c>
      <c r="V364" s="626" t="s">
        <v>3872</v>
      </c>
    </row>
    <row r="365" spans="1:22" x14ac:dyDescent="0.15">
      <c r="A365" s="496">
        <v>361</v>
      </c>
      <c r="B365" s="809">
        <v>31</v>
      </c>
      <c r="C365" s="497" t="s">
        <v>1953</v>
      </c>
      <c r="D365" s="498" t="s">
        <v>1099</v>
      </c>
      <c r="E365" s="499" t="s">
        <v>705</v>
      </c>
      <c r="F365" s="598" t="s">
        <v>2909</v>
      </c>
      <c r="G365" s="523" t="s">
        <v>393</v>
      </c>
      <c r="H365" s="501" t="s">
        <v>2243</v>
      </c>
      <c r="I365" s="502" t="str">
        <f t="shared" si="24"/>
        <v>IV/a</v>
      </c>
      <c r="J365" s="503" t="s">
        <v>112</v>
      </c>
      <c r="K365" s="501" t="s">
        <v>707</v>
      </c>
      <c r="L365" s="503">
        <f t="shared" si="22"/>
        <v>57</v>
      </c>
      <c r="M365" s="504" t="s">
        <v>230</v>
      </c>
      <c r="N365" s="562" t="s">
        <v>3157</v>
      </c>
      <c r="O365" s="496" t="s">
        <v>2225</v>
      </c>
      <c r="P365" s="498" t="s">
        <v>281</v>
      </c>
      <c r="Q365" s="508" t="s">
        <v>2230</v>
      </c>
      <c r="R365" s="508" t="s">
        <v>5390</v>
      </c>
      <c r="S365" s="498">
        <v>2001</v>
      </c>
      <c r="T365" s="599"/>
      <c r="U365" s="598" t="s">
        <v>1248</v>
      </c>
      <c r="V365" s="629" t="s">
        <v>3873</v>
      </c>
    </row>
    <row r="366" spans="1:22" x14ac:dyDescent="0.15">
      <c r="A366" s="504">
        <v>362</v>
      </c>
      <c r="B366" s="516">
        <v>32</v>
      </c>
      <c r="C366" s="555" t="s">
        <v>1421</v>
      </c>
      <c r="D366" s="542" t="s">
        <v>613</v>
      </c>
      <c r="E366" s="510" t="s">
        <v>705</v>
      </c>
      <c r="F366" s="598" t="s">
        <v>2742</v>
      </c>
      <c r="G366" s="507" t="s">
        <v>323</v>
      </c>
      <c r="H366" s="563" t="s">
        <v>2252</v>
      </c>
      <c r="I366" s="502" t="str">
        <f t="shared" si="24"/>
        <v>III/d</v>
      </c>
      <c r="J366" s="562" t="s">
        <v>109</v>
      </c>
      <c r="K366" s="563" t="s">
        <v>707</v>
      </c>
      <c r="L366" s="503">
        <f t="shared" si="22"/>
        <v>59</v>
      </c>
      <c r="M366" s="504" t="s">
        <v>230</v>
      </c>
      <c r="N366" s="562" t="s">
        <v>111</v>
      </c>
      <c r="O366" s="504">
        <v>2010</v>
      </c>
      <c r="P366" s="510" t="s">
        <v>199</v>
      </c>
      <c r="Q366" s="508" t="s">
        <v>2230</v>
      </c>
      <c r="R366" s="508" t="s">
        <v>3382</v>
      </c>
      <c r="S366" s="598">
        <v>2002</v>
      </c>
      <c r="T366" s="599" t="s">
        <v>3630</v>
      </c>
      <c r="U366" s="598" t="s">
        <v>2949</v>
      </c>
      <c r="V366" s="626" t="s">
        <v>3874</v>
      </c>
    </row>
    <row r="367" spans="1:22" x14ac:dyDescent="0.15">
      <c r="A367" s="496">
        <v>363</v>
      </c>
      <c r="B367" s="809">
        <v>33</v>
      </c>
      <c r="C367" s="555" t="s">
        <v>1987</v>
      </c>
      <c r="D367" s="508" t="s">
        <v>3144</v>
      </c>
      <c r="E367" s="506" t="s">
        <v>709</v>
      </c>
      <c r="F367" s="598" t="s">
        <v>2724</v>
      </c>
      <c r="G367" s="558" t="s">
        <v>536</v>
      </c>
      <c r="H367" s="504" t="s">
        <v>2252</v>
      </c>
      <c r="I367" s="502" t="str">
        <f t="shared" si="24"/>
        <v>III/d</v>
      </c>
      <c r="J367" s="505" t="s">
        <v>112</v>
      </c>
      <c r="K367" s="504" t="s">
        <v>720</v>
      </c>
      <c r="L367" s="503">
        <f t="shared" si="22"/>
        <v>55</v>
      </c>
      <c r="M367" s="504" t="s">
        <v>230</v>
      </c>
      <c r="N367" s="562" t="s">
        <v>745</v>
      </c>
      <c r="O367" s="504">
        <v>2011</v>
      </c>
      <c r="P367" s="543" t="s">
        <v>551</v>
      </c>
      <c r="Q367" s="508" t="s">
        <v>2230</v>
      </c>
      <c r="R367" s="508" t="s">
        <v>5391</v>
      </c>
      <c r="S367" s="598">
        <v>2007</v>
      </c>
      <c r="T367" s="599" t="s">
        <v>270</v>
      </c>
      <c r="U367" s="598" t="s">
        <v>1248</v>
      </c>
      <c r="V367" s="625"/>
    </row>
    <row r="368" spans="1:22" x14ac:dyDescent="0.15">
      <c r="A368" s="504">
        <v>364</v>
      </c>
      <c r="B368" s="809">
        <v>34</v>
      </c>
      <c r="C368" s="555" t="s">
        <v>1988</v>
      </c>
      <c r="D368" s="508" t="s">
        <v>3960</v>
      </c>
      <c r="E368" s="506" t="s">
        <v>709</v>
      </c>
      <c r="F368" s="598" t="s">
        <v>2739</v>
      </c>
      <c r="G368" s="506" t="s">
        <v>330</v>
      </c>
      <c r="H368" s="504" t="s">
        <v>2252</v>
      </c>
      <c r="I368" s="502" t="str">
        <f t="shared" si="24"/>
        <v>III/d</v>
      </c>
      <c r="J368" s="505" t="s">
        <v>834</v>
      </c>
      <c r="K368" s="504" t="s">
        <v>720</v>
      </c>
      <c r="L368" s="503">
        <f t="shared" si="22"/>
        <v>51</v>
      </c>
      <c r="M368" s="504" t="s">
        <v>230</v>
      </c>
      <c r="N368" s="505" t="s">
        <v>2551</v>
      </c>
      <c r="O368" s="504">
        <v>2010</v>
      </c>
      <c r="P368" s="506" t="s">
        <v>331</v>
      </c>
      <c r="Q368" s="508" t="s">
        <v>2230</v>
      </c>
      <c r="R368" s="508" t="s">
        <v>5391</v>
      </c>
      <c r="S368" s="598">
        <v>2018</v>
      </c>
      <c r="T368" s="599"/>
      <c r="U368" s="598" t="s">
        <v>3007</v>
      </c>
      <c r="V368" s="626" t="s">
        <v>3875</v>
      </c>
    </row>
    <row r="369" spans="1:22" x14ac:dyDescent="0.15">
      <c r="A369" s="496">
        <v>365</v>
      </c>
      <c r="B369" s="516">
        <v>35</v>
      </c>
      <c r="C369" s="507" t="s">
        <v>1334</v>
      </c>
      <c r="D369" s="508" t="s">
        <v>3427</v>
      </c>
      <c r="E369" s="506" t="s">
        <v>705</v>
      </c>
      <c r="F369" s="598" t="s">
        <v>2799</v>
      </c>
      <c r="G369" s="506" t="s">
        <v>358</v>
      </c>
      <c r="H369" s="504" t="s">
        <v>2252</v>
      </c>
      <c r="I369" s="502" t="str">
        <f t="shared" si="24"/>
        <v>III/d</v>
      </c>
      <c r="J369" s="505" t="s">
        <v>745</v>
      </c>
      <c r="K369" s="504" t="s">
        <v>720</v>
      </c>
      <c r="L369" s="503">
        <f t="shared" si="22"/>
        <v>47</v>
      </c>
      <c r="M369" s="504" t="s">
        <v>230</v>
      </c>
      <c r="N369" s="505" t="s">
        <v>1224</v>
      </c>
      <c r="O369" s="504">
        <v>2010</v>
      </c>
      <c r="P369" s="506" t="s">
        <v>359</v>
      </c>
      <c r="Q369" s="508" t="s">
        <v>2230</v>
      </c>
      <c r="R369" s="508" t="s">
        <v>2330</v>
      </c>
      <c r="S369" s="598">
        <v>2013</v>
      </c>
      <c r="T369" s="599" t="s">
        <v>306</v>
      </c>
      <c r="U369" s="598" t="s">
        <v>2988</v>
      </c>
      <c r="V369" s="626" t="s">
        <v>3876</v>
      </c>
    </row>
    <row r="370" spans="1:22" x14ac:dyDescent="0.15">
      <c r="A370" s="504">
        <v>366</v>
      </c>
      <c r="B370" s="809">
        <v>36</v>
      </c>
      <c r="C370" s="555" t="s">
        <v>1393</v>
      </c>
      <c r="D370" s="564" t="s">
        <v>3483</v>
      </c>
      <c r="E370" s="506" t="s">
        <v>705</v>
      </c>
      <c r="F370" s="598" t="s">
        <v>2800</v>
      </c>
      <c r="G370" s="558" t="s">
        <v>554</v>
      </c>
      <c r="H370" s="504" t="s">
        <v>2252</v>
      </c>
      <c r="I370" s="502" t="str">
        <f t="shared" si="24"/>
        <v>III/d</v>
      </c>
      <c r="J370" s="505" t="s">
        <v>1086</v>
      </c>
      <c r="K370" s="504" t="s">
        <v>707</v>
      </c>
      <c r="L370" s="503">
        <f t="shared" si="22"/>
        <v>49</v>
      </c>
      <c r="M370" s="504" t="s">
        <v>230</v>
      </c>
      <c r="N370" s="562" t="s">
        <v>745</v>
      </c>
      <c r="O370" s="504">
        <v>2010</v>
      </c>
      <c r="P370" s="506" t="s">
        <v>359</v>
      </c>
      <c r="Q370" s="508" t="s">
        <v>2230</v>
      </c>
      <c r="R370" s="508" t="s">
        <v>2330</v>
      </c>
      <c r="S370" s="598">
        <v>2018</v>
      </c>
      <c r="T370" s="599"/>
      <c r="U370" s="598" t="s">
        <v>1248</v>
      </c>
      <c r="V370" s="626" t="s">
        <v>3877</v>
      </c>
    </row>
    <row r="371" spans="1:22" x14ac:dyDescent="0.15">
      <c r="A371" s="496">
        <v>367</v>
      </c>
      <c r="B371" s="809">
        <v>37</v>
      </c>
      <c r="C371" s="556" t="s">
        <v>1989</v>
      </c>
      <c r="D371" s="506" t="s">
        <v>773</v>
      </c>
      <c r="E371" s="506" t="s">
        <v>705</v>
      </c>
      <c r="F371" s="598" t="s">
        <v>2801</v>
      </c>
      <c r="G371" s="557" t="s">
        <v>778</v>
      </c>
      <c r="H371" s="504" t="s">
        <v>2252</v>
      </c>
      <c r="I371" s="502" t="str">
        <f t="shared" si="24"/>
        <v>III/d</v>
      </c>
      <c r="J371" s="505" t="s">
        <v>1086</v>
      </c>
      <c r="K371" s="504" t="s">
        <v>720</v>
      </c>
      <c r="L371" s="503">
        <f t="shared" si="22"/>
        <v>44</v>
      </c>
      <c r="M371" s="504" t="s">
        <v>192</v>
      </c>
      <c r="N371" s="505" t="s">
        <v>1086</v>
      </c>
      <c r="O371" s="504">
        <v>2010</v>
      </c>
      <c r="P371" s="506" t="s">
        <v>777</v>
      </c>
      <c r="Q371" s="508" t="s">
        <v>2230</v>
      </c>
      <c r="R371" s="508" t="s">
        <v>2282</v>
      </c>
      <c r="S371" s="598">
        <v>2009</v>
      </c>
      <c r="T371" s="599" t="s">
        <v>303</v>
      </c>
      <c r="U371" s="598" t="s">
        <v>3006</v>
      </c>
      <c r="V371" s="625"/>
    </row>
    <row r="372" spans="1:22" x14ac:dyDescent="0.15">
      <c r="A372" s="504">
        <v>368</v>
      </c>
      <c r="B372" s="516">
        <v>38</v>
      </c>
      <c r="C372" s="555" t="s">
        <v>1535</v>
      </c>
      <c r="D372" s="506" t="s">
        <v>5366</v>
      </c>
      <c r="E372" s="506" t="s">
        <v>709</v>
      </c>
      <c r="F372" s="598" t="s">
        <v>2802</v>
      </c>
      <c r="G372" s="557" t="s">
        <v>1154</v>
      </c>
      <c r="H372" s="504" t="s">
        <v>2243</v>
      </c>
      <c r="I372" s="502" t="str">
        <f t="shared" si="24"/>
        <v>IV/a</v>
      </c>
      <c r="J372" s="505" t="s">
        <v>2635</v>
      </c>
      <c r="K372" s="504" t="s">
        <v>720</v>
      </c>
      <c r="L372" s="503">
        <f t="shared" si="22"/>
        <v>46</v>
      </c>
      <c r="M372" s="504" t="s">
        <v>192</v>
      </c>
      <c r="N372" s="505" t="s">
        <v>1454</v>
      </c>
      <c r="O372" s="504">
        <v>2011</v>
      </c>
      <c r="P372" s="506" t="s">
        <v>658</v>
      </c>
      <c r="Q372" s="508" t="s">
        <v>2230</v>
      </c>
      <c r="R372" s="508" t="s">
        <v>3302</v>
      </c>
      <c r="S372" s="598">
        <v>2020</v>
      </c>
      <c r="T372" s="599" t="s">
        <v>3540</v>
      </c>
      <c r="U372" s="598" t="s">
        <v>2922</v>
      </c>
      <c r="V372" s="626">
        <v>2016017401</v>
      </c>
    </row>
    <row r="373" spans="1:22" x14ac:dyDescent="0.15">
      <c r="A373" s="496">
        <v>369</v>
      </c>
      <c r="B373" s="809">
        <v>39</v>
      </c>
      <c r="C373" s="555" t="s">
        <v>1536</v>
      </c>
      <c r="D373" s="506" t="s">
        <v>3969</v>
      </c>
      <c r="E373" s="506" t="s">
        <v>709</v>
      </c>
      <c r="F373" s="598" t="s">
        <v>2803</v>
      </c>
      <c r="G373" s="557" t="s">
        <v>919</v>
      </c>
      <c r="H373" s="504" t="s">
        <v>2243</v>
      </c>
      <c r="I373" s="502" t="str">
        <f t="shared" si="24"/>
        <v>IV/a</v>
      </c>
      <c r="J373" s="505" t="s">
        <v>3977</v>
      </c>
      <c r="K373" s="504" t="s">
        <v>720</v>
      </c>
      <c r="L373" s="503">
        <f t="shared" si="22"/>
        <v>48</v>
      </c>
      <c r="M373" s="504" t="s">
        <v>192</v>
      </c>
      <c r="N373" s="505" t="s">
        <v>3060</v>
      </c>
      <c r="O373" s="504">
        <v>2010</v>
      </c>
      <c r="P373" s="506" t="s">
        <v>303</v>
      </c>
      <c r="Q373" s="508" t="s">
        <v>2230</v>
      </c>
      <c r="R373" s="508" t="s">
        <v>2330</v>
      </c>
      <c r="S373" s="598"/>
      <c r="T373" s="599"/>
      <c r="U373" s="598"/>
      <c r="V373" s="626">
        <v>2031127106</v>
      </c>
    </row>
    <row r="374" spans="1:22" x14ac:dyDescent="0.15">
      <c r="A374" s="504">
        <v>370</v>
      </c>
      <c r="B374" s="809">
        <v>40</v>
      </c>
      <c r="C374" s="507" t="s">
        <v>1537</v>
      </c>
      <c r="D374" s="506" t="s">
        <v>597</v>
      </c>
      <c r="E374" s="506" t="s">
        <v>705</v>
      </c>
      <c r="F374" s="598" t="s">
        <v>2727</v>
      </c>
      <c r="G374" s="557" t="s">
        <v>723</v>
      </c>
      <c r="H374" s="504" t="s">
        <v>2252</v>
      </c>
      <c r="I374" s="502" t="str">
        <f t="shared" si="24"/>
        <v>III/d</v>
      </c>
      <c r="J374" s="533" t="s">
        <v>1224</v>
      </c>
      <c r="K374" s="504" t="s">
        <v>707</v>
      </c>
      <c r="L374" s="503">
        <f t="shared" si="22"/>
        <v>52</v>
      </c>
      <c r="M374" s="504" t="s">
        <v>230</v>
      </c>
      <c r="N374" s="505" t="s">
        <v>1224</v>
      </c>
      <c r="O374" s="504">
        <v>2010</v>
      </c>
      <c r="P374" s="506" t="s">
        <v>743</v>
      </c>
      <c r="Q374" s="508" t="s">
        <v>2230</v>
      </c>
      <c r="R374" s="508" t="s">
        <v>2330</v>
      </c>
      <c r="S374" s="598">
        <v>2003</v>
      </c>
      <c r="T374" s="599" t="s">
        <v>306</v>
      </c>
      <c r="U374" s="598" t="s">
        <v>2921</v>
      </c>
      <c r="V374" s="626" t="s">
        <v>3878</v>
      </c>
    </row>
    <row r="375" spans="1:22" x14ac:dyDescent="0.15">
      <c r="A375" s="496">
        <v>371</v>
      </c>
      <c r="B375" s="516">
        <v>41</v>
      </c>
      <c r="C375" s="507" t="s">
        <v>1538</v>
      </c>
      <c r="D375" s="506" t="s">
        <v>2091</v>
      </c>
      <c r="E375" s="506" t="s">
        <v>709</v>
      </c>
      <c r="F375" s="598" t="s">
        <v>2736</v>
      </c>
      <c r="G375" s="557" t="s">
        <v>990</v>
      </c>
      <c r="H375" s="504" t="s">
        <v>2243</v>
      </c>
      <c r="I375" s="502" t="str">
        <f t="shared" si="24"/>
        <v>IV/a</v>
      </c>
      <c r="J375" s="533" t="s">
        <v>1224</v>
      </c>
      <c r="K375" s="504" t="s">
        <v>720</v>
      </c>
      <c r="L375" s="503">
        <f t="shared" si="22"/>
        <v>43</v>
      </c>
      <c r="M375" s="504" t="s">
        <v>192</v>
      </c>
      <c r="N375" s="505" t="s">
        <v>3749</v>
      </c>
      <c r="O375" s="504">
        <v>2009</v>
      </c>
      <c r="P375" s="506" t="s">
        <v>1603</v>
      </c>
      <c r="Q375" s="508" t="s">
        <v>2230</v>
      </c>
      <c r="R375" s="508" t="s">
        <v>3302</v>
      </c>
      <c r="S375" s="598">
        <v>2015</v>
      </c>
      <c r="T375" s="599"/>
      <c r="U375" s="598" t="s">
        <v>3014</v>
      </c>
      <c r="V375" s="626">
        <v>2007107701</v>
      </c>
    </row>
    <row r="376" spans="1:22" x14ac:dyDescent="0.15">
      <c r="A376" s="504">
        <v>372</v>
      </c>
      <c r="B376" s="809">
        <v>42</v>
      </c>
      <c r="C376" s="555" t="s">
        <v>1539</v>
      </c>
      <c r="D376" s="508" t="s">
        <v>1235</v>
      </c>
      <c r="E376" s="506" t="s">
        <v>705</v>
      </c>
      <c r="F376" s="598" t="s">
        <v>2804</v>
      </c>
      <c r="G376" s="558" t="s">
        <v>701</v>
      </c>
      <c r="H376" s="504" t="s">
        <v>2243</v>
      </c>
      <c r="I376" s="502" t="str">
        <f t="shared" si="24"/>
        <v>IV/a</v>
      </c>
      <c r="J376" s="533" t="s">
        <v>2112</v>
      </c>
      <c r="K376" s="504" t="s">
        <v>720</v>
      </c>
      <c r="L376" s="503">
        <f t="shared" si="22"/>
        <v>47</v>
      </c>
      <c r="M376" s="504" t="s">
        <v>192</v>
      </c>
      <c r="N376" s="505" t="s">
        <v>3977</v>
      </c>
      <c r="O376" s="504">
        <v>2010</v>
      </c>
      <c r="P376" s="506" t="s">
        <v>650</v>
      </c>
      <c r="Q376" s="508" t="s">
        <v>2230</v>
      </c>
      <c r="R376" s="508" t="s">
        <v>3380</v>
      </c>
      <c r="S376" s="598">
        <v>2013</v>
      </c>
      <c r="T376" s="599" t="s">
        <v>3631</v>
      </c>
      <c r="U376" s="598" t="s">
        <v>3015</v>
      </c>
      <c r="V376" s="626" t="s">
        <v>3879</v>
      </c>
    </row>
    <row r="377" spans="1:22" x14ac:dyDescent="0.15">
      <c r="A377" s="496">
        <v>373</v>
      </c>
      <c r="B377" s="809">
        <v>43</v>
      </c>
      <c r="C377" s="520" t="s">
        <v>1546</v>
      </c>
      <c r="D377" s="508" t="s">
        <v>1280</v>
      </c>
      <c r="E377" s="506" t="s">
        <v>705</v>
      </c>
      <c r="F377" s="598" t="s">
        <v>2741</v>
      </c>
      <c r="G377" s="544" t="s">
        <v>2241</v>
      </c>
      <c r="H377" s="504" t="s">
        <v>2243</v>
      </c>
      <c r="I377" s="502" t="str">
        <f t="shared" si="24"/>
        <v>IV/a</v>
      </c>
      <c r="J377" s="505" t="s">
        <v>3690</v>
      </c>
      <c r="K377" s="504" t="s">
        <v>720</v>
      </c>
      <c r="L377" s="503">
        <f t="shared" si="22"/>
        <v>47</v>
      </c>
      <c r="M377" s="504" t="s">
        <v>192</v>
      </c>
      <c r="N377" s="505" t="s">
        <v>3719</v>
      </c>
      <c r="O377" s="504">
        <v>2014</v>
      </c>
      <c r="P377" s="506" t="s">
        <v>1276</v>
      </c>
      <c r="Q377" s="508" t="s">
        <v>2230</v>
      </c>
      <c r="R377" s="508" t="s">
        <v>5390</v>
      </c>
      <c r="S377" s="598">
        <v>2010</v>
      </c>
      <c r="T377" s="599" t="s">
        <v>270</v>
      </c>
      <c r="U377" s="598" t="s">
        <v>1248</v>
      </c>
      <c r="V377" s="626">
        <v>2010047304</v>
      </c>
    </row>
    <row r="378" spans="1:22" x14ac:dyDescent="0.15">
      <c r="A378" s="504">
        <v>374</v>
      </c>
      <c r="B378" s="516">
        <v>44</v>
      </c>
      <c r="C378" s="520" t="s">
        <v>1547</v>
      </c>
      <c r="D378" s="565" t="s">
        <v>1293</v>
      </c>
      <c r="E378" s="506" t="s">
        <v>705</v>
      </c>
      <c r="F378" s="598" t="s">
        <v>2775</v>
      </c>
      <c r="G378" s="544" t="s">
        <v>1294</v>
      </c>
      <c r="H378" s="504" t="s">
        <v>2243</v>
      </c>
      <c r="I378" s="502" t="str">
        <f t="shared" si="24"/>
        <v>IV/a</v>
      </c>
      <c r="J378" s="533" t="s">
        <v>2112</v>
      </c>
      <c r="K378" s="504" t="s">
        <v>720</v>
      </c>
      <c r="L378" s="503">
        <f t="shared" si="22"/>
        <v>50</v>
      </c>
      <c r="M378" s="504" t="s">
        <v>192</v>
      </c>
      <c r="N378" s="505" t="s">
        <v>2640</v>
      </c>
      <c r="O378" s="504">
        <v>2009</v>
      </c>
      <c r="P378" s="506" t="s">
        <v>1295</v>
      </c>
      <c r="Q378" s="508" t="s">
        <v>2230</v>
      </c>
      <c r="R378" s="508" t="s">
        <v>3381</v>
      </c>
      <c r="S378" s="598">
        <v>2010</v>
      </c>
      <c r="T378" s="599"/>
      <c r="U378" s="598" t="s">
        <v>3006</v>
      </c>
      <c r="V378" s="626">
        <v>2008057001</v>
      </c>
    </row>
    <row r="379" spans="1:22" x14ac:dyDescent="0.15">
      <c r="A379" s="496">
        <v>375</v>
      </c>
      <c r="B379" s="809">
        <v>45</v>
      </c>
      <c r="C379" s="555" t="s">
        <v>1540</v>
      </c>
      <c r="D379" s="508" t="s">
        <v>387</v>
      </c>
      <c r="E379" s="506" t="s">
        <v>705</v>
      </c>
      <c r="F379" s="598" t="s">
        <v>2724</v>
      </c>
      <c r="G379" s="506" t="s">
        <v>334</v>
      </c>
      <c r="H379" s="504" t="s">
        <v>2252</v>
      </c>
      <c r="I379" s="502" t="str">
        <f t="shared" si="24"/>
        <v>III/d</v>
      </c>
      <c r="J379" s="533" t="s">
        <v>1484</v>
      </c>
      <c r="K379" s="504" t="s">
        <v>707</v>
      </c>
      <c r="L379" s="503">
        <f t="shared" si="22"/>
        <v>52</v>
      </c>
      <c r="M379" s="504" t="s">
        <v>230</v>
      </c>
      <c r="N379" s="505" t="s">
        <v>1484</v>
      </c>
      <c r="O379" s="504">
        <v>2010</v>
      </c>
      <c r="P379" s="506" t="s">
        <v>335</v>
      </c>
      <c r="Q379" s="508" t="s">
        <v>2230</v>
      </c>
      <c r="R379" s="508" t="s">
        <v>2282</v>
      </c>
      <c r="S379" s="598">
        <v>2004</v>
      </c>
      <c r="T379" s="599"/>
      <c r="U379" s="598" t="s">
        <v>1248</v>
      </c>
      <c r="V379" s="626">
        <v>2021106801</v>
      </c>
    </row>
    <row r="380" spans="1:22" x14ac:dyDescent="0.15">
      <c r="A380" s="504">
        <v>376</v>
      </c>
      <c r="B380" s="809">
        <v>46</v>
      </c>
      <c r="C380" s="555" t="s">
        <v>1541</v>
      </c>
      <c r="D380" s="506" t="s">
        <v>3421</v>
      </c>
      <c r="E380" s="506" t="s">
        <v>705</v>
      </c>
      <c r="F380" s="598" t="s">
        <v>2805</v>
      </c>
      <c r="G380" s="558" t="s">
        <v>578</v>
      </c>
      <c r="H380" s="504" t="s">
        <v>2243</v>
      </c>
      <c r="I380" s="502" t="str">
        <f t="shared" si="24"/>
        <v>IV/a</v>
      </c>
      <c r="J380" s="505" t="s">
        <v>3977</v>
      </c>
      <c r="K380" s="504" t="s">
        <v>720</v>
      </c>
      <c r="L380" s="503">
        <f t="shared" si="22"/>
        <v>46</v>
      </c>
      <c r="M380" s="504" t="s">
        <v>192</v>
      </c>
      <c r="N380" s="505" t="s">
        <v>3687</v>
      </c>
      <c r="O380" s="504">
        <v>2010</v>
      </c>
      <c r="P380" s="506" t="s">
        <v>3703</v>
      </c>
      <c r="Q380" s="508" t="s">
        <v>2230</v>
      </c>
      <c r="R380" s="508" t="s">
        <v>2282</v>
      </c>
      <c r="S380" s="598">
        <v>2016</v>
      </c>
      <c r="T380" s="599" t="s">
        <v>3491</v>
      </c>
      <c r="U380" s="598" t="s">
        <v>3017</v>
      </c>
      <c r="V380" s="626" t="s">
        <v>3880</v>
      </c>
    </row>
    <row r="381" spans="1:22" x14ac:dyDescent="0.15">
      <c r="A381" s="496">
        <v>377</v>
      </c>
      <c r="B381" s="516">
        <v>47</v>
      </c>
      <c r="C381" s="555" t="s">
        <v>1542</v>
      </c>
      <c r="D381" s="506" t="s">
        <v>1221</v>
      </c>
      <c r="E381" s="506" t="s">
        <v>705</v>
      </c>
      <c r="F381" s="598" t="s">
        <v>2742</v>
      </c>
      <c r="G381" s="557" t="s">
        <v>1223</v>
      </c>
      <c r="H381" s="504" t="s">
        <v>2252</v>
      </c>
      <c r="I381" s="502" t="str">
        <f t="shared" si="24"/>
        <v>III/d</v>
      </c>
      <c r="J381" s="533" t="s">
        <v>1484</v>
      </c>
      <c r="K381" s="504" t="s">
        <v>720</v>
      </c>
      <c r="L381" s="503">
        <f t="shared" si="22"/>
        <v>48</v>
      </c>
      <c r="M381" s="504" t="s">
        <v>230</v>
      </c>
      <c r="N381" s="505" t="s">
        <v>1484</v>
      </c>
      <c r="O381" s="504">
        <v>2011</v>
      </c>
      <c r="P381" s="506" t="s">
        <v>1222</v>
      </c>
      <c r="Q381" s="508" t="s">
        <v>2230</v>
      </c>
      <c r="R381" s="508" t="s">
        <v>3382</v>
      </c>
      <c r="S381" s="598">
        <v>2001</v>
      </c>
      <c r="T381" s="599" t="s">
        <v>3632</v>
      </c>
      <c r="U381" s="598" t="s">
        <v>3001</v>
      </c>
      <c r="V381" s="625"/>
    </row>
    <row r="382" spans="1:22" x14ac:dyDescent="0.15">
      <c r="A382" s="504">
        <v>378</v>
      </c>
      <c r="B382" s="809">
        <v>48</v>
      </c>
      <c r="C382" s="555" t="s">
        <v>1544</v>
      </c>
      <c r="D382" s="506" t="s">
        <v>774</v>
      </c>
      <c r="E382" s="506" t="s">
        <v>709</v>
      </c>
      <c r="F382" s="598" t="s">
        <v>2739</v>
      </c>
      <c r="G382" s="506" t="s">
        <v>775</v>
      </c>
      <c r="H382" s="504" t="s">
        <v>2252</v>
      </c>
      <c r="I382" s="502" t="str">
        <f t="shared" si="24"/>
        <v>III/d</v>
      </c>
      <c r="J382" s="533" t="s">
        <v>1484</v>
      </c>
      <c r="K382" s="504" t="s">
        <v>707</v>
      </c>
      <c r="L382" s="503">
        <f t="shared" si="22"/>
        <v>38</v>
      </c>
      <c r="M382" s="504" t="s">
        <v>230</v>
      </c>
      <c r="N382" s="505" t="s">
        <v>1484</v>
      </c>
      <c r="O382" s="504">
        <v>2011</v>
      </c>
      <c r="P382" s="506" t="s">
        <v>316</v>
      </c>
      <c r="Q382" s="508" t="s">
        <v>2230</v>
      </c>
      <c r="R382" s="508" t="s">
        <v>3380</v>
      </c>
      <c r="S382" s="598">
        <v>2007</v>
      </c>
      <c r="T382" s="599" t="s">
        <v>270</v>
      </c>
      <c r="U382" s="598" t="s">
        <v>2922</v>
      </c>
      <c r="V382" s="626">
        <v>2027058201</v>
      </c>
    </row>
    <row r="383" spans="1:22" x14ac:dyDescent="0.15">
      <c r="A383" s="496">
        <v>379</v>
      </c>
      <c r="B383" s="809">
        <v>49</v>
      </c>
      <c r="C383" s="555" t="s">
        <v>1545</v>
      </c>
      <c r="D383" s="506" t="s">
        <v>736</v>
      </c>
      <c r="E383" s="506" t="s">
        <v>709</v>
      </c>
      <c r="F383" s="598" t="s">
        <v>2724</v>
      </c>
      <c r="G383" s="557" t="s">
        <v>776</v>
      </c>
      <c r="H383" s="504" t="s">
        <v>2252</v>
      </c>
      <c r="I383" s="502" t="str">
        <f t="shared" si="24"/>
        <v>III/d</v>
      </c>
      <c r="J383" s="533" t="s">
        <v>1484</v>
      </c>
      <c r="K383" s="504" t="s">
        <v>707</v>
      </c>
      <c r="L383" s="503">
        <f t="shared" si="22"/>
        <v>50</v>
      </c>
      <c r="M383" s="504" t="s">
        <v>230</v>
      </c>
      <c r="N383" s="505" t="s">
        <v>1484</v>
      </c>
      <c r="O383" s="504">
        <v>2011</v>
      </c>
      <c r="P383" s="506" t="s">
        <v>991</v>
      </c>
      <c r="Q383" s="508" t="s">
        <v>2230</v>
      </c>
      <c r="R383" s="508" t="s">
        <v>2330</v>
      </c>
      <c r="S383" s="598">
        <v>2008</v>
      </c>
      <c r="T383" s="599"/>
      <c r="U383" s="598" t="s">
        <v>2921</v>
      </c>
      <c r="V383" s="626">
        <v>2011037002</v>
      </c>
    </row>
    <row r="384" spans="1:22" x14ac:dyDescent="0.15">
      <c r="A384" s="504">
        <v>380</v>
      </c>
      <c r="B384" s="516">
        <v>50</v>
      </c>
      <c r="C384" s="556" t="s">
        <v>1570</v>
      </c>
      <c r="D384" s="508" t="s">
        <v>2333</v>
      </c>
      <c r="E384" s="506" t="s">
        <v>705</v>
      </c>
      <c r="F384" s="598" t="s">
        <v>2877</v>
      </c>
      <c r="G384" s="566" t="s">
        <v>807</v>
      </c>
      <c r="H384" s="504" t="s">
        <v>2252</v>
      </c>
      <c r="I384" s="502" t="str">
        <f t="shared" si="24"/>
        <v>III/d</v>
      </c>
      <c r="J384" s="505" t="s">
        <v>438</v>
      </c>
      <c r="K384" s="504" t="s">
        <v>720</v>
      </c>
      <c r="L384" s="503">
        <f t="shared" si="22"/>
        <v>49</v>
      </c>
      <c r="M384" s="504" t="s">
        <v>230</v>
      </c>
      <c r="N384" s="505" t="s">
        <v>112</v>
      </c>
      <c r="O384" s="504">
        <v>2009</v>
      </c>
      <c r="P384" s="506" t="s">
        <v>126</v>
      </c>
      <c r="Q384" s="508" t="s">
        <v>2230</v>
      </c>
      <c r="R384" s="508" t="s">
        <v>3380</v>
      </c>
      <c r="S384" s="598">
        <v>2010</v>
      </c>
      <c r="T384" s="599" t="s">
        <v>3541</v>
      </c>
      <c r="U384" s="598" t="s">
        <v>2922</v>
      </c>
      <c r="V384" s="625"/>
    </row>
    <row r="385" spans="1:229" x14ac:dyDescent="0.15">
      <c r="A385" s="496">
        <v>381</v>
      </c>
      <c r="B385" s="809">
        <v>51</v>
      </c>
      <c r="C385" s="555" t="s">
        <v>1543</v>
      </c>
      <c r="D385" s="512" t="s">
        <v>3110</v>
      </c>
      <c r="E385" s="506" t="s">
        <v>709</v>
      </c>
      <c r="F385" s="598" t="s">
        <v>2736</v>
      </c>
      <c r="G385" s="557" t="s">
        <v>975</v>
      </c>
      <c r="H385" s="504" t="s">
        <v>2252</v>
      </c>
      <c r="I385" s="502" t="str">
        <f t="shared" si="24"/>
        <v>III/d</v>
      </c>
      <c r="J385" s="505" t="s">
        <v>3060</v>
      </c>
      <c r="K385" s="504" t="s">
        <v>707</v>
      </c>
      <c r="L385" s="503">
        <f t="shared" si="22"/>
        <v>42</v>
      </c>
      <c r="M385" s="504" t="s">
        <v>230</v>
      </c>
      <c r="N385" s="505" t="s">
        <v>2642</v>
      </c>
      <c r="O385" s="504">
        <v>2013</v>
      </c>
      <c r="P385" s="506" t="s">
        <v>1262</v>
      </c>
      <c r="Q385" s="508" t="s">
        <v>2230</v>
      </c>
      <c r="R385" s="508" t="s">
        <v>2330</v>
      </c>
      <c r="S385" s="598">
        <v>2004</v>
      </c>
      <c r="T385" s="599" t="s">
        <v>3632</v>
      </c>
      <c r="U385" s="598" t="s">
        <v>2921</v>
      </c>
      <c r="V385" s="625"/>
    </row>
    <row r="386" spans="1:229" customFormat="1" ht="15" customHeight="1" x14ac:dyDescent="0.15">
      <c r="A386" s="504">
        <v>382</v>
      </c>
      <c r="B386" s="809">
        <v>52</v>
      </c>
      <c r="C386" s="497" t="s">
        <v>1460</v>
      </c>
      <c r="D386" s="498" t="s">
        <v>1095</v>
      </c>
      <c r="E386" s="499" t="s">
        <v>705</v>
      </c>
      <c r="F386" s="499" t="s">
        <v>2741</v>
      </c>
      <c r="G386" s="571" t="s">
        <v>1100</v>
      </c>
      <c r="H386" s="501" t="s">
        <v>2252</v>
      </c>
      <c r="I386" s="502" t="str">
        <f t="shared" si="24"/>
        <v>III/d</v>
      </c>
      <c r="J386" s="503" t="s">
        <v>1454</v>
      </c>
      <c r="K386" s="501" t="s">
        <v>707</v>
      </c>
      <c r="L386" s="503">
        <f t="shared" si="22"/>
        <v>47</v>
      </c>
      <c r="M386" s="504" t="s">
        <v>230</v>
      </c>
      <c r="N386" s="606" t="s">
        <v>3176</v>
      </c>
      <c r="O386" s="501" t="s">
        <v>2225</v>
      </c>
      <c r="P386" s="598" t="s">
        <v>3177</v>
      </c>
      <c r="Q386" s="508" t="s">
        <v>2230</v>
      </c>
      <c r="R386" s="508" t="s">
        <v>3381</v>
      </c>
      <c r="S386" s="598">
        <v>2016</v>
      </c>
      <c r="T386" s="599" t="s">
        <v>3633</v>
      </c>
      <c r="U386" s="598" t="s">
        <v>1248</v>
      </c>
      <c r="V386" s="625"/>
      <c r="W386" s="490"/>
      <c r="X386" s="490"/>
      <c r="Y386" s="490"/>
      <c r="Z386" s="490"/>
      <c r="AA386" s="490"/>
      <c r="AB386" s="490"/>
      <c r="AC386" s="490"/>
      <c r="AD386" s="490"/>
      <c r="AE386" s="490"/>
      <c r="AF386" s="490"/>
      <c r="AG386" s="490"/>
      <c r="AH386" s="490"/>
      <c r="AI386" s="490"/>
      <c r="AJ386" s="490"/>
      <c r="AK386" s="490"/>
      <c r="AL386" s="490"/>
      <c r="AM386" s="490"/>
      <c r="AN386" s="490"/>
      <c r="AO386" s="490"/>
      <c r="AP386" s="490"/>
      <c r="AQ386" s="490"/>
      <c r="AR386" s="490"/>
      <c r="AS386" s="490"/>
      <c r="AT386" s="490"/>
      <c r="AU386" s="490"/>
      <c r="AV386" s="490"/>
      <c r="AW386" s="490"/>
      <c r="AX386" s="490"/>
      <c r="AY386" s="490"/>
      <c r="AZ386" s="490"/>
      <c r="BA386" s="490"/>
      <c r="BB386" s="490"/>
      <c r="BC386" s="490"/>
      <c r="BD386" s="490"/>
      <c r="BE386" s="490"/>
      <c r="BF386" s="490"/>
      <c r="BG386" s="490"/>
      <c r="BH386" s="490"/>
      <c r="BI386" s="490"/>
      <c r="BJ386" s="490"/>
      <c r="BK386" s="490"/>
      <c r="BL386" s="490"/>
      <c r="BM386" s="490"/>
      <c r="BN386" s="490"/>
      <c r="BO386" s="490"/>
      <c r="BP386" s="490"/>
      <c r="BQ386" s="490"/>
      <c r="BR386" s="490"/>
      <c r="BS386" s="490"/>
      <c r="BT386" s="490"/>
      <c r="BU386" s="490"/>
      <c r="BV386" s="490"/>
      <c r="BW386" s="490"/>
      <c r="BX386" s="490"/>
      <c r="BY386" s="490"/>
      <c r="BZ386" s="490"/>
      <c r="CA386" s="490"/>
      <c r="CB386" s="490"/>
      <c r="CC386" s="490"/>
      <c r="CD386" s="490"/>
      <c r="CE386" s="490"/>
      <c r="CF386" s="490"/>
      <c r="CG386" s="490"/>
      <c r="CH386" s="490"/>
      <c r="CI386" s="490"/>
      <c r="CJ386" s="490"/>
      <c r="CK386" s="490"/>
      <c r="CL386" s="490"/>
      <c r="CM386" s="490"/>
      <c r="CN386" s="490"/>
      <c r="CO386" s="490"/>
      <c r="CP386" s="490"/>
      <c r="CQ386" s="490"/>
      <c r="CR386" s="490"/>
      <c r="CS386" s="490"/>
      <c r="CT386" s="490"/>
      <c r="CU386" s="490"/>
      <c r="CV386" s="490"/>
      <c r="CW386" s="490"/>
      <c r="CX386" s="490"/>
      <c r="CY386" s="490"/>
      <c r="CZ386" s="490"/>
      <c r="DA386" s="490"/>
      <c r="DB386" s="490"/>
      <c r="DC386" s="490"/>
      <c r="DD386" s="490"/>
      <c r="DE386" s="490"/>
      <c r="DF386" s="490"/>
      <c r="DG386" s="490"/>
      <c r="DH386" s="490"/>
      <c r="DI386" s="490"/>
      <c r="DJ386" s="490"/>
      <c r="DK386" s="490"/>
      <c r="DL386" s="490"/>
      <c r="DM386" s="490"/>
      <c r="DN386" s="490"/>
      <c r="DO386" s="490"/>
      <c r="DP386" s="490"/>
      <c r="DQ386" s="490"/>
      <c r="DR386" s="490"/>
      <c r="DS386" s="490"/>
      <c r="DT386" s="490"/>
      <c r="DU386" s="490"/>
      <c r="DV386" s="490"/>
      <c r="DW386" s="490"/>
      <c r="DX386" s="490"/>
      <c r="DY386" s="490"/>
      <c r="DZ386" s="490"/>
      <c r="EA386" s="490"/>
      <c r="EB386" s="490"/>
      <c r="EC386" s="490"/>
      <c r="ED386" s="490"/>
      <c r="EE386" s="490"/>
      <c r="EF386" s="490"/>
      <c r="EG386" s="490"/>
      <c r="EH386" s="490"/>
      <c r="EI386" s="490"/>
      <c r="EJ386" s="490"/>
      <c r="EK386" s="490"/>
      <c r="EL386" s="490"/>
      <c r="EM386" s="490"/>
      <c r="EN386" s="490"/>
      <c r="EO386" s="490"/>
      <c r="EP386" s="490"/>
      <c r="EQ386" s="490"/>
      <c r="ER386" s="490"/>
      <c r="ES386" s="490"/>
      <c r="ET386" s="490"/>
      <c r="EU386" s="490"/>
      <c r="EV386" s="490"/>
      <c r="EW386" s="490"/>
      <c r="EX386" s="490"/>
      <c r="EY386" s="490"/>
      <c r="EZ386" s="490"/>
      <c r="FA386" s="490"/>
      <c r="FB386" s="490"/>
      <c r="FC386" s="490"/>
      <c r="FD386" s="490"/>
      <c r="FE386" s="490"/>
      <c r="FF386" s="490"/>
      <c r="FG386" s="490"/>
      <c r="FH386" s="490"/>
      <c r="FI386" s="490"/>
      <c r="FJ386" s="490"/>
      <c r="FK386" s="490"/>
      <c r="FL386" s="490"/>
      <c r="FM386" s="490"/>
      <c r="FN386" s="490"/>
      <c r="FO386" s="490"/>
      <c r="FP386" s="490"/>
      <c r="FQ386" s="490"/>
      <c r="FR386" s="490"/>
      <c r="FS386" s="490"/>
      <c r="FT386" s="490"/>
      <c r="FU386" s="490"/>
      <c r="FV386" s="490"/>
      <c r="FW386" s="490"/>
      <c r="FX386" s="490"/>
      <c r="FY386" s="490"/>
      <c r="FZ386" s="490"/>
      <c r="GA386" s="490"/>
      <c r="GB386" s="490"/>
      <c r="GC386" s="490"/>
      <c r="GD386" s="490"/>
      <c r="GE386" s="490"/>
      <c r="GF386" s="490"/>
      <c r="GG386" s="490"/>
      <c r="GH386" s="490"/>
      <c r="GI386" s="490"/>
      <c r="GJ386" s="490"/>
      <c r="GK386" s="490"/>
      <c r="GL386" s="490"/>
      <c r="GM386" s="490"/>
      <c r="GN386" s="490"/>
      <c r="GO386" s="490"/>
      <c r="GP386" s="490"/>
      <c r="GQ386" s="490"/>
      <c r="GR386" s="490"/>
      <c r="GS386" s="490"/>
      <c r="GT386" s="490"/>
      <c r="GU386" s="490"/>
      <c r="GV386" s="490"/>
      <c r="GW386" s="490"/>
      <c r="GX386" s="490"/>
      <c r="GY386" s="490"/>
      <c r="GZ386" s="490"/>
      <c r="HA386" s="490"/>
      <c r="HB386" s="490"/>
      <c r="HC386" s="490"/>
      <c r="HD386" s="490"/>
      <c r="HE386" s="490"/>
      <c r="HF386" s="490"/>
      <c r="HG386" s="490"/>
      <c r="HH386" s="490"/>
      <c r="HI386" s="490"/>
      <c r="HJ386" s="490"/>
      <c r="HK386" s="490"/>
      <c r="HL386" s="490"/>
      <c r="HM386" s="490"/>
      <c r="HN386" s="490"/>
      <c r="HO386" s="490"/>
      <c r="HP386" s="490"/>
      <c r="HQ386" s="490"/>
      <c r="HR386" s="490"/>
      <c r="HS386" s="490"/>
      <c r="HT386" s="490"/>
      <c r="HU386" s="490"/>
    </row>
    <row r="387" spans="1:229" s="442" customFormat="1" x14ac:dyDescent="0.15">
      <c r="A387" s="496">
        <v>383</v>
      </c>
      <c r="B387" s="516">
        <v>53</v>
      </c>
      <c r="C387" s="540" t="s">
        <v>3985</v>
      </c>
      <c r="D387" s="498" t="s">
        <v>3986</v>
      </c>
      <c r="E387" s="498" t="s">
        <v>709</v>
      </c>
      <c r="F387" s="498" t="s">
        <v>2729</v>
      </c>
      <c r="G387" s="541" t="s">
        <v>1</v>
      </c>
      <c r="H387" s="501" t="s">
        <v>2252</v>
      </c>
      <c r="I387" s="502" t="str">
        <f t="shared" ref="I387" si="25">IF(H387="Pembina Utama","IV/e",IF(H387="Pembina Utama Madya","IV/d",IF(H387="Pembina Utama Muda","IV/c",IF(H387="Pembina Tk.I","IV/b",IF(H387="Pembina","IV/a",IF(H387="Penata Tk.I","III/d",IF(H387="Penata","III/c",IF(H387="Penata Muda Tk.I","III/b",IF(H387="Penata Muda","III/a",IF(H387="Pengatur Tk.I","II/d",IF(H387="Pengatur","II/c",IF(H387="Pengatur Muda Tk.I","II/b",IF(H387="Pengatur Muda","II/a",IF(H387="Juru Tk.I","I/d",IF(H387="Juru","I/c",IF(H387="Juru Muda Tk.I","I/b","I/a"))))))))))))))))</f>
        <v>III/d</v>
      </c>
      <c r="J387" s="498"/>
      <c r="K387" s="501" t="s">
        <v>707</v>
      </c>
      <c r="L387" s="503">
        <f t="shared" si="22"/>
        <v>47</v>
      </c>
      <c r="M387" s="504" t="s">
        <v>230</v>
      </c>
      <c r="N387" s="505" t="s">
        <v>438</v>
      </c>
      <c r="O387" s="501" t="s">
        <v>2225</v>
      </c>
      <c r="P387" s="523" t="s">
        <v>305</v>
      </c>
      <c r="Q387" s="508" t="s">
        <v>2230</v>
      </c>
      <c r="R387" s="508" t="s">
        <v>3381</v>
      </c>
      <c r="S387" s="498"/>
      <c r="T387" s="498"/>
      <c r="U387" s="498"/>
      <c r="V387" s="624"/>
      <c r="W387" s="631"/>
      <c r="X387" s="631"/>
      <c r="Y387" s="631"/>
      <c r="Z387" s="631"/>
      <c r="AA387" s="631"/>
      <c r="AB387" s="631"/>
      <c r="AC387" s="631"/>
      <c r="AD387" s="631"/>
      <c r="AE387" s="631"/>
      <c r="AF387" s="631"/>
      <c r="AG387" s="631"/>
      <c r="AH387" s="631"/>
      <c r="AI387" s="631"/>
      <c r="AJ387" s="631"/>
      <c r="AK387" s="631"/>
      <c r="AL387" s="631"/>
      <c r="AM387" s="631"/>
      <c r="AN387" s="631"/>
      <c r="AO387" s="631"/>
      <c r="AP387" s="631"/>
      <c r="AQ387" s="631"/>
      <c r="AR387" s="631"/>
      <c r="AS387" s="631"/>
      <c r="AT387" s="631"/>
      <c r="AU387" s="631"/>
      <c r="AV387" s="631"/>
      <c r="AW387" s="631"/>
      <c r="AX387" s="631"/>
      <c r="AY387" s="631"/>
      <c r="AZ387" s="631"/>
      <c r="BA387" s="631"/>
      <c r="BB387" s="631"/>
      <c r="BC387" s="631"/>
      <c r="BD387" s="631"/>
      <c r="BE387" s="631"/>
      <c r="BF387" s="631"/>
      <c r="BG387" s="631"/>
      <c r="BH387" s="631"/>
      <c r="BI387" s="631"/>
      <c r="BJ387" s="631"/>
      <c r="BK387" s="631"/>
      <c r="BL387" s="631"/>
      <c r="BM387" s="631"/>
      <c r="BN387" s="631"/>
      <c r="BO387" s="631"/>
      <c r="BP387" s="631"/>
      <c r="BQ387" s="631"/>
      <c r="BR387" s="631"/>
      <c r="BS387" s="631"/>
      <c r="BT387" s="631"/>
      <c r="BU387" s="631"/>
      <c r="BV387" s="631"/>
      <c r="BW387" s="631"/>
      <c r="BX387" s="631"/>
      <c r="BY387" s="631"/>
      <c r="BZ387" s="631"/>
      <c r="CA387" s="631"/>
      <c r="CB387" s="631"/>
      <c r="CC387" s="631"/>
      <c r="CD387" s="631"/>
      <c r="CE387" s="631"/>
      <c r="CF387" s="631"/>
      <c r="CG387" s="631"/>
      <c r="CH387" s="631"/>
      <c r="CI387" s="631"/>
      <c r="CJ387" s="631"/>
      <c r="CK387" s="631"/>
      <c r="CL387" s="631"/>
      <c r="CM387" s="631"/>
      <c r="CN387" s="631"/>
      <c r="CO387" s="631"/>
      <c r="CP387" s="631"/>
      <c r="CQ387" s="631"/>
      <c r="CR387" s="631"/>
      <c r="CS387" s="631"/>
      <c r="CT387" s="631"/>
      <c r="CU387" s="631"/>
      <c r="CV387" s="631"/>
      <c r="CW387" s="631"/>
      <c r="CX387" s="631"/>
      <c r="CY387" s="631"/>
      <c r="CZ387" s="631"/>
      <c r="DA387" s="631"/>
      <c r="DB387" s="631"/>
      <c r="DC387" s="631"/>
      <c r="DD387" s="631"/>
      <c r="DE387" s="631"/>
      <c r="DF387" s="631"/>
      <c r="DG387" s="631"/>
      <c r="DH387" s="631"/>
      <c r="DI387" s="631"/>
      <c r="DJ387" s="631"/>
      <c r="DK387" s="631"/>
      <c r="DL387" s="631"/>
      <c r="DM387" s="631"/>
      <c r="DN387" s="631"/>
      <c r="DO387" s="631"/>
      <c r="DP387" s="631"/>
      <c r="DQ387" s="631"/>
      <c r="DR387" s="631"/>
      <c r="DS387" s="631"/>
      <c r="DT387" s="631"/>
      <c r="DU387" s="631"/>
      <c r="DV387" s="631"/>
      <c r="DW387" s="631"/>
      <c r="DX387" s="631"/>
      <c r="DY387" s="631"/>
      <c r="DZ387" s="631"/>
      <c r="EA387" s="631"/>
      <c r="EB387" s="631"/>
      <c r="EC387" s="631"/>
      <c r="ED387" s="631"/>
      <c r="EE387" s="631"/>
      <c r="EF387" s="631"/>
      <c r="EG387" s="631"/>
      <c r="EH387" s="631"/>
      <c r="EI387" s="631"/>
      <c r="EJ387" s="631"/>
      <c r="EK387" s="631"/>
      <c r="EL387" s="631"/>
      <c r="EM387" s="631"/>
      <c r="EN387" s="631"/>
      <c r="EO387" s="631"/>
      <c r="EP387" s="631"/>
      <c r="EQ387" s="631"/>
      <c r="ER387" s="631"/>
      <c r="ES387" s="631"/>
      <c r="ET387" s="631"/>
      <c r="EU387" s="631"/>
      <c r="EV387" s="631"/>
      <c r="EW387" s="631"/>
      <c r="EX387" s="631"/>
      <c r="EY387" s="631"/>
      <c r="EZ387" s="631"/>
      <c r="FA387" s="631"/>
      <c r="FB387" s="631"/>
      <c r="FC387" s="631"/>
      <c r="FD387" s="631"/>
      <c r="FE387" s="631"/>
      <c r="FF387" s="631"/>
      <c r="FG387" s="631"/>
      <c r="FH387" s="631"/>
      <c r="FI387" s="631"/>
      <c r="FJ387" s="631"/>
      <c r="FK387" s="631"/>
      <c r="FL387" s="631"/>
      <c r="FM387" s="631"/>
      <c r="FN387" s="631"/>
      <c r="FO387" s="631"/>
      <c r="FP387" s="631"/>
      <c r="FQ387" s="631"/>
      <c r="FR387" s="631"/>
      <c r="FS387" s="631"/>
      <c r="FT387" s="631"/>
      <c r="FU387" s="631"/>
      <c r="FV387" s="631"/>
      <c r="FW387" s="631"/>
      <c r="FX387" s="631"/>
      <c r="FY387" s="631"/>
      <c r="FZ387" s="631"/>
      <c r="GA387" s="631"/>
      <c r="GB387" s="631"/>
      <c r="GC387" s="631"/>
      <c r="GD387" s="631"/>
      <c r="GE387" s="631"/>
      <c r="GF387" s="631"/>
      <c r="GG387" s="631"/>
      <c r="GH387" s="631"/>
      <c r="GI387" s="631"/>
      <c r="GJ387" s="631"/>
      <c r="GK387" s="631"/>
      <c r="GL387" s="631"/>
      <c r="GM387" s="631"/>
      <c r="GN387" s="631"/>
      <c r="GO387" s="631"/>
      <c r="GP387" s="631"/>
      <c r="GQ387" s="631"/>
      <c r="GR387" s="631"/>
      <c r="GS387" s="631"/>
      <c r="GT387" s="631"/>
      <c r="GU387" s="631"/>
      <c r="GV387" s="631"/>
      <c r="GW387" s="631"/>
      <c r="GX387" s="631"/>
      <c r="GY387" s="631"/>
      <c r="GZ387" s="631"/>
      <c r="HA387" s="631"/>
      <c r="HB387" s="631"/>
      <c r="HC387" s="631"/>
      <c r="HD387" s="631"/>
      <c r="HE387" s="631"/>
      <c r="HF387" s="631"/>
      <c r="HG387" s="631"/>
      <c r="HH387" s="631"/>
      <c r="HI387" s="631"/>
      <c r="HJ387" s="631"/>
      <c r="HK387" s="631"/>
      <c r="HL387" s="631"/>
      <c r="HM387" s="631"/>
      <c r="HN387" s="631"/>
      <c r="HO387" s="631"/>
      <c r="HP387" s="631"/>
      <c r="HQ387" s="631"/>
      <c r="HR387" s="631"/>
      <c r="HS387" s="631"/>
      <c r="HT387" s="631"/>
      <c r="HU387" s="631"/>
    </row>
    <row r="388" spans="1:229" x14ac:dyDescent="0.15">
      <c r="A388" s="504">
        <v>384</v>
      </c>
      <c r="B388" s="809">
        <v>54</v>
      </c>
      <c r="C388" s="520" t="s">
        <v>2643</v>
      </c>
      <c r="D388" s="508" t="s">
        <v>1582</v>
      </c>
      <c r="E388" s="506" t="s">
        <v>709</v>
      </c>
      <c r="F388" s="598" t="s">
        <v>2724</v>
      </c>
      <c r="G388" s="558" t="s">
        <v>1581</v>
      </c>
      <c r="H388" s="504" t="s">
        <v>2247</v>
      </c>
      <c r="I388" s="502" t="str">
        <f t="shared" si="24"/>
        <v>III/a</v>
      </c>
      <c r="J388" s="505"/>
      <c r="K388" s="504" t="s">
        <v>720</v>
      </c>
      <c r="L388" s="503">
        <f t="shared" si="22"/>
        <v>44</v>
      </c>
      <c r="M388" s="504" t="s">
        <v>258</v>
      </c>
      <c r="N388" s="606" t="s">
        <v>3250</v>
      </c>
      <c r="O388" s="504" t="s">
        <v>2359</v>
      </c>
      <c r="P388" s="506" t="s">
        <v>306</v>
      </c>
      <c r="Q388" s="508" t="s">
        <v>2230</v>
      </c>
      <c r="R388" s="508" t="s">
        <v>2282</v>
      </c>
      <c r="S388" s="598"/>
      <c r="T388" s="599" t="s">
        <v>3634</v>
      </c>
      <c r="U388" s="598"/>
      <c r="V388" s="626">
        <v>2012066901</v>
      </c>
    </row>
    <row r="389" spans="1:229" ht="15.75" customHeight="1" x14ac:dyDescent="0.15">
      <c r="A389" s="496">
        <v>385</v>
      </c>
      <c r="B389" s="809">
        <v>55</v>
      </c>
      <c r="C389" s="567" t="s">
        <v>2462</v>
      </c>
      <c r="D389" s="522" t="s">
        <v>3245</v>
      </c>
      <c r="E389" s="597" t="s">
        <v>705</v>
      </c>
      <c r="F389" s="598" t="s">
        <v>2733</v>
      </c>
      <c r="G389" s="557" t="s">
        <v>2463</v>
      </c>
      <c r="H389" s="504" t="s">
        <v>2245</v>
      </c>
      <c r="I389" s="502" t="str">
        <f t="shared" si="24"/>
        <v>III/c</v>
      </c>
      <c r="J389" s="533" t="s">
        <v>2443</v>
      </c>
      <c r="K389" s="504" t="s">
        <v>720</v>
      </c>
      <c r="L389" s="503">
        <f t="shared" si="22"/>
        <v>49</v>
      </c>
      <c r="M389" s="504" t="s">
        <v>230</v>
      </c>
      <c r="N389" s="606" t="s">
        <v>5336</v>
      </c>
      <c r="O389" s="504">
        <v>2018</v>
      </c>
      <c r="P389" s="506" t="s">
        <v>3253</v>
      </c>
      <c r="Q389" s="508" t="s">
        <v>2230</v>
      </c>
      <c r="R389" s="508" t="s">
        <v>3302</v>
      </c>
      <c r="S389" s="598">
        <v>2001</v>
      </c>
      <c r="T389" s="599"/>
      <c r="U389" s="598"/>
      <c r="V389" s="625"/>
    </row>
    <row r="390" spans="1:229" x14ac:dyDescent="0.15">
      <c r="A390" s="504">
        <v>386</v>
      </c>
      <c r="B390" s="516">
        <v>56</v>
      </c>
      <c r="C390" s="555" t="s">
        <v>2464</v>
      </c>
      <c r="D390" s="512" t="s">
        <v>3212</v>
      </c>
      <c r="E390" s="506" t="s">
        <v>705</v>
      </c>
      <c r="F390" s="598" t="s">
        <v>2742</v>
      </c>
      <c r="G390" s="557" t="s">
        <v>2465</v>
      </c>
      <c r="H390" s="504" t="s">
        <v>2245</v>
      </c>
      <c r="I390" s="502" t="str">
        <f t="shared" si="24"/>
        <v>III/c</v>
      </c>
      <c r="J390" s="525" t="s">
        <v>3977</v>
      </c>
      <c r="K390" s="504" t="s">
        <v>720</v>
      </c>
      <c r="L390" s="503">
        <f t="shared" si="22"/>
        <v>48</v>
      </c>
      <c r="M390" s="504" t="s">
        <v>230</v>
      </c>
      <c r="N390" s="505" t="s">
        <v>3939</v>
      </c>
      <c r="O390" s="501">
        <v>2019</v>
      </c>
      <c r="P390" s="506" t="s">
        <v>270</v>
      </c>
      <c r="Q390" s="508" t="s">
        <v>2230</v>
      </c>
      <c r="R390" s="508" t="s">
        <v>5390</v>
      </c>
      <c r="S390" s="598">
        <v>2013</v>
      </c>
      <c r="T390" s="599" t="s">
        <v>270</v>
      </c>
      <c r="U390" s="598" t="s">
        <v>2991</v>
      </c>
      <c r="V390" s="625"/>
    </row>
    <row r="391" spans="1:229" s="459" customFormat="1" x14ac:dyDescent="0.15">
      <c r="A391" s="496">
        <v>387</v>
      </c>
      <c r="B391" s="809">
        <v>57</v>
      </c>
      <c r="C391" s="539" t="s">
        <v>4040</v>
      </c>
      <c r="D391" s="538" t="s">
        <v>4035</v>
      </c>
      <c r="E391" s="506" t="s">
        <v>709</v>
      </c>
      <c r="F391" s="598" t="s">
        <v>2724</v>
      </c>
      <c r="G391" s="557" t="s">
        <v>4045</v>
      </c>
      <c r="H391" s="504" t="s">
        <v>2246</v>
      </c>
      <c r="I391" s="502" t="str">
        <f t="shared" si="24"/>
        <v>III/b</v>
      </c>
      <c r="J391" s="525" t="s">
        <v>3977</v>
      </c>
      <c r="K391" s="504" t="s">
        <v>707</v>
      </c>
      <c r="L391" s="503">
        <f t="shared" si="22"/>
        <v>32</v>
      </c>
      <c r="M391" s="504" t="s">
        <v>680</v>
      </c>
      <c r="N391" s="525" t="s">
        <v>3977</v>
      </c>
      <c r="O391" s="501" t="s">
        <v>2225</v>
      </c>
      <c r="P391" s="553" t="s">
        <v>4054</v>
      </c>
      <c r="Q391" s="508" t="s">
        <v>2230</v>
      </c>
      <c r="R391" s="508" t="s">
        <v>2330</v>
      </c>
      <c r="S391" s="598"/>
      <c r="T391" s="599"/>
      <c r="U391" s="598"/>
      <c r="V391" s="625"/>
      <c r="W391" s="631"/>
      <c r="X391" s="631"/>
      <c r="Y391" s="631"/>
      <c r="Z391" s="631"/>
      <c r="AA391" s="631"/>
      <c r="AB391" s="631"/>
      <c r="AC391" s="631"/>
      <c r="AD391" s="631"/>
      <c r="AE391" s="631"/>
      <c r="AF391" s="631"/>
      <c r="AG391" s="631"/>
      <c r="AH391" s="631"/>
      <c r="AI391" s="631"/>
      <c r="AJ391" s="631"/>
      <c r="AK391" s="631"/>
      <c r="AL391" s="631"/>
      <c r="AM391" s="631"/>
      <c r="AN391" s="631"/>
      <c r="AO391" s="631"/>
      <c r="AP391" s="631"/>
      <c r="AQ391" s="631"/>
      <c r="AR391" s="631"/>
      <c r="AS391" s="631"/>
      <c r="AT391" s="631"/>
      <c r="AU391" s="631"/>
      <c r="AV391" s="631"/>
      <c r="AW391" s="631"/>
      <c r="AX391" s="631"/>
      <c r="AY391" s="631"/>
      <c r="AZ391" s="631"/>
      <c r="BA391" s="631"/>
      <c r="BB391" s="631"/>
      <c r="BC391" s="631"/>
      <c r="BD391" s="631"/>
      <c r="BE391" s="631"/>
      <c r="BF391" s="631"/>
      <c r="BG391" s="631"/>
      <c r="BH391" s="631"/>
      <c r="BI391" s="631"/>
      <c r="BJ391" s="631"/>
      <c r="BK391" s="631"/>
      <c r="BL391" s="631"/>
      <c r="BM391" s="631"/>
      <c r="BN391" s="631"/>
      <c r="BO391" s="631"/>
      <c r="BP391" s="631"/>
      <c r="BQ391" s="631"/>
      <c r="BR391" s="631"/>
      <c r="BS391" s="631"/>
      <c r="BT391" s="631"/>
      <c r="BU391" s="631"/>
      <c r="BV391" s="631"/>
      <c r="BW391" s="631"/>
      <c r="BX391" s="631"/>
      <c r="BY391" s="631"/>
      <c r="BZ391" s="631"/>
      <c r="CA391" s="631"/>
      <c r="CB391" s="631"/>
      <c r="CC391" s="631"/>
      <c r="CD391" s="631"/>
      <c r="CE391" s="631"/>
      <c r="CF391" s="631"/>
      <c r="CG391" s="631"/>
      <c r="CH391" s="631"/>
      <c r="CI391" s="631"/>
      <c r="CJ391" s="631"/>
      <c r="CK391" s="631"/>
      <c r="CL391" s="631"/>
      <c r="CM391" s="631"/>
      <c r="CN391" s="631"/>
      <c r="CO391" s="631"/>
      <c r="CP391" s="631"/>
      <c r="CQ391" s="631"/>
      <c r="CR391" s="631"/>
      <c r="CS391" s="631"/>
      <c r="CT391" s="631"/>
      <c r="CU391" s="631"/>
      <c r="CV391" s="631"/>
      <c r="CW391" s="631"/>
      <c r="CX391" s="631"/>
      <c r="CY391" s="631"/>
      <c r="CZ391" s="631"/>
      <c r="DA391" s="631"/>
      <c r="DB391" s="631"/>
      <c r="DC391" s="631"/>
      <c r="DD391" s="631"/>
      <c r="DE391" s="631"/>
      <c r="DF391" s="631"/>
      <c r="DG391" s="631"/>
      <c r="DH391" s="631"/>
      <c r="DI391" s="631"/>
      <c r="DJ391" s="631"/>
      <c r="DK391" s="631"/>
      <c r="DL391" s="631"/>
      <c r="DM391" s="631"/>
      <c r="DN391" s="631"/>
      <c r="DO391" s="631"/>
      <c r="DP391" s="631"/>
      <c r="DQ391" s="631"/>
      <c r="DR391" s="631"/>
      <c r="DS391" s="631"/>
      <c r="DT391" s="631"/>
      <c r="DU391" s="631"/>
      <c r="DV391" s="631"/>
      <c r="DW391" s="631"/>
      <c r="DX391" s="631"/>
      <c r="DY391" s="631"/>
      <c r="DZ391" s="631"/>
      <c r="EA391" s="631"/>
      <c r="EB391" s="631"/>
      <c r="EC391" s="631"/>
      <c r="ED391" s="631"/>
      <c r="EE391" s="631"/>
      <c r="EF391" s="631"/>
      <c r="EG391" s="631"/>
      <c r="EH391" s="631"/>
      <c r="EI391" s="631"/>
      <c r="EJ391" s="631"/>
      <c r="EK391" s="631"/>
      <c r="EL391" s="631"/>
      <c r="EM391" s="631"/>
      <c r="EN391" s="631"/>
      <c r="EO391" s="631"/>
      <c r="EP391" s="631"/>
      <c r="EQ391" s="631"/>
      <c r="ER391" s="631"/>
      <c r="ES391" s="631"/>
      <c r="ET391" s="631"/>
      <c r="EU391" s="631"/>
      <c r="EV391" s="631"/>
      <c r="EW391" s="631"/>
      <c r="EX391" s="631"/>
      <c r="EY391" s="631"/>
      <c r="EZ391" s="631"/>
      <c r="FA391" s="631"/>
      <c r="FB391" s="631"/>
      <c r="FC391" s="631"/>
      <c r="FD391" s="631"/>
      <c r="FE391" s="631"/>
      <c r="FF391" s="631"/>
      <c r="FG391" s="631"/>
      <c r="FH391" s="631"/>
      <c r="FI391" s="631"/>
      <c r="FJ391" s="631"/>
      <c r="FK391" s="631"/>
      <c r="FL391" s="631"/>
      <c r="FM391" s="631"/>
      <c r="FN391" s="631"/>
      <c r="FO391" s="631"/>
      <c r="FP391" s="631"/>
      <c r="FQ391" s="631"/>
      <c r="FR391" s="631"/>
      <c r="FS391" s="631"/>
      <c r="FT391" s="631"/>
      <c r="FU391" s="631"/>
      <c r="FV391" s="631"/>
      <c r="FW391" s="631"/>
      <c r="FX391" s="631"/>
      <c r="FY391" s="631"/>
      <c r="FZ391" s="631"/>
      <c r="GA391" s="631"/>
      <c r="GB391" s="631"/>
      <c r="GC391" s="631"/>
      <c r="GD391" s="631"/>
      <c r="GE391" s="631"/>
      <c r="GF391" s="631"/>
      <c r="GG391" s="631"/>
      <c r="GH391" s="631"/>
      <c r="GI391" s="631"/>
      <c r="GJ391" s="631"/>
      <c r="GK391" s="631"/>
      <c r="GL391" s="631"/>
      <c r="GM391" s="631"/>
      <c r="GN391" s="631"/>
      <c r="GO391" s="631"/>
      <c r="GP391" s="631"/>
      <c r="GQ391" s="631"/>
      <c r="GR391" s="631"/>
      <c r="GS391" s="631"/>
      <c r="GT391" s="631"/>
      <c r="GU391" s="631"/>
      <c r="GV391" s="631"/>
      <c r="GW391" s="631"/>
      <c r="GX391" s="631"/>
      <c r="GY391" s="631"/>
      <c r="GZ391" s="631"/>
      <c r="HA391" s="631"/>
      <c r="HB391" s="631"/>
      <c r="HC391" s="631"/>
      <c r="HD391" s="631"/>
      <c r="HE391" s="631"/>
      <c r="HF391" s="631"/>
      <c r="HG391" s="631"/>
      <c r="HH391" s="631"/>
      <c r="HI391" s="631"/>
      <c r="HJ391" s="631"/>
      <c r="HK391" s="631"/>
      <c r="HL391" s="631"/>
      <c r="HM391" s="631"/>
      <c r="HN391" s="631"/>
      <c r="HO391" s="631"/>
      <c r="HP391" s="631"/>
      <c r="HQ391" s="631"/>
      <c r="HR391" s="631"/>
      <c r="HS391" s="631"/>
      <c r="HT391" s="631"/>
      <c r="HU391" s="631"/>
    </row>
    <row r="392" spans="1:229" s="459" customFormat="1" x14ac:dyDescent="0.15">
      <c r="A392" s="504">
        <v>388</v>
      </c>
      <c r="B392" s="809">
        <v>58</v>
      </c>
      <c r="C392" s="539" t="s">
        <v>4041</v>
      </c>
      <c r="D392" s="538" t="s">
        <v>4036</v>
      </c>
      <c r="E392" s="506" t="s">
        <v>709</v>
      </c>
      <c r="F392" s="598" t="s">
        <v>2724</v>
      </c>
      <c r="G392" s="557" t="s">
        <v>4046</v>
      </c>
      <c r="H392" s="504" t="s">
        <v>2246</v>
      </c>
      <c r="I392" s="502" t="str">
        <f t="shared" si="24"/>
        <v>III/b</v>
      </c>
      <c r="J392" s="525" t="s">
        <v>4050</v>
      </c>
      <c r="K392" s="504" t="s">
        <v>707</v>
      </c>
      <c r="L392" s="503">
        <f t="shared" si="22"/>
        <v>29</v>
      </c>
      <c r="M392" s="504" t="s">
        <v>680</v>
      </c>
      <c r="N392" s="525" t="s">
        <v>3977</v>
      </c>
      <c r="O392" s="501" t="s">
        <v>2225</v>
      </c>
      <c r="P392" s="553" t="s">
        <v>4055</v>
      </c>
      <c r="Q392" s="508" t="s">
        <v>2230</v>
      </c>
      <c r="R392" s="508" t="s">
        <v>2330</v>
      </c>
      <c r="S392" s="598"/>
      <c r="T392" s="599"/>
      <c r="U392" s="598"/>
      <c r="V392" s="625"/>
      <c r="W392" s="631"/>
      <c r="X392" s="631"/>
      <c r="Y392" s="631"/>
      <c r="Z392" s="631"/>
      <c r="AA392" s="631"/>
      <c r="AB392" s="631"/>
      <c r="AC392" s="631"/>
      <c r="AD392" s="631"/>
      <c r="AE392" s="631"/>
      <c r="AF392" s="631"/>
      <c r="AG392" s="631"/>
      <c r="AH392" s="631"/>
      <c r="AI392" s="631"/>
      <c r="AJ392" s="631"/>
      <c r="AK392" s="631"/>
      <c r="AL392" s="631"/>
      <c r="AM392" s="631"/>
      <c r="AN392" s="631"/>
      <c r="AO392" s="631"/>
      <c r="AP392" s="631"/>
      <c r="AQ392" s="631"/>
      <c r="AR392" s="631"/>
      <c r="AS392" s="631"/>
      <c r="AT392" s="631"/>
      <c r="AU392" s="631"/>
      <c r="AV392" s="631"/>
      <c r="AW392" s="631"/>
      <c r="AX392" s="631"/>
      <c r="AY392" s="631"/>
      <c r="AZ392" s="631"/>
      <c r="BA392" s="631"/>
      <c r="BB392" s="631"/>
      <c r="BC392" s="631"/>
      <c r="BD392" s="631"/>
      <c r="BE392" s="631"/>
      <c r="BF392" s="631"/>
      <c r="BG392" s="631"/>
      <c r="BH392" s="631"/>
      <c r="BI392" s="631"/>
      <c r="BJ392" s="631"/>
      <c r="BK392" s="631"/>
      <c r="BL392" s="631"/>
      <c r="BM392" s="631"/>
      <c r="BN392" s="631"/>
      <c r="BO392" s="631"/>
      <c r="BP392" s="631"/>
      <c r="BQ392" s="631"/>
      <c r="BR392" s="631"/>
      <c r="BS392" s="631"/>
      <c r="BT392" s="631"/>
      <c r="BU392" s="631"/>
      <c r="BV392" s="631"/>
      <c r="BW392" s="631"/>
      <c r="BX392" s="631"/>
      <c r="BY392" s="631"/>
      <c r="BZ392" s="631"/>
      <c r="CA392" s="631"/>
      <c r="CB392" s="631"/>
      <c r="CC392" s="631"/>
      <c r="CD392" s="631"/>
      <c r="CE392" s="631"/>
      <c r="CF392" s="631"/>
      <c r="CG392" s="631"/>
      <c r="CH392" s="631"/>
      <c r="CI392" s="631"/>
      <c r="CJ392" s="631"/>
      <c r="CK392" s="631"/>
      <c r="CL392" s="631"/>
      <c r="CM392" s="631"/>
      <c r="CN392" s="631"/>
      <c r="CO392" s="631"/>
      <c r="CP392" s="631"/>
      <c r="CQ392" s="631"/>
      <c r="CR392" s="631"/>
      <c r="CS392" s="631"/>
      <c r="CT392" s="631"/>
      <c r="CU392" s="631"/>
      <c r="CV392" s="631"/>
      <c r="CW392" s="631"/>
      <c r="CX392" s="631"/>
      <c r="CY392" s="631"/>
      <c r="CZ392" s="631"/>
      <c r="DA392" s="631"/>
      <c r="DB392" s="631"/>
      <c r="DC392" s="631"/>
      <c r="DD392" s="631"/>
      <c r="DE392" s="631"/>
      <c r="DF392" s="631"/>
      <c r="DG392" s="631"/>
      <c r="DH392" s="631"/>
      <c r="DI392" s="631"/>
      <c r="DJ392" s="631"/>
      <c r="DK392" s="631"/>
      <c r="DL392" s="631"/>
      <c r="DM392" s="631"/>
      <c r="DN392" s="631"/>
      <c r="DO392" s="631"/>
      <c r="DP392" s="631"/>
      <c r="DQ392" s="631"/>
      <c r="DR392" s="631"/>
      <c r="DS392" s="631"/>
      <c r="DT392" s="631"/>
      <c r="DU392" s="631"/>
      <c r="DV392" s="631"/>
      <c r="DW392" s="631"/>
      <c r="DX392" s="631"/>
      <c r="DY392" s="631"/>
      <c r="DZ392" s="631"/>
      <c r="EA392" s="631"/>
      <c r="EB392" s="631"/>
      <c r="EC392" s="631"/>
      <c r="ED392" s="631"/>
      <c r="EE392" s="631"/>
      <c r="EF392" s="631"/>
      <c r="EG392" s="631"/>
      <c r="EH392" s="631"/>
      <c r="EI392" s="631"/>
      <c r="EJ392" s="631"/>
      <c r="EK392" s="631"/>
      <c r="EL392" s="631"/>
      <c r="EM392" s="631"/>
      <c r="EN392" s="631"/>
      <c r="EO392" s="631"/>
      <c r="EP392" s="631"/>
      <c r="EQ392" s="631"/>
      <c r="ER392" s="631"/>
      <c r="ES392" s="631"/>
      <c r="ET392" s="631"/>
      <c r="EU392" s="631"/>
      <c r="EV392" s="631"/>
      <c r="EW392" s="631"/>
      <c r="EX392" s="631"/>
      <c r="EY392" s="631"/>
      <c r="EZ392" s="631"/>
      <c r="FA392" s="631"/>
      <c r="FB392" s="631"/>
      <c r="FC392" s="631"/>
      <c r="FD392" s="631"/>
      <c r="FE392" s="631"/>
      <c r="FF392" s="631"/>
      <c r="FG392" s="631"/>
      <c r="FH392" s="631"/>
      <c r="FI392" s="631"/>
      <c r="FJ392" s="631"/>
      <c r="FK392" s="631"/>
      <c r="FL392" s="631"/>
      <c r="FM392" s="631"/>
      <c r="FN392" s="631"/>
      <c r="FO392" s="631"/>
      <c r="FP392" s="631"/>
      <c r="FQ392" s="631"/>
      <c r="FR392" s="631"/>
      <c r="FS392" s="631"/>
      <c r="FT392" s="631"/>
      <c r="FU392" s="631"/>
      <c r="FV392" s="631"/>
      <c r="FW392" s="631"/>
      <c r="FX392" s="631"/>
      <c r="FY392" s="631"/>
      <c r="FZ392" s="631"/>
      <c r="GA392" s="631"/>
      <c r="GB392" s="631"/>
      <c r="GC392" s="631"/>
      <c r="GD392" s="631"/>
      <c r="GE392" s="631"/>
      <c r="GF392" s="631"/>
      <c r="GG392" s="631"/>
      <c r="GH392" s="631"/>
      <c r="GI392" s="631"/>
      <c r="GJ392" s="631"/>
      <c r="GK392" s="631"/>
      <c r="GL392" s="631"/>
      <c r="GM392" s="631"/>
      <c r="GN392" s="631"/>
      <c r="GO392" s="631"/>
      <c r="GP392" s="631"/>
      <c r="GQ392" s="631"/>
      <c r="GR392" s="631"/>
      <c r="GS392" s="631"/>
      <c r="GT392" s="631"/>
      <c r="GU392" s="631"/>
      <c r="GV392" s="631"/>
      <c r="GW392" s="631"/>
      <c r="GX392" s="631"/>
      <c r="GY392" s="631"/>
      <c r="GZ392" s="631"/>
      <c r="HA392" s="631"/>
      <c r="HB392" s="631"/>
      <c r="HC392" s="631"/>
      <c r="HD392" s="631"/>
      <c r="HE392" s="631"/>
      <c r="HF392" s="631"/>
      <c r="HG392" s="631"/>
      <c r="HH392" s="631"/>
      <c r="HI392" s="631"/>
      <c r="HJ392" s="631"/>
      <c r="HK392" s="631"/>
      <c r="HL392" s="631"/>
      <c r="HM392" s="631"/>
      <c r="HN392" s="631"/>
      <c r="HO392" s="631"/>
      <c r="HP392" s="631"/>
      <c r="HQ392" s="631"/>
      <c r="HR392" s="631"/>
      <c r="HS392" s="631"/>
      <c r="HT392" s="631"/>
      <c r="HU392" s="631"/>
    </row>
    <row r="393" spans="1:229" s="459" customFormat="1" x14ac:dyDescent="0.15">
      <c r="A393" s="496">
        <v>389</v>
      </c>
      <c r="B393" s="516">
        <v>59</v>
      </c>
      <c r="C393" s="539" t="s">
        <v>4042</v>
      </c>
      <c r="D393" s="538" t="s">
        <v>4037</v>
      </c>
      <c r="E393" s="506" t="s">
        <v>705</v>
      </c>
      <c r="F393" s="598" t="s">
        <v>2724</v>
      </c>
      <c r="G393" s="557" t="s">
        <v>4047</v>
      </c>
      <c r="H393" s="504" t="s">
        <v>2246</v>
      </c>
      <c r="I393" s="502" t="str">
        <f t="shared" si="24"/>
        <v>III/b</v>
      </c>
      <c r="J393" s="525" t="s">
        <v>4051</v>
      </c>
      <c r="K393" s="504" t="s">
        <v>707</v>
      </c>
      <c r="L393" s="503">
        <f t="shared" si="22"/>
        <v>33</v>
      </c>
      <c r="M393" s="504" t="s">
        <v>680</v>
      </c>
      <c r="N393" s="525" t="s">
        <v>3977</v>
      </c>
      <c r="O393" s="501" t="s">
        <v>2225</v>
      </c>
      <c r="P393" s="553" t="s">
        <v>4056</v>
      </c>
      <c r="Q393" s="508" t="s">
        <v>2230</v>
      </c>
      <c r="R393" s="508" t="s">
        <v>2330</v>
      </c>
      <c r="S393" s="598"/>
      <c r="T393" s="599"/>
      <c r="U393" s="598"/>
      <c r="V393" s="625"/>
      <c r="W393" s="631"/>
      <c r="X393" s="631"/>
      <c r="Y393" s="631"/>
      <c r="Z393" s="631"/>
      <c r="AA393" s="631"/>
      <c r="AB393" s="631"/>
      <c r="AC393" s="631"/>
      <c r="AD393" s="631"/>
      <c r="AE393" s="631"/>
      <c r="AF393" s="631"/>
      <c r="AG393" s="631"/>
      <c r="AH393" s="631"/>
      <c r="AI393" s="631"/>
      <c r="AJ393" s="631"/>
      <c r="AK393" s="631"/>
      <c r="AL393" s="631"/>
      <c r="AM393" s="631"/>
      <c r="AN393" s="631"/>
      <c r="AO393" s="631"/>
      <c r="AP393" s="631"/>
      <c r="AQ393" s="631"/>
      <c r="AR393" s="631"/>
      <c r="AS393" s="631"/>
      <c r="AT393" s="631"/>
      <c r="AU393" s="631"/>
      <c r="AV393" s="631"/>
      <c r="AW393" s="631"/>
      <c r="AX393" s="631"/>
      <c r="AY393" s="631"/>
      <c r="AZ393" s="631"/>
      <c r="BA393" s="631"/>
      <c r="BB393" s="631"/>
      <c r="BC393" s="631"/>
      <c r="BD393" s="631"/>
      <c r="BE393" s="631"/>
      <c r="BF393" s="631"/>
      <c r="BG393" s="631"/>
      <c r="BH393" s="631"/>
      <c r="BI393" s="631"/>
      <c r="BJ393" s="631"/>
      <c r="BK393" s="631"/>
      <c r="BL393" s="631"/>
      <c r="BM393" s="631"/>
      <c r="BN393" s="631"/>
      <c r="BO393" s="631"/>
      <c r="BP393" s="631"/>
      <c r="BQ393" s="631"/>
      <c r="BR393" s="631"/>
      <c r="BS393" s="631"/>
      <c r="BT393" s="631"/>
      <c r="BU393" s="631"/>
      <c r="BV393" s="631"/>
      <c r="BW393" s="631"/>
      <c r="BX393" s="631"/>
      <c r="BY393" s="631"/>
      <c r="BZ393" s="631"/>
      <c r="CA393" s="631"/>
      <c r="CB393" s="631"/>
      <c r="CC393" s="631"/>
      <c r="CD393" s="631"/>
      <c r="CE393" s="631"/>
      <c r="CF393" s="631"/>
      <c r="CG393" s="631"/>
      <c r="CH393" s="631"/>
      <c r="CI393" s="631"/>
      <c r="CJ393" s="631"/>
      <c r="CK393" s="631"/>
      <c r="CL393" s="631"/>
      <c r="CM393" s="631"/>
      <c r="CN393" s="631"/>
      <c r="CO393" s="631"/>
      <c r="CP393" s="631"/>
      <c r="CQ393" s="631"/>
      <c r="CR393" s="631"/>
      <c r="CS393" s="631"/>
      <c r="CT393" s="631"/>
      <c r="CU393" s="631"/>
      <c r="CV393" s="631"/>
      <c r="CW393" s="631"/>
      <c r="CX393" s="631"/>
      <c r="CY393" s="631"/>
      <c r="CZ393" s="631"/>
      <c r="DA393" s="631"/>
      <c r="DB393" s="631"/>
      <c r="DC393" s="631"/>
      <c r="DD393" s="631"/>
      <c r="DE393" s="631"/>
      <c r="DF393" s="631"/>
      <c r="DG393" s="631"/>
      <c r="DH393" s="631"/>
      <c r="DI393" s="631"/>
      <c r="DJ393" s="631"/>
      <c r="DK393" s="631"/>
      <c r="DL393" s="631"/>
      <c r="DM393" s="631"/>
      <c r="DN393" s="631"/>
      <c r="DO393" s="631"/>
      <c r="DP393" s="631"/>
      <c r="DQ393" s="631"/>
      <c r="DR393" s="631"/>
      <c r="DS393" s="631"/>
      <c r="DT393" s="631"/>
      <c r="DU393" s="631"/>
      <c r="DV393" s="631"/>
      <c r="DW393" s="631"/>
      <c r="DX393" s="631"/>
      <c r="DY393" s="631"/>
      <c r="DZ393" s="631"/>
      <c r="EA393" s="631"/>
      <c r="EB393" s="631"/>
      <c r="EC393" s="631"/>
      <c r="ED393" s="631"/>
      <c r="EE393" s="631"/>
      <c r="EF393" s="631"/>
      <c r="EG393" s="631"/>
      <c r="EH393" s="631"/>
      <c r="EI393" s="631"/>
      <c r="EJ393" s="631"/>
      <c r="EK393" s="631"/>
      <c r="EL393" s="631"/>
      <c r="EM393" s="631"/>
      <c r="EN393" s="631"/>
      <c r="EO393" s="631"/>
      <c r="EP393" s="631"/>
      <c r="EQ393" s="631"/>
      <c r="ER393" s="631"/>
      <c r="ES393" s="631"/>
      <c r="ET393" s="631"/>
      <c r="EU393" s="631"/>
      <c r="EV393" s="631"/>
      <c r="EW393" s="631"/>
      <c r="EX393" s="631"/>
      <c r="EY393" s="631"/>
      <c r="EZ393" s="631"/>
      <c r="FA393" s="631"/>
      <c r="FB393" s="631"/>
      <c r="FC393" s="631"/>
      <c r="FD393" s="631"/>
      <c r="FE393" s="631"/>
      <c r="FF393" s="631"/>
      <c r="FG393" s="631"/>
      <c r="FH393" s="631"/>
      <c r="FI393" s="631"/>
      <c r="FJ393" s="631"/>
      <c r="FK393" s="631"/>
      <c r="FL393" s="631"/>
      <c r="FM393" s="631"/>
      <c r="FN393" s="631"/>
      <c r="FO393" s="631"/>
      <c r="FP393" s="631"/>
      <c r="FQ393" s="631"/>
      <c r="FR393" s="631"/>
      <c r="FS393" s="631"/>
      <c r="FT393" s="631"/>
      <c r="FU393" s="631"/>
      <c r="FV393" s="631"/>
      <c r="FW393" s="631"/>
      <c r="FX393" s="631"/>
      <c r="FY393" s="631"/>
      <c r="FZ393" s="631"/>
      <c r="GA393" s="631"/>
      <c r="GB393" s="631"/>
      <c r="GC393" s="631"/>
      <c r="GD393" s="631"/>
      <c r="GE393" s="631"/>
      <c r="GF393" s="631"/>
      <c r="GG393" s="631"/>
      <c r="GH393" s="631"/>
      <c r="GI393" s="631"/>
      <c r="GJ393" s="631"/>
      <c r="GK393" s="631"/>
      <c r="GL393" s="631"/>
      <c r="GM393" s="631"/>
      <c r="GN393" s="631"/>
      <c r="GO393" s="631"/>
      <c r="GP393" s="631"/>
      <c r="GQ393" s="631"/>
      <c r="GR393" s="631"/>
      <c r="GS393" s="631"/>
      <c r="GT393" s="631"/>
      <c r="GU393" s="631"/>
      <c r="GV393" s="631"/>
      <c r="GW393" s="631"/>
      <c r="GX393" s="631"/>
      <c r="GY393" s="631"/>
      <c r="GZ393" s="631"/>
      <c r="HA393" s="631"/>
      <c r="HB393" s="631"/>
      <c r="HC393" s="631"/>
      <c r="HD393" s="631"/>
      <c r="HE393" s="631"/>
      <c r="HF393" s="631"/>
      <c r="HG393" s="631"/>
      <c r="HH393" s="631"/>
      <c r="HI393" s="631"/>
      <c r="HJ393" s="631"/>
      <c r="HK393" s="631"/>
      <c r="HL393" s="631"/>
      <c r="HM393" s="631"/>
      <c r="HN393" s="631"/>
      <c r="HO393" s="631"/>
      <c r="HP393" s="631"/>
      <c r="HQ393" s="631"/>
      <c r="HR393" s="631"/>
      <c r="HS393" s="631"/>
      <c r="HT393" s="631"/>
      <c r="HU393" s="631"/>
    </row>
    <row r="394" spans="1:229" s="459" customFormat="1" x14ac:dyDescent="0.15">
      <c r="A394" s="504">
        <v>390</v>
      </c>
      <c r="B394" s="809">
        <v>60</v>
      </c>
      <c r="C394" s="539" t="s">
        <v>4043</v>
      </c>
      <c r="D394" s="538" t="s">
        <v>4038</v>
      </c>
      <c r="E394" s="506" t="s">
        <v>705</v>
      </c>
      <c r="F394" s="598" t="s">
        <v>2732</v>
      </c>
      <c r="G394" s="557" t="s">
        <v>4048</v>
      </c>
      <c r="H394" s="504" t="s">
        <v>2246</v>
      </c>
      <c r="I394" s="502" t="str">
        <f t="shared" si="24"/>
        <v>III/b</v>
      </c>
      <c r="J394" s="525" t="s">
        <v>4052</v>
      </c>
      <c r="K394" s="504" t="s">
        <v>707</v>
      </c>
      <c r="L394" s="503">
        <f t="shared" si="22"/>
        <v>29</v>
      </c>
      <c r="M394" s="504" t="s">
        <v>680</v>
      </c>
      <c r="N394" s="525" t="s">
        <v>3977</v>
      </c>
      <c r="O394" s="501" t="s">
        <v>2225</v>
      </c>
      <c r="P394" s="553" t="s">
        <v>4057</v>
      </c>
      <c r="Q394" s="508" t="s">
        <v>2230</v>
      </c>
      <c r="R394" s="508" t="s">
        <v>5390</v>
      </c>
      <c r="S394" s="598"/>
      <c r="T394" s="599"/>
      <c r="U394" s="598"/>
      <c r="V394" s="625"/>
      <c r="W394" s="631"/>
      <c r="X394" s="631"/>
      <c r="Y394" s="631"/>
      <c r="Z394" s="631"/>
      <c r="AA394" s="631"/>
      <c r="AB394" s="631"/>
      <c r="AC394" s="631"/>
      <c r="AD394" s="631"/>
      <c r="AE394" s="631"/>
      <c r="AF394" s="631"/>
      <c r="AG394" s="631"/>
      <c r="AH394" s="631"/>
      <c r="AI394" s="631"/>
      <c r="AJ394" s="631"/>
      <c r="AK394" s="631"/>
      <c r="AL394" s="631"/>
      <c r="AM394" s="631"/>
      <c r="AN394" s="631"/>
      <c r="AO394" s="631"/>
      <c r="AP394" s="631"/>
      <c r="AQ394" s="631"/>
      <c r="AR394" s="631"/>
      <c r="AS394" s="631"/>
      <c r="AT394" s="631"/>
      <c r="AU394" s="631"/>
      <c r="AV394" s="631"/>
      <c r="AW394" s="631"/>
      <c r="AX394" s="631"/>
      <c r="AY394" s="631"/>
      <c r="AZ394" s="631"/>
      <c r="BA394" s="631"/>
      <c r="BB394" s="631"/>
      <c r="BC394" s="631"/>
      <c r="BD394" s="631"/>
      <c r="BE394" s="631"/>
      <c r="BF394" s="631"/>
      <c r="BG394" s="631"/>
      <c r="BH394" s="631"/>
      <c r="BI394" s="631"/>
      <c r="BJ394" s="631"/>
      <c r="BK394" s="631"/>
      <c r="BL394" s="631"/>
      <c r="BM394" s="631"/>
      <c r="BN394" s="631"/>
      <c r="BO394" s="631"/>
      <c r="BP394" s="631"/>
      <c r="BQ394" s="631"/>
      <c r="BR394" s="631"/>
      <c r="BS394" s="631"/>
      <c r="BT394" s="631"/>
      <c r="BU394" s="631"/>
      <c r="BV394" s="631"/>
      <c r="BW394" s="631"/>
      <c r="BX394" s="631"/>
      <c r="BY394" s="631"/>
      <c r="BZ394" s="631"/>
      <c r="CA394" s="631"/>
      <c r="CB394" s="631"/>
      <c r="CC394" s="631"/>
      <c r="CD394" s="631"/>
      <c r="CE394" s="631"/>
      <c r="CF394" s="631"/>
      <c r="CG394" s="631"/>
      <c r="CH394" s="631"/>
      <c r="CI394" s="631"/>
      <c r="CJ394" s="631"/>
      <c r="CK394" s="631"/>
      <c r="CL394" s="631"/>
      <c r="CM394" s="631"/>
      <c r="CN394" s="631"/>
      <c r="CO394" s="631"/>
      <c r="CP394" s="631"/>
      <c r="CQ394" s="631"/>
      <c r="CR394" s="631"/>
      <c r="CS394" s="631"/>
      <c r="CT394" s="631"/>
      <c r="CU394" s="631"/>
      <c r="CV394" s="631"/>
      <c r="CW394" s="631"/>
      <c r="CX394" s="631"/>
      <c r="CY394" s="631"/>
      <c r="CZ394" s="631"/>
      <c r="DA394" s="631"/>
      <c r="DB394" s="631"/>
      <c r="DC394" s="631"/>
      <c r="DD394" s="631"/>
      <c r="DE394" s="631"/>
      <c r="DF394" s="631"/>
      <c r="DG394" s="631"/>
      <c r="DH394" s="631"/>
      <c r="DI394" s="631"/>
      <c r="DJ394" s="631"/>
      <c r="DK394" s="631"/>
      <c r="DL394" s="631"/>
      <c r="DM394" s="631"/>
      <c r="DN394" s="631"/>
      <c r="DO394" s="631"/>
      <c r="DP394" s="631"/>
      <c r="DQ394" s="631"/>
      <c r="DR394" s="631"/>
      <c r="DS394" s="631"/>
      <c r="DT394" s="631"/>
      <c r="DU394" s="631"/>
      <c r="DV394" s="631"/>
      <c r="DW394" s="631"/>
      <c r="DX394" s="631"/>
      <c r="DY394" s="631"/>
      <c r="DZ394" s="631"/>
      <c r="EA394" s="631"/>
      <c r="EB394" s="631"/>
      <c r="EC394" s="631"/>
      <c r="ED394" s="631"/>
      <c r="EE394" s="631"/>
      <c r="EF394" s="631"/>
      <c r="EG394" s="631"/>
      <c r="EH394" s="631"/>
      <c r="EI394" s="631"/>
      <c r="EJ394" s="631"/>
      <c r="EK394" s="631"/>
      <c r="EL394" s="631"/>
      <c r="EM394" s="631"/>
      <c r="EN394" s="631"/>
      <c r="EO394" s="631"/>
      <c r="EP394" s="631"/>
      <c r="EQ394" s="631"/>
      <c r="ER394" s="631"/>
      <c r="ES394" s="631"/>
      <c r="ET394" s="631"/>
      <c r="EU394" s="631"/>
      <c r="EV394" s="631"/>
      <c r="EW394" s="631"/>
      <c r="EX394" s="631"/>
      <c r="EY394" s="631"/>
      <c r="EZ394" s="631"/>
      <c r="FA394" s="631"/>
      <c r="FB394" s="631"/>
      <c r="FC394" s="631"/>
      <c r="FD394" s="631"/>
      <c r="FE394" s="631"/>
      <c r="FF394" s="631"/>
      <c r="FG394" s="631"/>
      <c r="FH394" s="631"/>
      <c r="FI394" s="631"/>
      <c r="FJ394" s="631"/>
      <c r="FK394" s="631"/>
      <c r="FL394" s="631"/>
      <c r="FM394" s="631"/>
      <c r="FN394" s="631"/>
      <c r="FO394" s="631"/>
      <c r="FP394" s="631"/>
      <c r="FQ394" s="631"/>
      <c r="FR394" s="631"/>
      <c r="FS394" s="631"/>
      <c r="FT394" s="631"/>
      <c r="FU394" s="631"/>
      <c r="FV394" s="631"/>
      <c r="FW394" s="631"/>
      <c r="FX394" s="631"/>
      <c r="FY394" s="631"/>
      <c r="FZ394" s="631"/>
      <c r="GA394" s="631"/>
      <c r="GB394" s="631"/>
      <c r="GC394" s="631"/>
      <c r="GD394" s="631"/>
      <c r="GE394" s="631"/>
      <c r="GF394" s="631"/>
      <c r="GG394" s="631"/>
      <c r="GH394" s="631"/>
      <c r="GI394" s="631"/>
      <c r="GJ394" s="631"/>
      <c r="GK394" s="631"/>
      <c r="GL394" s="631"/>
      <c r="GM394" s="631"/>
      <c r="GN394" s="631"/>
      <c r="GO394" s="631"/>
      <c r="GP394" s="631"/>
      <c r="GQ394" s="631"/>
      <c r="GR394" s="631"/>
      <c r="GS394" s="631"/>
      <c r="GT394" s="631"/>
      <c r="GU394" s="631"/>
      <c r="GV394" s="631"/>
      <c r="GW394" s="631"/>
      <c r="GX394" s="631"/>
      <c r="GY394" s="631"/>
      <c r="GZ394" s="631"/>
      <c r="HA394" s="631"/>
      <c r="HB394" s="631"/>
      <c r="HC394" s="631"/>
      <c r="HD394" s="631"/>
      <c r="HE394" s="631"/>
      <c r="HF394" s="631"/>
      <c r="HG394" s="631"/>
      <c r="HH394" s="631"/>
      <c r="HI394" s="631"/>
      <c r="HJ394" s="631"/>
      <c r="HK394" s="631"/>
      <c r="HL394" s="631"/>
      <c r="HM394" s="631"/>
      <c r="HN394" s="631"/>
      <c r="HO394" s="631"/>
      <c r="HP394" s="631"/>
      <c r="HQ394" s="631"/>
      <c r="HR394" s="631"/>
      <c r="HS394" s="631"/>
      <c r="HT394" s="631"/>
      <c r="HU394" s="631"/>
    </row>
    <row r="395" spans="1:229" s="459" customFormat="1" x14ac:dyDescent="0.15">
      <c r="A395" s="496">
        <v>391</v>
      </c>
      <c r="B395" s="809">
        <v>61</v>
      </c>
      <c r="C395" s="539" t="s">
        <v>4044</v>
      </c>
      <c r="D395" s="538" t="s">
        <v>4039</v>
      </c>
      <c r="E395" s="506" t="s">
        <v>705</v>
      </c>
      <c r="F395" s="598" t="s">
        <v>2733</v>
      </c>
      <c r="G395" s="557" t="s">
        <v>4049</v>
      </c>
      <c r="H395" s="504" t="s">
        <v>2246</v>
      </c>
      <c r="I395" s="502" t="str">
        <f t="shared" si="24"/>
        <v>III/b</v>
      </c>
      <c r="J395" s="525" t="s">
        <v>4053</v>
      </c>
      <c r="K395" s="504" t="s">
        <v>707</v>
      </c>
      <c r="L395" s="503">
        <f t="shared" ref="L395:L427" si="26">2020 - (RIGHT(G395,4))</f>
        <v>30</v>
      </c>
      <c r="M395" s="504" t="s">
        <v>680</v>
      </c>
      <c r="N395" s="525" t="s">
        <v>3977</v>
      </c>
      <c r="O395" s="501" t="s">
        <v>2225</v>
      </c>
      <c r="P395" s="553" t="s">
        <v>4058</v>
      </c>
      <c r="Q395" s="508" t="s">
        <v>2230</v>
      </c>
      <c r="R395" s="508" t="s">
        <v>2330</v>
      </c>
      <c r="S395" s="598"/>
      <c r="T395" s="599"/>
      <c r="U395" s="598"/>
      <c r="V395" s="625"/>
      <c r="W395" s="631"/>
      <c r="X395" s="631"/>
      <c r="Y395" s="631"/>
      <c r="Z395" s="631"/>
      <c r="AA395" s="631"/>
      <c r="AB395" s="631"/>
      <c r="AC395" s="631"/>
      <c r="AD395" s="631"/>
      <c r="AE395" s="631"/>
      <c r="AF395" s="631"/>
      <c r="AG395" s="631"/>
      <c r="AH395" s="631"/>
      <c r="AI395" s="631"/>
      <c r="AJ395" s="631"/>
      <c r="AK395" s="631"/>
      <c r="AL395" s="631"/>
      <c r="AM395" s="631"/>
      <c r="AN395" s="631"/>
      <c r="AO395" s="631"/>
      <c r="AP395" s="631"/>
      <c r="AQ395" s="631"/>
      <c r="AR395" s="631"/>
      <c r="AS395" s="631"/>
      <c r="AT395" s="631"/>
      <c r="AU395" s="631"/>
      <c r="AV395" s="631"/>
      <c r="AW395" s="631"/>
      <c r="AX395" s="631"/>
      <c r="AY395" s="631"/>
      <c r="AZ395" s="631"/>
      <c r="BA395" s="631"/>
      <c r="BB395" s="631"/>
      <c r="BC395" s="631"/>
      <c r="BD395" s="631"/>
      <c r="BE395" s="631"/>
      <c r="BF395" s="631"/>
      <c r="BG395" s="631"/>
      <c r="BH395" s="631"/>
      <c r="BI395" s="631"/>
      <c r="BJ395" s="631"/>
      <c r="BK395" s="631"/>
      <c r="BL395" s="631"/>
      <c r="BM395" s="631"/>
      <c r="BN395" s="631"/>
      <c r="BO395" s="631"/>
      <c r="BP395" s="631"/>
      <c r="BQ395" s="631"/>
      <c r="BR395" s="631"/>
      <c r="BS395" s="631"/>
      <c r="BT395" s="631"/>
      <c r="BU395" s="631"/>
      <c r="BV395" s="631"/>
      <c r="BW395" s="631"/>
      <c r="BX395" s="631"/>
      <c r="BY395" s="631"/>
      <c r="BZ395" s="631"/>
      <c r="CA395" s="631"/>
      <c r="CB395" s="631"/>
      <c r="CC395" s="631"/>
      <c r="CD395" s="631"/>
      <c r="CE395" s="631"/>
      <c r="CF395" s="631"/>
      <c r="CG395" s="631"/>
      <c r="CH395" s="631"/>
      <c r="CI395" s="631"/>
      <c r="CJ395" s="631"/>
      <c r="CK395" s="631"/>
      <c r="CL395" s="631"/>
      <c r="CM395" s="631"/>
      <c r="CN395" s="631"/>
      <c r="CO395" s="631"/>
      <c r="CP395" s="631"/>
      <c r="CQ395" s="631"/>
      <c r="CR395" s="631"/>
      <c r="CS395" s="631"/>
      <c r="CT395" s="631"/>
      <c r="CU395" s="631"/>
      <c r="CV395" s="631"/>
      <c r="CW395" s="631"/>
      <c r="CX395" s="631"/>
      <c r="CY395" s="631"/>
      <c r="CZ395" s="631"/>
      <c r="DA395" s="631"/>
      <c r="DB395" s="631"/>
      <c r="DC395" s="631"/>
      <c r="DD395" s="631"/>
      <c r="DE395" s="631"/>
      <c r="DF395" s="631"/>
      <c r="DG395" s="631"/>
      <c r="DH395" s="631"/>
      <c r="DI395" s="631"/>
      <c r="DJ395" s="631"/>
      <c r="DK395" s="631"/>
      <c r="DL395" s="631"/>
      <c r="DM395" s="631"/>
      <c r="DN395" s="631"/>
      <c r="DO395" s="631"/>
      <c r="DP395" s="631"/>
      <c r="DQ395" s="631"/>
      <c r="DR395" s="631"/>
      <c r="DS395" s="631"/>
      <c r="DT395" s="631"/>
      <c r="DU395" s="631"/>
      <c r="DV395" s="631"/>
      <c r="DW395" s="631"/>
      <c r="DX395" s="631"/>
      <c r="DY395" s="631"/>
      <c r="DZ395" s="631"/>
      <c r="EA395" s="631"/>
      <c r="EB395" s="631"/>
      <c r="EC395" s="631"/>
      <c r="ED395" s="631"/>
      <c r="EE395" s="631"/>
      <c r="EF395" s="631"/>
      <c r="EG395" s="631"/>
      <c r="EH395" s="631"/>
      <c r="EI395" s="631"/>
      <c r="EJ395" s="631"/>
      <c r="EK395" s="631"/>
      <c r="EL395" s="631"/>
      <c r="EM395" s="631"/>
      <c r="EN395" s="631"/>
      <c r="EO395" s="631"/>
      <c r="EP395" s="631"/>
      <c r="EQ395" s="631"/>
      <c r="ER395" s="631"/>
      <c r="ES395" s="631"/>
      <c r="ET395" s="631"/>
      <c r="EU395" s="631"/>
      <c r="EV395" s="631"/>
      <c r="EW395" s="631"/>
      <c r="EX395" s="631"/>
      <c r="EY395" s="631"/>
      <c r="EZ395" s="631"/>
      <c r="FA395" s="631"/>
      <c r="FB395" s="631"/>
      <c r="FC395" s="631"/>
      <c r="FD395" s="631"/>
      <c r="FE395" s="631"/>
      <c r="FF395" s="631"/>
      <c r="FG395" s="631"/>
      <c r="FH395" s="631"/>
      <c r="FI395" s="631"/>
      <c r="FJ395" s="631"/>
      <c r="FK395" s="631"/>
      <c r="FL395" s="631"/>
      <c r="FM395" s="631"/>
      <c r="FN395" s="631"/>
      <c r="FO395" s="631"/>
      <c r="FP395" s="631"/>
      <c r="FQ395" s="631"/>
      <c r="FR395" s="631"/>
      <c r="FS395" s="631"/>
      <c r="FT395" s="631"/>
      <c r="FU395" s="631"/>
      <c r="FV395" s="631"/>
      <c r="FW395" s="631"/>
      <c r="FX395" s="631"/>
      <c r="FY395" s="631"/>
      <c r="FZ395" s="631"/>
      <c r="GA395" s="631"/>
      <c r="GB395" s="631"/>
      <c r="GC395" s="631"/>
      <c r="GD395" s="631"/>
      <c r="GE395" s="631"/>
      <c r="GF395" s="631"/>
      <c r="GG395" s="631"/>
      <c r="GH395" s="631"/>
      <c r="GI395" s="631"/>
      <c r="GJ395" s="631"/>
      <c r="GK395" s="631"/>
      <c r="GL395" s="631"/>
      <c r="GM395" s="631"/>
      <c r="GN395" s="631"/>
      <c r="GO395" s="631"/>
      <c r="GP395" s="631"/>
      <c r="GQ395" s="631"/>
      <c r="GR395" s="631"/>
      <c r="GS395" s="631"/>
      <c r="GT395" s="631"/>
      <c r="GU395" s="631"/>
      <c r="GV395" s="631"/>
      <c r="GW395" s="631"/>
      <c r="GX395" s="631"/>
      <c r="GY395" s="631"/>
      <c r="GZ395" s="631"/>
      <c r="HA395" s="631"/>
      <c r="HB395" s="631"/>
      <c r="HC395" s="631"/>
      <c r="HD395" s="631"/>
      <c r="HE395" s="631"/>
      <c r="HF395" s="631"/>
      <c r="HG395" s="631"/>
      <c r="HH395" s="631"/>
      <c r="HI395" s="631"/>
      <c r="HJ395" s="631"/>
      <c r="HK395" s="631"/>
      <c r="HL395" s="631"/>
      <c r="HM395" s="631"/>
      <c r="HN395" s="631"/>
      <c r="HO395" s="631"/>
      <c r="HP395" s="631"/>
      <c r="HQ395" s="631"/>
      <c r="HR395" s="631"/>
      <c r="HS395" s="631"/>
      <c r="HT395" s="631"/>
      <c r="HU395" s="631"/>
    </row>
    <row r="396" spans="1:229" x14ac:dyDescent="0.15">
      <c r="A396" s="504">
        <v>392</v>
      </c>
      <c r="B396" s="504">
        <v>1</v>
      </c>
      <c r="C396" s="539" t="s">
        <v>1397</v>
      </c>
      <c r="D396" s="508" t="s">
        <v>779</v>
      </c>
      <c r="E396" s="506" t="s">
        <v>705</v>
      </c>
      <c r="F396" s="598" t="s">
        <v>2781</v>
      </c>
      <c r="G396" s="506" t="s">
        <v>283</v>
      </c>
      <c r="H396" s="504" t="s">
        <v>2244</v>
      </c>
      <c r="I396" s="502" t="str">
        <f t="shared" si="24"/>
        <v>IV/e</v>
      </c>
      <c r="J396" s="505" t="s">
        <v>1167</v>
      </c>
      <c r="K396" s="504" t="s">
        <v>720</v>
      </c>
      <c r="L396" s="503">
        <f t="shared" si="26"/>
        <v>64</v>
      </c>
      <c r="M396" s="504" t="s">
        <v>224</v>
      </c>
      <c r="N396" s="505" t="s">
        <v>3561</v>
      </c>
      <c r="O396" s="504" t="s">
        <v>2334</v>
      </c>
      <c r="P396" s="506" t="s">
        <v>1269</v>
      </c>
      <c r="Q396" s="508" t="s">
        <v>2231</v>
      </c>
      <c r="R396" s="508" t="s">
        <v>4960</v>
      </c>
      <c r="S396" s="598">
        <v>2007</v>
      </c>
      <c r="T396" s="598"/>
      <c r="U396" s="598" t="s">
        <v>3006</v>
      </c>
      <c r="V396" s="626" t="s">
        <v>3881</v>
      </c>
    </row>
    <row r="397" spans="1:229" x14ac:dyDescent="0.15">
      <c r="A397" s="496">
        <v>393</v>
      </c>
      <c r="B397" s="504">
        <v>2</v>
      </c>
      <c r="C397" s="558" t="s">
        <v>1398</v>
      </c>
      <c r="D397" s="508" t="s">
        <v>290</v>
      </c>
      <c r="E397" s="506" t="s">
        <v>705</v>
      </c>
      <c r="F397" s="598" t="s">
        <v>2766</v>
      </c>
      <c r="G397" s="506" t="s">
        <v>380</v>
      </c>
      <c r="H397" s="504" t="s">
        <v>2244</v>
      </c>
      <c r="I397" s="502" t="str">
        <f t="shared" si="24"/>
        <v>IV/e</v>
      </c>
      <c r="J397" s="505" t="s">
        <v>1167</v>
      </c>
      <c r="K397" s="504" t="s">
        <v>720</v>
      </c>
      <c r="L397" s="503">
        <f t="shared" si="26"/>
        <v>57</v>
      </c>
      <c r="M397" s="504" t="s">
        <v>224</v>
      </c>
      <c r="N397" s="505" t="s">
        <v>119</v>
      </c>
      <c r="O397" s="504" t="s">
        <v>2334</v>
      </c>
      <c r="P397" s="506" t="s">
        <v>653</v>
      </c>
      <c r="Q397" s="508" t="s">
        <v>2231</v>
      </c>
      <c r="R397" s="508" t="s">
        <v>3122</v>
      </c>
      <c r="S397" s="598">
        <v>2003</v>
      </c>
      <c r="T397" s="598"/>
      <c r="U397" s="598" t="s">
        <v>3006</v>
      </c>
      <c r="V397" s="626">
        <v>2014086301</v>
      </c>
    </row>
    <row r="398" spans="1:229" x14ac:dyDescent="0.15">
      <c r="A398" s="504">
        <v>394</v>
      </c>
      <c r="B398" s="504">
        <v>3</v>
      </c>
      <c r="C398" s="539" t="s">
        <v>1399</v>
      </c>
      <c r="D398" s="508" t="s">
        <v>295</v>
      </c>
      <c r="E398" s="506" t="s">
        <v>705</v>
      </c>
      <c r="F398" s="598" t="s">
        <v>2746</v>
      </c>
      <c r="G398" s="506" t="s">
        <v>374</v>
      </c>
      <c r="H398" s="504" t="s">
        <v>2254</v>
      </c>
      <c r="I398" s="502" t="str">
        <f t="shared" si="24"/>
        <v>IV/d</v>
      </c>
      <c r="J398" s="505" t="s">
        <v>119</v>
      </c>
      <c r="K398" s="504" t="s">
        <v>720</v>
      </c>
      <c r="L398" s="503">
        <f t="shared" si="26"/>
        <v>66</v>
      </c>
      <c r="M398" s="504" t="s">
        <v>224</v>
      </c>
      <c r="N398" s="505" t="s">
        <v>116</v>
      </c>
      <c r="O398" s="504" t="s">
        <v>2334</v>
      </c>
      <c r="P398" s="506" t="s">
        <v>1267</v>
      </c>
      <c r="Q398" s="508" t="s">
        <v>2231</v>
      </c>
      <c r="R398" s="508" t="s">
        <v>4959</v>
      </c>
      <c r="S398" s="598">
        <v>2001</v>
      </c>
      <c r="T398" s="598" t="s">
        <v>3635</v>
      </c>
      <c r="U398" s="598" t="s">
        <v>3006</v>
      </c>
      <c r="V398" s="626">
        <v>2028105402</v>
      </c>
    </row>
    <row r="399" spans="1:229" x14ac:dyDescent="0.15">
      <c r="A399" s="496">
        <v>395</v>
      </c>
      <c r="B399" s="504">
        <v>4</v>
      </c>
      <c r="C399" s="558" t="s">
        <v>1400</v>
      </c>
      <c r="D399" s="508" t="s">
        <v>289</v>
      </c>
      <c r="E399" s="506" t="s">
        <v>705</v>
      </c>
      <c r="F399" s="598" t="s">
        <v>2783</v>
      </c>
      <c r="G399" s="506" t="s">
        <v>376</v>
      </c>
      <c r="H399" s="504" t="s">
        <v>2254</v>
      </c>
      <c r="I399" s="502" t="str">
        <f t="shared" si="24"/>
        <v>IV/d</v>
      </c>
      <c r="J399" s="505" t="s">
        <v>108</v>
      </c>
      <c r="K399" s="504" t="s">
        <v>720</v>
      </c>
      <c r="L399" s="503">
        <f t="shared" si="26"/>
        <v>68</v>
      </c>
      <c r="M399" s="504" t="s">
        <v>224</v>
      </c>
      <c r="N399" s="505" t="s">
        <v>114</v>
      </c>
      <c r="O399" s="504" t="s">
        <v>2334</v>
      </c>
      <c r="P399" s="506" t="s">
        <v>96</v>
      </c>
      <c r="Q399" s="508" t="s">
        <v>2231</v>
      </c>
      <c r="R399" s="508" t="s">
        <v>3121</v>
      </c>
      <c r="S399" s="598">
        <v>1997</v>
      </c>
      <c r="T399" s="598"/>
      <c r="U399" s="598" t="s">
        <v>3002</v>
      </c>
      <c r="V399" s="626">
        <v>2011085201</v>
      </c>
    </row>
    <row r="400" spans="1:229" x14ac:dyDescent="0.15">
      <c r="A400" s="504">
        <v>396</v>
      </c>
      <c r="B400" s="504">
        <v>5</v>
      </c>
      <c r="C400" s="539" t="s">
        <v>1401</v>
      </c>
      <c r="D400" s="508" t="s">
        <v>920</v>
      </c>
      <c r="E400" s="506" t="s">
        <v>705</v>
      </c>
      <c r="F400" s="598" t="s">
        <v>2724</v>
      </c>
      <c r="G400" s="506" t="s">
        <v>381</v>
      </c>
      <c r="H400" s="504" t="s">
        <v>2254</v>
      </c>
      <c r="I400" s="502" t="str">
        <f t="shared" si="24"/>
        <v>IV/d</v>
      </c>
      <c r="J400" s="505" t="s">
        <v>834</v>
      </c>
      <c r="K400" s="504" t="s">
        <v>720</v>
      </c>
      <c r="L400" s="503">
        <f t="shared" si="26"/>
        <v>58</v>
      </c>
      <c r="M400" s="504" t="s">
        <v>224</v>
      </c>
      <c r="N400" s="505" t="s">
        <v>834</v>
      </c>
      <c r="O400" s="504" t="s">
        <v>2339</v>
      </c>
      <c r="P400" s="506" t="s">
        <v>153</v>
      </c>
      <c r="Q400" s="508" t="s">
        <v>2231</v>
      </c>
      <c r="R400" s="508" t="s">
        <v>4960</v>
      </c>
      <c r="S400" s="598">
        <v>2004</v>
      </c>
      <c r="T400" s="598" t="s">
        <v>3636</v>
      </c>
      <c r="U400" s="598" t="s">
        <v>3003</v>
      </c>
      <c r="V400" s="626">
        <v>2016106201</v>
      </c>
    </row>
    <row r="401" spans="1:22" x14ac:dyDescent="0.15">
      <c r="A401" s="496">
        <v>397</v>
      </c>
      <c r="B401" s="504">
        <v>6</v>
      </c>
      <c r="C401" s="539" t="s">
        <v>1402</v>
      </c>
      <c r="D401" s="508" t="s">
        <v>780</v>
      </c>
      <c r="E401" s="506" t="s">
        <v>705</v>
      </c>
      <c r="F401" s="598" t="s">
        <v>2806</v>
      </c>
      <c r="G401" s="506" t="s">
        <v>382</v>
      </c>
      <c r="H401" s="504" t="s">
        <v>2254</v>
      </c>
      <c r="I401" s="502" t="str">
        <f t="shared" si="24"/>
        <v>IV/d</v>
      </c>
      <c r="J401" s="505" t="s">
        <v>873</v>
      </c>
      <c r="K401" s="504" t="s">
        <v>720</v>
      </c>
      <c r="L401" s="503">
        <f t="shared" si="26"/>
        <v>62</v>
      </c>
      <c r="M401" s="504" t="s">
        <v>224</v>
      </c>
      <c r="N401" s="505" t="s">
        <v>745</v>
      </c>
      <c r="O401" s="504" t="s">
        <v>2334</v>
      </c>
      <c r="P401" s="506" t="s">
        <v>1270</v>
      </c>
      <c r="Q401" s="508" t="s">
        <v>2231</v>
      </c>
      <c r="R401" s="508" t="s">
        <v>4960</v>
      </c>
      <c r="S401" s="598">
        <v>2008</v>
      </c>
      <c r="T401" s="598"/>
      <c r="U401" s="598"/>
      <c r="V401" s="626" t="s">
        <v>3882</v>
      </c>
    </row>
    <row r="402" spans="1:22" x14ac:dyDescent="0.15">
      <c r="A402" s="504">
        <v>398</v>
      </c>
      <c r="B402" s="504">
        <v>7</v>
      </c>
      <c r="C402" s="537" t="s">
        <v>1740</v>
      </c>
      <c r="D402" s="508" t="s">
        <v>161</v>
      </c>
      <c r="E402" s="506" t="s">
        <v>705</v>
      </c>
      <c r="F402" s="598" t="s">
        <v>2739</v>
      </c>
      <c r="G402" s="506" t="s">
        <v>402</v>
      </c>
      <c r="H402" s="504" t="s">
        <v>2254</v>
      </c>
      <c r="I402" s="502" t="str">
        <f t="shared" si="24"/>
        <v>IV/d</v>
      </c>
      <c r="J402" s="505" t="s">
        <v>1086</v>
      </c>
      <c r="K402" s="504" t="s">
        <v>720</v>
      </c>
      <c r="L402" s="503">
        <f t="shared" si="26"/>
        <v>50</v>
      </c>
      <c r="M402" s="504" t="s">
        <v>224</v>
      </c>
      <c r="N402" s="505" t="s">
        <v>3562</v>
      </c>
      <c r="O402" s="504" t="s">
        <v>2334</v>
      </c>
      <c r="P402" s="506" t="s">
        <v>312</v>
      </c>
      <c r="Q402" s="508" t="s">
        <v>2231</v>
      </c>
      <c r="R402" s="508" t="s">
        <v>2298</v>
      </c>
      <c r="S402" s="598">
        <v>2006</v>
      </c>
      <c r="T402" s="598" t="s">
        <v>187</v>
      </c>
      <c r="U402" s="598" t="s">
        <v>3006</v>
      </c>
      <c r="V402" s="626">
        <v>2001077001</v>
      </c>
    </row>
    <row r="403" spans="1:22" x14ac:dyDescent="0.15">
      <c r="A403" s="496">
        <v>399</v>
      </c>
      <c r="B403" s="504">
        <v>8</v>
      </c>
      <c r="C403" s="537" t="s">
        <v>1741</v>
      </c>
      <c r="D403" s="508" t="s">
        <v>605</v>
      </c>
      <c r="E403" s="506" t="s">
        <v>705</v>
      </c>
      <c r="F403" s="598" t="s">
        <v>2739</v>
      </c>
      <c r="G403" s="506" t="s">
        <v>388</v>
      </c>
      <c r="H403" s="504" t="s">
        <v>2254</v>
      </c>
      <c r="I403" s="502" t="str">
        <f t="shared" si="24"/>
        <v>IV/d</v>
      </c>
      <c r="J403" s="505" t="s">
        <v>1224</v>
      </c>
      <c r="K403" s="504" t="s">
        <v>720</v>
      </c>
      <c r="L403" s="503">
        <f t="shared" si="26"/>
        <v>54</v>
      </c>
      <c r="M403" s="504" t="s">
        <v>224</v>
      </c>
      <c r="N403" s="505" t="s">
        <v>108</v>
      </c>
      <c r="O403" s="504" t="s">
        <v>2334</v>
      </c>
      <c r="P403" s="506" t="s">
        <v>215</v>
      </c>
      <c r="Q403" s="508" t="s">
        <v>2231</v>
      </c>
      <c r="R403" s="508" t="s">
        <v>4960</v>
      </c>
      <c r="S403" s="598">
        <v>2005</v>
      </c>
      <c r="T403" s="598"/>
      <c r="U403" s="598" t="s">
        <v>3006</v>
      </c>
      <c r="V403" s="625"/>
    </row>
    <row r="404" spans="1:22" x14ac:dyDescent="0.15">
      <c r="A404" s="504">
        <v>400</v>
      </c>
      <c r="B404" s="504">
        <v>9</v>
      </c>
      <c r="C404" s="537" t="s">
        <v>1742</v>
      </c>
      <c r="D404" s="508" t="s">
        <v>25</v>
      </c>
      <c r="E404" s="506" t="s">
        <v>705</v>
      </c>
      <c r="F404" s="598" t="s">
        <v>2760</v>
      </c>
      <c r="G404" s="506" t="s">
        <v>378</v>
      </c>
      <c r="H404" s="504" t="s">
        <v>2253</v>
      </c>
      <c r="I404" s="502" t="str">
        <f t="shared" si="24"/>
        <v>IV/c</v>
      </c>
      <c r="J404" s="505" t="s">
        <v>438</v>
      </c>
      <c r="K404" s="504" t="s">
        <v>707</v>
      </c>
      <c r="L404" s="503">
        <f t="shared" si="26"/>
        <v>59</v>
      </c>
      <c r="M404" s="504" t="s">
        <v>192</v>
      </c>
      <c r="N404" s="505" t="s">
        <v>2644</v>
      </c>
      <c r="O404" s="504">
        <v>2009</v>
      </c>
      <c r="P404" s="506" t="s">
        <v>379</v>
      </c>
      <c r="Q404" s="508" t="s">
        <v>2231</v>
      </c>
      <c r="R404" s="508" t="s">
        <v>2298</v>
      </c>
      <c r="S404" s="598">
        <v>2001</v>
      </c>
      <c r="T404" s="598"/>
      <c r="U404" s="598" t="s">
        <v>2921</v>
      </c>
      <c r="V404" s="626">
        <v>2024106101</v>
      </c>
    </row>
    <row r="405" spans="1:22" x14ac:dyDescent="0.15">
      <c r="A405" s="496">
        <v>401</v>
      </c>
      <c r="B405" s="504">
        <v>10</v>
      </c>
      <c r="C405" s="539" t="s">
        <v>1743</v>
      </c>
      <c r="D405" s="508" t="s">
        <v>1602</v>
      </c>
      <c r="E405" s="506" t="s">
        <v>705</v>
      </c>
      <c r="F405" s="598" t="s">
        <v>2732</v>
      </c>
      <c r="G405" s="568" t="s">
        <v>726</v>
      </c>
      <c r="H405" s="504" t="s">
        <v>2254</v>
      </c>
      <c r="I405" s="502" t="str">
        <f t="shared" si="24"/>
        <v>IV/d</v>
      </c>
      <c r="J405" s="505" t="s">
        <v>2112</v>
      </c>
      <c r="K405" s="504" t="s">
        <v>720</v>
      </c>
      <c r="L405" s="503">
        <f t="shared" si="26"/>
        <v>64</v>
      </c>
      <c r="M405" s="504" t="s">
        <v>224</v>
      </c>
      <c r="N405" s="505" t="s">
        <v>2638</v>
      </c>
      <c r="O405" s="504" t="s">
        <v>2337</v>
      </c>
      <c r="P405" s="506" t="s">
        <v>375</v>
      </c>
      <c r="Q405" s="508" t="s">
        <v>2231</v>
      </c>
      <c r="R405" s="508" t="s">
        <v>4959</v>
      </c>
      <c r="S405" s="598">
        <v>2011</v>
      </c>
      <c r="T405" s="598"/>
      <c r="U405" s="598" t="s">
        <v>2922</v>
      </c>
      <c r="V405" s="626">
        <v>2008045601</v>
      </c>
    </row>
    <row r="406" spans="1:22" x14ac:dyDescent="0.15">
      <c r="A406" s="504">
        <v>402</v>
      </c>
      <c r="B406" s="504">
        <v>11</v>
      </c>
      <c r="C406" s="539" t="s">
        <v>1744</v>
      </c>
      <c r="D406" s="508" t="s">
        <v>3328</v>
      </c>
      <c r="E406" s="506" t="s">
        <v>705</v>
      </c>
      <c r="F406" s="598" t="s">
        <v>2807</v>
      </c>
      <c r="G406" s="506" t="s">
        <v>389</v>
      </c>
      <c r="H406" s="504" t="s">
        <v>2254</v>
      </c>
      <c r="I406" s="502" t="str">
        <f t="shared" si="24"/>
        <v>IV/d</v>
      </c>
      <c r="J406" s="505" t="s">
        <v>3690</v>
      </c>
      <c r="K406" s="504" t="s">
        <v>720</v>
      </c>
      <c r="L406" s="503">
        <f t="shared" si="26"/>
        <v>60</v>
      </c>
      <c r="M406" s="504" t="s">
        <v>224</v>
      </c>
      <c r="N406" s="505" t="s">
        <v>3329</v>
      </c>
      <c r="O406" s="504">
        <v>2009</v>
      </c>
      <c r="P406" s="506" t="s">
        <v>187</v>
      </c>
      <c r="Q406" s="508" t="s">
        <v>2231</v>
      </c>
      <c r="R406" s="508" t="s">
        <v>2298</v>
      </c>
      <c r="S406" s="598">
        <v>2009</v>
      </c>
      <c r="T406" s="598" t="s">
        <v>3537</v>
      </c>
      <c r="U406" s="598" t="s">
        <v>3006</v>
      </c>
      <c r="V406" s="626">
        <v>2017086002</v>
      </c>
    </row>
    <row r="407" spans="1:22" x14ac:dyDescent="0.15">
      <c r="A407" s="496">
        <v>403</v>
      </c>
      <c r="B407" s="504">
        <v>12</v>
      </c>
      <c r="C407" s="539" t="s">
        <v>1745</v>
      </c>
      <c r="D407" s="508" t="s">
        <v>409</v>
      </c>
      <c r="E407" s="506" t="s">
        <v>705</v>
      </c>
      <c r="F407" s="598" t="s">
        <v>2724</v>
      </c>
      <c r="G407" s="558" t="s">
        <v>246</v>
      </c>
      <c r="H407" s="504" t="s">
        <v>2253</v>
      </c>
      <c r="I407" s="502" t="str">
        <f t="shared" si="24"/>
        <v>IV/c</v>
      </c>
      <c r="J407" s="505" t="s">
        <v>1167</v>
      </c>
      <c r="K407" s="504" t="s">
        <v>720</v>
      </c>
      <c r="L407" s="503">
        <f t="shared" si="26"/>
        <v>53</v>
      </c>
      <c r="M407" s="504" t="s">
        <v>192</v>
      </c>
      <c r="N407" s="505" t="s">
        <v>1484</v>
      </c>
      <c r="O407" s="504">
        <v>2009</v>
      </c>
      <c r="P407" s="506" t="s">
        <v>153</v>
      </c>
      <c r="Q407" s="508" t="s">
        <v>2231</v>
      </c>
      <c r="R407" s="508" t="s">
        <v>4959</v>
      </c>
      <c r="S407" s="598">
        <v>2008</v>
      </c>
      <c r="T407" s="598"/>
      <c r="U407" s="598" t="s">
        <v>3011</v>
      </c>
      <c r="V407" s="626" t="s">
        <v>3883</v>
      </c>
    </row>
    <row r="408" spans="1:22" x14ac:dyDescent="0.15">
      <c r="A408" s="504">
        <v>404</v>
      </c>
      <c r="B408" s="504">
        <v>13</v>
      </c>
      <c r="C408" s="539" t="s">
        <v>1746</v>
      </c>
      <c r="D408" s="508" t="s">
        <v>2077</v>
      </c>
      <c r="E408" s="506" t="s">
        <v>709</v>
      </c>
      <c r="F408" s="598" t="s">
        <v>2808</v>
      </c>
      <c r="G408" s="506" t="s">
        <v>311</v>
      </c>
      <c r="H408" s="504" t="s">
        <v>2254</v>
      </c>
      <c r="I408" s="502" t="str">
        <f t="shared" si="24"/>
        <v>IV/d</v>
      </c>
      <c r="J408" s="505" t="s">
        <v>2332</v>
      </c>
      <c r="K408" s="504" t="s">
        <v>720</v>
      </c>
      <c r="L408" s="503">
        <f t="shared" si="26"/>
        <v>56</v>
      </c>
      <c r="M408" s="504" t="s">
        <v>224</v>
      </c>
      <c r="N408" s="505" t="s">
        <v>2641</v>
      </c>
      <c r="O408" s="504" t="s">
        <v>2338</v>
      </c>
      <c r="P408" s="506" t="s">
        <v>652</v>
      </c>
      <c r="Q408" s="508" t="s">
        <v>2231</v>
      </c>
      <c r="R408" s="508" t="s">
        <v>4961</v>
      </c>
      <c r="S408" s="598">
        <v>2009</v>
      </c>
      <c r="T408" s="598"/>
      <c r="U408" s="598" t="s">
        <v>3016</v>
      </c>
      <c r="V408" s="626">
        <v>2014106802</v>
      </c>
    </row>
    <row r="409" spans="1:22" x14ac:dyDescent="0.15">
      <c r="A409" s="496">
        <v>405</v>
      </c>
      <c r="B409" s="504">
        <v>14</v>
      </c>
      <c r="C409" s="537" t="s">
        <v>1747</v>
      </c>
      <c r="D409" s="508" t="s">
        <v>1090</v>
      </c>
      <c r="E409" s="506" t="s">
        <v>705</v>
      </c>
      <c r="F409" s="598" t="s">
        <v>2751</v>
      </c>
      <c r="G409" s="506" t="s">
        <v>398</v>
      </c>
      <c r="H409" s="504" t="s">
        <v>2253</v>
      </c>
      <c r="I409" s="502" t="str">
        <f t="shared" si="24"/>
        <v>IV/c</v>
      </c>
      <c r="J409" s="505" t="s">
        <v>1254</v>
      </c>
      <c r="K409" s="504" t="s">
        <v>720</v>
      </c>
      <c r="L409" s="503">
        <f t="shared" si="26"/>
        <v>57</v>
      </c>
      <c r="M409" s="504" t="s">
        <v>192</v>
      </c>
      <c r="N409" s="505" t="s">
        <v>106</v>
      </c>
      <c r="O409" s="504">
        <v>2009</v>
      </c>
      <c r="P409" s="506" t="s">
        <v>399</v>
      </c>
      <c r="Q409" s="508" t="s">
        <v>2231</v>
      </c>
      <c r="R409" s="508" t="s">
        <v>2298</v>
      </c>
      <c r="S409" s="598">
        <v>2001</v>
      </c>
      <c r="T409" s="598" t="s">
        <v>156</v>
      </c>
      <c r="U409" s="598" t="s">
        <v>2921</v>
      </c>
      <c r="V409" s="626">
        <v>2026066301</v>
      </c>
    </row>
    <row r="410" spans="1:22" x14ac:dyDescent="0.15">
      <c r="A410" s="504">
        <v>406</v>
      </c>
      <c r="B410" s="504">
        <v>15</v>
      </c>
      <c r="C410" s="539" t="s">
        <v>1748</v>
      </c>
      <c r="D410" s="508" t="s">
        <v>1576</v>
      </c>
      <c r="E410" s="506" t="s">
        <v>705</v>
      </c>
      <c r="F410" s="598" t="s">
        <v>2775</v>
      </c>
      <c r="G410" s="506" t="s">
        <v>403</v>
      </c>
      <c r="H410" s="504" t="s">
        <v>2253</v>
      </c>
      <c r="I410" s="502" t="str">
        <f t="shared" si="24"/>
        <v>IV/c</v>
      </c>
      <c r="J410" s="505" t="s">
        <v>1484</v>
      </c>
      <c r="K410" s="504" t="s">
        <v>720</v>
      </c>
      <c r="L410" s="503">
        <f t="shared" si="26"/>
        <v>55</v>
      </c>
      <c r="M410" s="504" t="s">
        <v>192</v>
      </c>
      <c r="N410" s="505" t="s">
        <v>114</v>
      </c>
      <c r="O410" s="504">
        <v>2009</v>
      </c>
      <c r="P410" s="506" t="s">
        <v>887</v>
      </c>
      <c r="Q410" s="508" t="s">
        <v>2231</v>
      </c>
      <c r="R410" s="508" t="s">
        <v>4959</v>
      </c>
      <c r="S410" s="598">
        <v>2014</v>
      </c>
      <c r="T410" s="598"/>
      <c r="U410" s="598" t="s">
        <v>2922</v>
      </c>
      <c r="V410" s="626">
        <v>2002036501</v>
      </c>
    </row>
    <row r="411" spans="1:22" x14ac:dyDescent="0.15">
      <c r="A411" s="496">
        <v>407</v>
      </c>
      <c r="B411" s="504">
        <v>16</v>
      </c>
      <c r="C411" s="537" t="s">
        <v>1749</v>
      </c>
      <c r="D411" s="508" t="s">
        <v>1213</v>
      </c>
      <c r="E411" s="506" t="s">
        <v>705</v>
      </c>
      <c r="F411" s="598" t="s">
        <v>2753</v>
      </c>
      <c r="G411" s="506" t="s">
        <v>404</v>
      </c>
      <c r="H411" s="504" t="s">
        <v>2253</v>
      </c>
      <c r="I411" s="502" t="str">
        <f t="shared" si="24"/>
        <v>IV/c</v>
      </c>
      <c r="J411" s="505" t="s">
        <v>1484</v>
      </c>
      <c r="K411" s="504" t="s">
        <v>720</v>
      </c>
      <c r="L411" s="503">
        <f t="shared" si="26"/>
        <v>57</v>
      </c>
      <c r="M411" s="504" t="s">
        <v>192</v>
      </c>
      <c r="N411" s="505" t="s">
        <v>106</v>
      </c>
      <c r="O411" s="504">
        <v>2009</v>
      </c>
      <c r="P411" s="506" t="s">
        <v>379</v>
      </c>
      <c r="Q411" s="508" t="s">
        <v>2231</v>
      </c>
      <c r="R411" s="508" t="s">
        <v>2298</v>
      </c>
      <c r="S411" s="598">
        <v>2014</v>
      </c>
      <c r="T411" s="598" t="s">
        <v>3637</v>
      </c>
      <c r="U411" s="598" t="s">
        <v>2986</v>
      </c>
      <c r="V411" s="626">
        <v>2004026302</v>
      </c>
    </row>
    <row r="412" spans="1:22" x14ac:dyDescent="0.15">
      <c r="A412" s="504">
        <v>408</v>
      </c>
      <c r="B412" s="504">
        <v>17</v>
      </c>
      <c r="C412" s="537" t="s">
        <v>1750</v>
      </c>
      <c r="D412" s="508" t="s">
        <v>28</v>
      </c>
      <c r="E412" s="506" t="s">
        <v>705</v>
      </c>
      <c r="F412" s="598" t="s">
        <v>2724</v>
      </c>
      <c r="G412" s="558" t="s">
        <v>29</v>
      </c>
      <c r="H412" s="504" t="s">
        <v>2242</v>
      </c>
      <c r="I412" s="502" t="str">
        <f t="shared" si="24"/>
        <v>IV/b</v>
      </c>
      <c r="J412" s="505" t="s">
        <v>105</v>
      </c>
      <c r="K412" s="504" t="s">
        <v>707</v>
      </c>
      <c r="L412" s="503">
        <f t="shared" si="26"/>
        <v>62</v>
      </c>
      <c r="M412" s="504" t="s">
        <v>230</v>
      </c>
      <c r="N412" s="505" t="s">
        <v>105</v>
      </c>
      <c r="O412" s="504">
        <v>2010</v>
      </c>
      <c r="P412" s="506" t="s">
        <v>886</v>
      </c>
      <c r="Q412" s="508" t="s">
        <v>2231</v>
      </c>
      <c r="R412" s="508" t="s">
        <v>2298</v>
      </c>
      <c r="S412" s="598">
        <v>2002</v>
      </c>
      <c r="T412" s="598"/>
      <c r="U412" s="598" t="s">
        <v>2917</v>
      </c>
      <c r="V412" s="626">
        <v>2025095801</v>
      </c>
    </row>
    <row r="413" spans="1:22" x14ac:dyDescent="0.15">
      <c r="A413" s="496">
        <v>409</v>
      </c>
      <c r="B413" s="504">
        <v>18</v>
      </c>
      <c r="C413" s="537" t="s">
        <v>1751</v>
      </c>
      <c r="D413" s="508" t="s">
        <v>612</v>
      </c>
      <c r="E413" s="506" t="s">
        <v>705</v>
      </c>
      <c r="F413" s="598" t="s">
        <v>2760</v>
      </c>
      <c r="G413" s="506" t="s">
        <v>400</v>
      </c>
      <c r="H413" s="504" t="s">
        <v>2242</v>
      </c>
      <c r="I413" s="502" t="str">
        <f t="shared" si="24"/>
        <v>IV/b</v>
      </c>
      <c r="J413" s="505" t="s">
        <v>108</v>
      </c>
      <c r="K413" s="504" t="s">
        <v>707</v>
      </c>
      <c r="L413" s="503">
        <f t="shared" si="26"/>
        <v>52</v>
      </c>
      <c r="M413" s="504" t="s">
        <v>192</v>
      </c>
      <c r="N413" s="505" t="s">
        <v>114</v>
      </c>
      <c r="O413" s="504">
        <v>2009</v>
      </c>
      <c r="P413" s="506" t="s">
        <v>214</v>
      </c>
      <c r="Q413" s="508" t="s">
        <v>2231</v>
      </c>
      <c r="R413" s="508" t="s">
        <v>3122</v>
      </c>
      <c r="S413" s="598">
        <v>2000</v>
      </c>
      <c r="T413" s="598"/>
      <c r="U413" s="598" t="s">
        <v>2918</v>
      </c>
      <c r="V413" s="626">
        <v>2027106801</v>
      </c>
    </row>
    <row r="414" spans="1:22" x14ac:dyDescent="0.15">
      <c r="A414" s="496">
        <v>410</v>
      </c>
      <c r="B414" s="504">
        <v>19</v>
      </c>
      <c r="C414" s="537" t="s">
        <v>3430</v>
      </c>
      <c r="D414" s="508" t="s">
        <v>2048</v>
      </c>
      <c r="E414" s="506" t="s">
        <v>709</v>
      </c>
      <c r="F414" s="598" t="s">
        <v>2738</v>
      </c>
      <c r="G414" s="558" t="s">
        <v>247</v>
      </c>
      <c r="H414" s="504" t="s">
        <v>2242</v>
      </c>
      <c r="I414" s="502" t="str">
        <f t="shared" si="24"/>
        <v>IV/b</v>
      </c>
      <c r="J414" s="505" t="s">
        <v>438</v>
      </c>
      <c r="K414" s="504" t="s">
        <v>720</v>
      </c>
      <c r="L414" s="503">
        <f t="shared" si="26"/>
        <v>59</v>
      </c>
      <c r="M414" s="504" t="s">
        <v>192</v>
      </c>
      <c r="N414" s="505" t="s">
        <v>119</v>
      </c>
      <c r="O414" s="504">
        <v>2009</v>
      </c>
      <c r="P414" s="506" t="s">
        <v>149</v>
      </c>
      <c r="Q414" s="508" t="s">
        <v>2231</v>
      </c>
      <c r="R414" s="508" t="s">
        <v>3122</v>
      </c>
      <c r="S414" s="598">
        <v>2001</v>
      </c>
      <c r="T414" s="596" t="s">
        <v>3638</v>
      </c>
      <c r="U414" s="598" t="s">
        <v>2918</v>
      </c>
      <c r="V414" s="626" t="s">
        <v>3884</v>
      </c>
    </row>
    <row r="415" spans="1:22" x14ac:dyDescent="0.15">
      <c r="A415" s="504">
        <v>411</v>
      </c>
      <c r="B415" s="504">
        <v>20</v>
      </c>
      <c r="C415" s="537" t="s">
        <v>2410</v>
      </c>
      <c r="D415" s="508" t="s">
        <v>2360</v>
      </c>
      <c r="E415" s="506" t="s">
        <v>705</v>
      </c>
      <c r="F415" s="598" t="s">
        <v>2770</v>
      </c>
      <c r="G415" s="557" t="s">
        <v>394</v>
      </c>
      <c r="H415" s="504" t="s">
        <v>2253</v>
      </c>
      <c r="I415" s="502" t="str">
        <f t="shared" ref="I415:I443" si="27">IF(H415="Pembina Utama","IV/e",IF(H415="Pembina Utama Madya","IV/d",IF(H415="Pembina Utama Muda","IV/c",IF(H415="Pembina Tk.I","IV/b",IF(H415="Pembina","IV/a",IF(H415="Penata Tk.I","III/d",IF(H415="Penata","III/c",IF(H415="Penata Muda Tk.I","III/b",IF(H415="Penata Muda","III/a",IF(H415="Pengatur Tk.I","II/d",IF(H415="Pengatur","II/c",IF(H415="Pengatur Muda Tk.I","II/b",IF(H415="Pengatur Muda","II/a",IF(H415="Juru Tk.I","I/d",IF(H415="Juru","I/c",IF(H415="Juru Muda Tk.I","I/b","I/a"))))))))))))))))</f>
        <v>IV/c</v>
      </c>
      <c r="J415" s="505" t="s">
        <v>3335</v>
      </c>
      <c r="K415" s="504" t="s">
        <v>720</v>
      </c>
      <c r="L415" s="503">
        <f t="shared" si="26"/>
        <v>59</v>
      </c>
      <c r="M415" s="504" t="s">
        <v>192</v>
      </c>
      <c r="N415" s="505" t="s">
        <v>106</v>
      </c>
      <c r="O415" s="504">
        <v>2009</v>
      </c>
      <c r="P415" s="506" t="s">
        <v>395</v>
      </c>
      <c r="Q415" s="508" t="s">
        <v>2231</v>
      </c>
      <c r="R415" s="508" t="s">
        <v>2298</v>
      </c>
      <c r="S415" s="598">
        <v>2000</v>
      </c>
      <c r="T415" s="598" t="s">
        <v>156</v>
      </c>
      <c r="U415" s="598" t="s">
        <v>2921</v>
      </c>
      <c r="V415" s="626" t="s">
        <v>3885</v>
      </c>
    </row>
    <row r="416" spans="1:22" x14ac:dyDescent="0.15">
      <c r="A416" s="496">
        <v>412</v>
      </c>
      <c r="B416" s="504">
        <v>21</v>
      </c>
      <c r="C416" s="537" t="s">
        <v>1753</v>
      </c>
      <c r="D416" s="508" t="s">
        <v>1108</v>
      </c>
      <c r="E416" s="506" t="s">
        <v>705</v>
      </c>
      <c r="F416" s="598" t="s">
        <v>2742</v>
      </c>
      <c r="G416" s="558" t="s">
        <v>442</v>
      </c>
      <c r="H416" s="504" t="s">
        <v>2253</v>
      </c>
      <c r="I416" s="502" t="str">
        <f t="shared" si="27"/>
        <v>IV/c</v>
      </c>
      <c r="J416" s="505" t="s">
        <v>2332</v>
      </c>
      <c r="K416" s="504" t="s">
        <v>720</v>
      </c>
      <c r="L416" s="503">
        <f t="shared" si="26"/>
        <v>47</v>
      </c>
      <c r="M416" s="504" t="s">
        <v>192</v>
      </c>
      <c r="N416" s="505" t="s">
        <v>2645</v>
      </c>
      <c r="O416" s="504">
        <v>2009</v>
      </c>
      <c r="P416" s="506" t="s">
        <v>887</v>
      </c>
      <c r="Q416" s="508" t="s">
        <v>2231</v>
      </c>
      <c r="R416" s="508" t="s">
        <v>4961</v>
      </c>
      <c r="S416" s="598">
        <v>2000</v>
      </c>
      <c r="T416" s="598" t="s">
        <v>3636</v>
      </c>
      <c r="U416" s="598" t="s">
        <v>2918</v>
      </c>
      <c r="V416" s="626" t="s">
        <v>3886</v>
      </c>
    </row>
    <row r="417" spans="1:22" x14ac:dyDescent="0.15">
      <c r="A417" s="496">
        <v>413</v>
      </c>
      <c r="B417" s="504">
        <v>22</v>
      </c>
      <c r="C417" s="537" t="s">
        <v>1754</v>
      </c>
      <c r="D417" s="508" t="s">
        <v>632</v>
      </c>
      <c r="E417" s="506" t="s">
        <v>709</v>
      </c>
      <c r="F417" s="598" t="s">
        <v>2742</v>
      </c>
      <c r="G417" s="558" t="s">
        <v>445</v>
      </c>
      <c r="H417" s="504" t="s">
        <v>2242</v>
      </c>
      <c r="I417" s="502" t="str">
        <f t="shared" si="27"/>
        <v>IV/b</v>
      </c>
      <c r="J417" s="505" t="s">
        <v>834</v>
      </c>
      <c r="K417" s="504" t="s">
        <v>707</v>
      </c>
      <c r="L417" s="503">
        <f t="shared" si="26"/>
        <v>48</v>
      </c>
      <c r="M417" s="504" t="s">
        <v>192</v>
      </c>
      <c r="N417" s="505" t="s">
        <v>112</v>
      </c>
      <c r="O417" s="504">
        <v>2009</v>
      </c>
      <c r="P417" s="506" t="s">
        <v>889</v>
      </c>
      <c r="Q417" s="508" t="s">
        <v>2231</v>
      </c>
      <c r="R417" s="508" t="s">
        <v>3122</v>
      </c>
      <c r="S417" s="598">
        <v>1999</v>
      </c>
      <c r="T417" s="598" t="s">
        <v>3625</v>
      </c>
      <c r="U417" s="598" t="s">
        <v>2918</v>
      </c>
      <c r="V417" s="626">
        <v>2019077203</v>
      </c>
    </row>
    <row r="418" spans="1:22" x14ac:dyDescent="0.15">
      <c r="A418" s="504">
        <v>414</v>
      </c>
      <c r="B418" s="504">
        <v>23</v>
      </c>
      <c r="C418" s="539" t="s">
        <v>1755</v>
      </c>
      <c r="D418" s="508" t="s">
        <v>2280</v>
      </c>
      <c r="E418" s="506" t="s">
        <v>705</v>
      </c>
      <c r="F418" s="598" t="s">
        <v>2809</v>
      </c>
      <c r="G418" s="506" t="s">
        <v>393</v>
      </c>
      <c r="H418" s="504" t="s">
        <v>2242</v>
      </c>
      <c r="I418" s="502" t="str">
        <f t="shared" si="27"/>
        <v>IV/b</v>
      </c>
      <c r="J418" s="505" t="s">
        <v>1086</v>
      </c>
      <c r="K418" s="504" t="s">
        <v>720</v>
      </c>
      <c r="L418" s="503">
        <f t="shared" si="26"/>
        <v>57</v>
      </c>
      <c r="M418" s="504" t="s">
        <v>192</v>
      </c>
      <c r="N418" s="505" t="s">
        <v>2645</v>
      </c>
      <c r="O418" s="504">
        <v>2009</v>
      </c>
      <c r="P418" s="506" t="s">
        <v>888</v>
      </c>
      <c r="Q418" s="508" t="s">
        <v>2231</v>
      </c>
      <c r="R418" s="508" t="s">
        <v>4960</v>
      </c>
      <c r="S418" s="598">
        <v>2015</v>
      </c>
      <c r="T418" s="598" t="s">
        <v>3625</v>
      </c>
      <c r="U418" s="598" t="s">
        <v>2922</v>
      </c>
      <c r="V418" s="626" t="s">
        <v>3887</v>
      </c>
    </row>
    <row r="419" spans="1:22" x14ac:dyDescent="0.15">
      <c r="A419" s="496">
        <v>415</v>
      </c>
      <c r="B419" s="504">
        <v>24</v>
      </c>
      <c r="C419" s="539" t="s">
        <v>1756</v>
      </c>
      <c r="D419" s="508" t="s">
        <v>1182</v>
      </c>
      <c r="E419" s="506" t="s">
        <v>705</v>
      </c>
      <c r="F419" s="598" t="s">
        <v>2732</v>
      </c>
      <c r="G419" s="550" t="s">
        <v>724</v>
      </c>
      <c r="H419" s="504" t="s">
        <v>2242</v>
      </c>
      <c r="I419" s="502" t="str">
        <f t="shared" si="27"/>
        <v>IV/b</v>
      </c>
      <c r="J419" s="505" t="s">
        <v>1167</v>
      </c>
      <c r="K419" s="504" t="s">
        <v>720</v>
      </c>
      <c r="L419" s="503">
        <f t="shared" si="26"/>
        <v>49</v>
      </c>
      <c r="M419" s="504" t="s">
        <v>192</v>
      </c>
      <c r="N419" s="505" t="s">
        <v>1167</v>
      </c>
      <c r="O419" s="504">
        <v>2009</v>
      </c>
      <c r="P419" s="506" t="s">
        <v>1274</v>
      </c>
      <c r="Q419" s="508" t="s">
        <v>2231</v>
      </c>
      <c r="R419" s="508" t="s">
        <v>4959</v>
      </c>
      <c r="S419" s="598">
        <v>2012</v>
      </c>
      <c r="T419" s="598" t="s">
        <v>3540</v>
      </c>
      <c r="U419" s="598" t="s">
        <v>2922</v>
      </c>
      <c r="V419" s="626">
        <v>2020107102</v>
      </c>
    </row>
    <row r="420" spans="1:22" x14ac:dyDescent="0.15">
      <c r="A420" s="496">
        <v>416</v>
      </c>
      <c r="B420" s="504">
        <v>25</v>
      </c>
      <c r="C420" s="569" t="s">
        <v>1757</v>
      </c>
      <c r="D420" s="508" t="s">
        <v>411</v>
      </c>
      <c r="E420" s="506" t="s">
        <v>705</v>
      </c>
      <c r="F420" s="598" t="s">
        <v>2724</v>
      </c>
      <c r="G420" s="558" t="s">
        <v>446</v>
      </c>
      <c r="H420" s="504" t="s">
        <v>2242</v>
      </c>
      <c r="I420" s="502" t="str">
        <f t="shared" si="27"/>
        <v>IV/b</v>
      </c>
      <c r="J420" s="505" t="s">
        <v>1167</v>
      </c>
      <c r="K420" s="504" t="s">
        <v>720</v>
      </c>
      <c r="L420" s="503">
        <f t="shared" si="26"/>
        <v>47</v>
      </c>
      <c r="M420" s="504" t="s">
        <v>192</v>
      </c>
      <c r="N420" s="505" t="s">
        <v>106</v>
      </c>
      <c r="O420" s="504">
        <v>2009</v>
      </c>
      <c r="P420" s="506" t="s">
        <v>649</v>
      </c>
      <c r="Q420" s="508" t="s">
        <v>2231</v>
      </c>
      <c r="R420" s="508" t="s">
        <v>4961</v>
      </c>
      <c r="S420" s="598">
        <v>2006</v>
      </c>
      <c r="T420" s="598" t="s">
        <v>3540</v>
      </c>
      <c r="U420" s="598" t="s">
        <v>3006</v>
      </c>
      <c r="V420" s="626">
        <v>2022117301</v>
      </c>
    </row>
    <row r="421" spans="1:22" x14ac:dyDescent="0.15">
      <c r="A421" s="504">
        <v>417</v>
      </c>
      <c r="B421" s="504">
        <v>26</v>
      </c>
      <c r="C421" s="537" t="s">
        <v>1758</v>
      </c>
      <c r="D421" s="508" t="s">
        <v>2364</v>
      </c>
      <c r="E421" s="506" t="s">
        <v>705</v>
      </c>
      <c r="F421" s="598" t="s">
        <v>2810</v>
      </c>
      <c r="G421" s="506" t="s">
        <v>393</v>
      </c>
      <c r="H421" s="504" t="s">
        <v>2253</v>
      </c>
      <c r="I421" s="502" t="str">
        <f t="shared" si="27"/>
        <v>IV/c</v>
      </c>
      <c r="J421" s="505" t="s">
        <v>2635</v>
      </c>
      <c r="K421" s="504" t="s">
        <v>720</v>
      </c>
      <c r="L421" s="503">
        <f t="shared" si="26"/>
        <v>57</v>
      </c>
      <c r="M421" s="504" t="s">
        <v>192</v>
      </c>
      <c r="N421" s="505" t="s">
        <v>1224</v>
      </c>
      <c r="O421" s="504">
        <v>2009</v>
      </c>
      <c r="P421" s="506" t="s">
        <v>890</v>
      </c>
      <c r="Q421" s="508" t="s">
        <v>2231</v>
      </c>
      <c r="R421" s="508" t="s">
        <v>3122</v>
      </c>
      <c r="S421" s="598">
        <v>2015</v>
      </c>
      <c r="T421" s="598" t="s">
        <v>3540</v>
      </c>
      <c r="U421" s="598" t="s">
        <v>2922</v>
      </c>
      <c r="V421" s="626" t="s">
        <v>3888</v>
      </c>
    </row>
    <row r="422" spans="1:22" x14ac:dyDescent="0.15">
      <c r="A422" s="496">
        <v>418</v>
      </c>
      <c r="B422" s="504">
        <v>27</v>
      </c>
      <c r="C422" s="539" t="s">
        <v>2098</v>
      </c>
      <c r="D422" s="508" t="s">
        <v>681</v>
      </c>
      <c r="E422" s="506" t="s">
        <v>709</v>
      </c>
      <c r="F422" s="598" t="s">
        <v>2733</v>
      </c>
      <c r="G422" s="506" t="s">
        <v>392</v>
      </c>
      <c r="H422" s="504" t="s">
        <v>2253</v>
      </c>
      <c r="I422" s="502" t="str">
        <f t="shared" si="27"/>
        <v>IV/c</v>
      </c>
      <c r="J422" s="505" t="s">
        <v>1254</v>
      </c>
      <c r="K422" s="504" t="s">
        <v>707</v>
      </c>
      <c r="L422" s="503">
        <f t="shared" si="26"/>
        <v>64</v>
      </c>
      <c r="M422" s="504" t="s">
        <v>192</v>
      </c>
      <c r="N422" s="505" t="s">
        <v>2132</v>
      </c>
      <c r="O422" s="504">
        <v>2009</v>
      </c>
      <c r="P422" s="506" t="s">
        <v>655</v>
      </c>
      <c r="Q422" s="508" t="s">
        <v>2231</v>
      </c>
      <c r="R422" s="508" t="s">
        <v>4960</v>
      </c>
      <c r="S422" s="598">
        <v>2003</v>
      </c>
      <c r="T422" s="598" t="s">
        <v>3625</v>
      </c>
      <c r="U422" s="598" t="s">
        <v>2918</v>
      </c>
      <c r="V422" s="626">
        <v>2003065601</v>
      </c>
    </row>
    <row r="423" spans="1:22" x14ac:dyDescent="0.15">
      <c r="A423" s="496">
        <v>419</v>
      </c>
      <c r="B423" s="504">
        <v>28</v>
      </c>
      <c r="C423" s="539" t="s">
        <v>5439</v>
      </c>
      <c r="D423" s="508" t="s">
        <v>5419</v>
      </c>
      <c r="E423" s="506" t="s">
        <v>709</v>
      </c>
      <c r="F423" s="596" t="s">
        <v>5441</v>
      </c>
      <c r="G423" s="558" t="s">
        <v>5440</v>
      </c>
      <c r="H423" s="504" t="s">
        <v>2253</v>
      </c>
      <c r="I423" s="502" t="str">
        <f t="shared" si="27"/>
        <v>IV/c</v>
      </c>
      <c r="J423" s="505" t="s">
        <v>3749</v>
      </c>
      <c r="K423" s="504" t="s">
        <v>720</v>
      </c>
      <c r="L423" s="503">
        <f t="shared" si="26"/>
        <v>57</v>
      </c>
      <c r="M423" s="504" t="s">
        <v>192</v>
      </c>
      <c r="N423" s="505" t="s">
        <v>111</v>
      </c>
      <c r="O423" s="504" t="s">
        <v>2227</v>
      </c>
      <c r="P423" s="506" t="s">
        <v>5442</v>
      </c>
      <c r="Q423" s="508" t="s">
        <v>2231</v>
      </c>
      <c r="R423" s="508"/>
      <c r="S423" s="598" t="s">
        <v>2227</v>
      </c>
      <c r="T423" s="598"/>
      <c r="U423" s="598"/>
      <c r="V423" s="626"/>
    </row>
    <row r="424" spans="1:22" x14ac:dyDescent="0.15">
      <c r="A424" s="504">
        <v>420</v>
      </c>
      <c r="B424" s="504">
        <v>29</v>
      </c>
      <c r="C424" s="537" t="s">
        <v>1759</v>
      </c>
      <c r="D424" s="508" t="s">
        <v>537</v>
      </c>
      <c r="E424" s="506" t="s">
        <v>705</v>
      </c>
      <c r="F424" s="598" t="s">
        <v>2811</v>
      </c>
      <c r="G424" s="506" t="s">
        <v>421</v>
      </c>
      <c r="H424" s="504" t="s">
        <v>2243</v>
      </c>
      <c r="I424" s="502" t="str">
        <f t="shared" si="27"/>
        <v>IV/a</v>
      </c>
      <c r="J424" s="505" t="s">
        <v>745</v>
      </c>
      <c r="K424" s="504" t="s">
        <v>720</v>
      </c>
      <c r="L424" s="503">
        <f t="shared" si="26"/>
        <v>52</v>
      </c>
      <c r="M424" s="504" t="s">
        <v>192</v>
      </c>
      <c r="N424" s="505" t="s">
        <v>745</v>
      </c>
      <c r="O424" s="504">
        <v>2009</v>
      </c>
      <c r="P424" s="506" t="s">
        <v>422</v>
      </c>
      <c r="Q424" s="508" t="s">
        <v>2231</v>
      </c>
      <c r="R424" s="508" t="s">
        <v>4961</v>
      </c>
      <c r="S424" s="598">
        <v>2008</v>
      </c>
      <c r="T424" s="598" t="s">
        <v>3636</v>
      </c>
      <c r="U424" s="598" t="s">
        <v>2918</v>
      </c>
      <c r="V424" s="626">
        <v>2020106803</v>
      </c>
    </row>
    <row r="425" spans="1:22" x14ac:dyDescent="0.15">
      <c r="A425" s="496">
        <v>421</v>
      </c>
      <c r="B425" s="504">
        <v>30</v>
      </c>
      <c r="C425" s="539" t="s">
        <v>1752</v>
      </c>
      <c r="D425" s="508" t="s">
        <v>2049</v>
      </c>
      <c r="E425" s="506" t="s">
        <v>705</v>
      </c>
      <c r="F425" s="598" t="s">
        <v>2739</v>
      </c>
      <c r="G425" s="506" t="s">
        <v>396</v>
      </c>
      <c r="H425" s="504" t="s">
        <v>2242</v>
      </c>
      <c r="I425" s="502" t="str">
        <f t="shared" si="27"/>
        <v>IV/b</v>
      </c>
      <c r="J425" s="505" t="s">
        <v>3690</v>
      </c>
      <c r="K425" s="504" t="s">
        <v>720</v>
      </c>
      <c r="L425" s="503">
        <f t="shared" si="26"/>
        <v>56</v>
      </c>
      <c r="M425" s="504" t="s">
        <v>192</v>
      </c>
      <c r="N425" s="505" t="s">
        <v>113</v>
      </c>
      <c r="O425" s="504">
        <v>2009</v>
      </c>
      <c r="P425" s="506" t="s">
        <v>234</v>
      </c>
      <c r="Q425" s="508" t="s">
        <v>2231</v>
      </c>
      <c r="R425" s="508" t="s">
        <v>4959</v>
      </c>
      <c r="S425" s="598">
        <v>2001</v>
      </c>
      <c r="T425" s="598" t="s">
        <v>3625</v>
      </c>
      <c r="U425" s="598" t="s">
        <v>2918</v>
      </c>
      <c r="V425" s="626">
        <v>2001066401</v>
      </c>
    </row>
    <row r="426" spans="1:22" x14ac:dyDescent="0.15">
      <c r="A426" s="496">
        <v>422</v>
      </c>
      <c r="B426" s="504">
        <v>31</v>
      </c>
      <c r="C426" s="537" t="s">
        <v>1760</v>
      </c>
      <c r="D426" s="508" t="s">
        <v>2094</v>
      </c>
      <c r="E426" s="506" t="s">
        <v>709</v>
      </c>
      <c r="F426" s="598" t="s">
        <v>2812</v>
      </c>
      <c r="G426" s="506" t="s">
        <v>407</v>
      </c>
      <c r="H426" s="504" t="s">
        <v>2243</v>
      </c>
      <c r="I426" s="502" t="str">
        <f t="shared" si="27"/>
        <v>IV/a</v>
      </c>
      <c r="J426" s="505" t="s">
        <v>111</v>
      </c>
      <c r="K426" s="504" t="s">
        <v>720</v>
      </c>
      <c r="L426" s="503">
        <f t="shared" si="26"/>
        <v>54</v>
      </c>
      <c r="M426" s="504" t="s">
        <v>192</v>
      </c>
      <c r="N426" s="505" t="s">
        <v>2646</v>
      </c>
      <c r="O426" s="504">
        <v>2009</v>
      </c>
      <c r="P426" s="506" t="s">
        <v>654</v>
      </c>
      <c r="Q426" s="508" t="s">
        <v>2231</v>
      </c>
      <c r="R426" s="508" t="s">
        <v>4959</v>
      </c>
      <c r="S426" s="598">
        <v>2000</v>
      </c>
      <c r="T426" s="598"/>
      <c r="U426" s="598" t="s">
        <v>2918</v>
      </c>
      <c r="V426" s="626">
        <v>2024116601</v>
      </c>
    </row>
    <row r="427" spans="1:22" x14ac:dyDescent="0.15">
      <c r="A427" s="504">
        <v>423</v>
      </c>
      <c r="B427" s="504">
        <v>32</v>
      </c>
      <c r="C427" s="537" t="s">
        <v>2647</v>
      </c>
      <c r="D427" s="508" t="s">
        <v>3326</v>
      </c>
      <c r="E427" s="506" t="s">
        <v>709</v>
      </c>
      <c r="F427" s="598" t="s">
        <v>2742</v>
      </c>
      <c r="G427" s="506" t="s">
        <v>417</v>
      </c>
      <c r="H427" s="504" t="s">
        <v>2243</v>
      </c>
      <c r="I427" s="502" t="str">
        <f t="shared" si="27"/>
        <v>IV/a</v>
      </c>
      <c r="J427" s="505" t="s">
        <v>111</v>
      </c>
      <c r="K427" s="504" t="s">
        <v>720</v>
      </c>
      <c r="L427" s="503">
        <f t="shared" si="26"/>
        <v>62</v>
      </c>
      <c r="M427" s="504" t="s">
        <v>192</v>
      </c>
      <c r="N427" s="505" t="s">
        <v>2648</v>
      </c>
      <c r="O427" s="504">
        <v>2009</v>
      </c>
      <c r="P427" s="506" t="s">
        <v>312</v>
      </c>
      <c r="Q427" s="508" t="s">
        <v>2231</v>
      </c>
      <c r="R427" s="508" t="s">
        <v>4960</v>
      </c>
      <c r="S427" s="598">
        <v>2017</v>
      </c>
      <c r="T427" s="598"/>
      <c r="U427" s="598" t="s">
        <v>3327</v>
      </c>
      <c r="V427" s="626">
        <v>2025105801</v>
      </c>
    </row>
    <row r="428" spans="1:22" x14ac:dyDescent="0.15">
      <c r="A428" s="496">
        <v>424</v>
      </c>
      <c r="B428" s="504">
        <v>33</v>
      </c>
      <c r="C428" s="539" t="s">
        <v>1761</v>
      </c>
      <c r="D428" s="508" t="s">
        <v>1236</v>
      </c>
      <c r="E428" s="506" t="s">
        <v>705</v>
      </c>
      <c r="F428" s="598" t="s">
        <v>2813</v>
      </c>
      <c r="G428" s="506" t="s">
        <v>397</v>
      </c>
      <c r="H428" s="504" t="s">
        <v>2243</v>
      </c>
      <c r="I428" s="502" t="str">
        <f t="shared" si="27"/>
        <v>IV/a</v>
      </c>
      <c r="J428" s="505" t="s">
        <v>438</v>
      </c>
      <c r="K428" s="504" t="s">
        <v>720</v>
      </c>
      <c r="L428" s="503">
        <f t="shared" ref="L428:L459" si="28">2020 - (RIGHT(G428,4))</f>
        <v>56</v>
      </c>
      <c r="M428" s="504" t="s">
        <v>192</v>
      </c>
      <c r="N428" s="505" t="s">
        <v>119</v>
      </c>
      <c r="O428" s="504">
        <v>2009</v>
      </c>
      <c r="P428" s="506" t="s">
        <v>652</v>
      </c>
      <c r="Q428" s="508" t="s">
        <v>2231</v>
      </c>
      <c r="R428" s="508" t="s">
        <v>4961</v>
      </c>
      <c r="S428" s="598">
        <v>2013</v>
      </c>
      <c r="T428" s="598" t="s">
        <v>3540</v>
      </c>
      <c r="U428" s="598" t="s">
        <v>2922</v>
      </c>
      <c r="V428" s="626">
        <v>2017046401</v>
      </c>
    </row>
    <row r="429" spans="1:22" x14ac:dyDescent="0.15">
      <c r="A429" s="496">
        <v>425</v>
      </c>
      <c r="B429" s="504">
        <v>34</v>
      </c>
      <c r="C429" s="537" t="s">
        <v>1762</v>
      </c>
      <c r="D429" s="508" t="s">
        <v>1456</v>
      </c>
      <c r="E429" s="506" t="s">
        <v>705</v>
      </c>
      <c r="F429" s="598" t="s">
        <v>2724</v>
      </c>
      <c r="G429" s="506" t="s">
        <v>416</v>
      </c>
      <c r="H429" s="504" t="s">
        <v>2243</v>
      </c>
      <c r="I429" s="502" t="str">
        <f t="shared" si="27"/>
        <v>IV/a</v>
      </c>
      <c r="J429" s="505" t="s">
        <v>438</v>
      </c>
      <c r="K429" s="504" t="s">
        <v>720</v>
      </c>
      <c r="L429" s="503">
        <f t="shared" si="28"/>
        <v>54</v>
      </c>
      <c r="M429" s="504" t="s">
        <v>192</v>
      </c>
      <c r="N429" s="505" t="s">
        <v>834</v>
      </c>
      <c r="O429" s="504">
        <v>2009</v>
      </c>
      <c r="P429" s="506" t="s">
        <v>240</v>
      </c>
      <c r="Q429" s="508" t="s">
        <v>2231</v>
      </c>
      <c r="R429" s="508" t="s">
        <v>4961</v>
      </c>
      <c r="S429" s="598">
        <v>2015</v>
      </c>
      <c r="T429" s="598" t="s">
        <v>3540</v>
      </c>
      <c r="U429" s="598" t="s">
        <v>2922</v>
      </c>
      <c r="V429" s="626">
        <v>2007046601</v>
      </c>
    </row>
    <row r="430" spans="1:22" x14ac:dyDescent="0.15">
      <c r="A430" s="504">
        <v>426</v>
      </c>
      <c r="B430" s="504">
        <v>35</v>
      </c>
      <c r="C430" s="537" t="s">
        <v>1763</v>
      </c>
      <c r="D430" s="508" t="s">
        <v>4854</v>
      </c>
      <c r="E430" s="506" t="s">
        <v>709</v>
      </c>
      <c r="F430" s="598" t="s">
        <v>2724</v>
      </c>
      <c r="G430" s="506" t="s">
        <v>425</v>
      </c>
      <c r="H430" s="504" t="s">
        <v>2243</v>
      </c>
      <c r="I430" s="502" t="str">
        <f t="shared" si="27"/>
        <v>IV/a</v>
      </c>
      <c r="J430" s="505" t="s">
        <v>1086</v>
      </c>
      <c r="K430" s="504" t="s">
        <v>720</v>
      </c>
      <c r="L430" s="503">
        <f t="shared" si="28"/>
        <v>49</v>
      </c>
      <c r="M430" s="504" t="s">
        <v>192</v>
      </c>
      <c r="N430" s="505" t="s">
        <v>1086</v>
      </c>
      <c r="O430" s="504">
        <v>2009</v>
      </c>
      <c r="P430" s="506" t="s">
        <v>426</v>
      </c>
      <c r="Q430" s="508" t="s">
        <v>2231</v>
      </c>
      <c r="R430" s="508" t="s">
        <v>4960</v>
      </c>
      <c r="S430" s="598">
        <v>2019</v>
      </c>
      <c r="T430" s="598" t="s">
        <v>3540</v>
      </c>
      <c r="U430" s="598" t="s">
        <v>2922</v>
      </c>
      <c r="V430" s="626" t="s">
        <v>3889</v>
      </c>
    </row>
    <row r="431" spans="1:22" x14ac:dyDescent="0.15">
      <c r="A431" s="496">
        <v>427</v>
      </c>
      <c r="B431" s="504">
        <v>36</v>
      </c>
      <c r="C431" s="539" t="s">
        <v>1764</v>
      </c>
      <c r="D431" s="508" t="s">
        <v>1033</v>
      </c>
      <c r="E431" s="506" t="s">
        <v>705</v>
      </c>
      <c r="F431" s="598" t="s">
        <v>2727</v>
      </c>
      <c r="G431" s="558" t="s">
        <v>420</v>
      </c>
      <c r="H431" s="504" t="s">
        <v>2242</v>
      </c>
      <c r="I431" s="502" t="str">
        <f t="shared" si="27"/>
        <v>IV/b</v>
      </c>
      <c r="J431" s="505" t="s">
        <v>3060</v>
      </c>
      <c r="K431" s="504" t="s">
        <v>720</v>
      </c>
      <c r="L431" s="503">
        <f t="shared" si="28"/>
        <v>53</v>
      </c>
      <c r="M431" s="504" t="s">
        <v>192</v>
      </c>
      <c r="N431" s="505" t="s">
        <v>1086</v>
      </c>
      <c r="O431" s="504">
        <v>2009</v>
      </c>
      <c r="P431" s="506" t="s">
        <v>653</v>
      </c>
      <c r="Q431" s="508" t="s">
        <v>2231</v>
      </c>
      <c r="R431" s="508" t="s">
        <v>4959</v>
      </c>
      <c r="S431" s="598">
        <v>1998</v>
      </c>
      <c r="T431" s="598" t="s">
        <v>658</v>
      </c>
      <c r="U431" s="598" t="s">
        <v>3017</v>
      </c>
      <c r="V431" s="626">
        <v>2011066701</v>
      </c>
    </row>
    <row r="432" spans="1:22" x14ac:dyDescent="0.15">
      <c r="A432" s="496">
        <v>428</v>
      </c>
      <c r="B432" s="504">
        <v>37</v>
      </c>
      <c r="C432" s="539" t="s">
        <v>1765</v>
      </c>
      <c r="D432" s="508" t="s">
        <v>2100</v>
      </c>
      <c r="E432" s="506" t="s">
        <v>709</v>
      </c>
      <c r="F432" s="598" t="s">
        <v>2724</v>
      </c>
      <c r="G432" s="506" t="s">
        <v>406</v>
      </c>
      <c r="H432" s="504" t="s">
        <v>2242</v>
      </c>
      <c r="I432" s="502" t="str">
        <f t="shared" si="27"/>
        <v>IV/b</v>
      </c>
      <c r="J432" s="505" t="s">
        <v>4957</v>
      </c>
      <c r="K432" s="504" t="s">
        <v>720</v>
      </c>
      <c r="L432" s="503">
        <f t="shared" si="28"/>
        <v>51</v>
      </c>
      <c r="M432" s="504" t="s">
        <v>192</v>
      </c>
      <c r="N432" s="505" t="s">
        <v>1224</v>
      </c>
      <c r="O432" s="504">
        <v>2010</v>
      </c>
      <c r="P432" s="506" t="s">
        <v>234</v>
      </c>
      <c r="Q432" s="508" t="s">
        <v>2231</v>
      </c>
      <c r="R432" s="508" t="s">
        <v>3121</v>
      </c>
      <c r="S432" s="598"/>
      <c r="T432" s="598" t="s">
        <v>3540</v>
      </c>
      <c r="U432" s="598" t="s">
        <v>2922</v>
      </c>
      <c r="V432" s="626">
        <v>2006066901</v>
      </c>
    </row>
    <row r="433" spans="1:22" x14ac:dyDescent="0.15">
      <c r="A433" s="504">
        <v>429</v>
      </c>
      <c r="B433" s="504">
        <v>38</v>
      </c>
      <c r="C433" s="539" t="s">
        <v>1766</v>
      </c>
      <c r="D433" s="508" t="s">
        <v>183</v>
      </c>
      <c r="E433" s="506" t="s">
        <v>709</v>
      </c>
      <c r="F433" s="598" t="s">
        <v>2737</v>
      </c>
      <c r="G433" s="506" t="s">
        <v>405</v>
      </c>
      <c r="H433" s="504" t="s">
        <v>2243</v>
      </c>
      <c r="I433" s="502" t="str">
        <f t="shared" si="27"/>
        <v>IV/a</v>
      </c>
      <c r="J433" s="505" t="s">
        <v>1454</v>
      </c>
      <c r="K433" s="504" t="s">
        <v>707</v>
      </c>
      <c r="L433" s="503">
        <f t="shared" si="28"/>
        <v>63</v>
      </c>
      <c r="M433" s="504" t="s">
        <v>192</v>
      </c>
      <c r="N433" s="505" t="s">
        <v>2649</v>
      </c>
      <c r="O433" s="504">
        <v>2010</v>
      </c>
      <c r="P433" s="506" t="s">
        <v>329</v>
      </c>
      <c r="Q433" s="508" t="s">
        <v>2231</v>
      </c>
      <c r="R433" s="508" t="s">
        <v>4959</v>
      </c>
      <c r="S433" s="598">
        <v>2002</v>
      </c>
      <c r="T433" s="598" t="s">
        <v>3492</v>
      </c>
      <c r="U433" s="598" t="s">
        <v>2918</v>
      </c>
      <c r="V433" s="626">
        <v>2027065701</v>
      </c>
    </row>
    <row r="434" spans="1:22" x14ac:dyDescent="0.15">
      <c r="A434" s="496">
        <v>430</v>
      </c>
      <c r="B434" s="504">
        <v>39</v>
      </c>
      <c r="C434" s="558" t="s">
        <v>2001</v>
      </c>
      <c r="D434" s="508" t="s">
        <v>1411</v>
      </c>
      <c r="E434" s="506" t="s">
        <v>705</v>
      </c>
      <c r="F434" s="598" t="s">
        <v>2751</v>
      </c>
      <c r="G434" s="557" t="s">
        <v>635</v>
      </c>
      <c r="H434" s="504" t="s">
        <v>2242</v>
      </c>
      <c r="I434" s="502" t="str">
        <f t="shared" si="27"/>
        <v>IV/b</v>
      </c>
      <c r="J434" s="505" t="s">
        <v>3707</v>
      </c>
      <c r="K434" s="504" t="s">
        <v>720</v>
      </c>
      <c r="L434" s="503">
        <f t="shared" si="28"/>
        <v>52</v>
      </c>
      <c r="M434" s="504" t="s">
        <v>192</v>
      </c>
      <c r="N434" s="505" t="s">
        <v>2650</v>
      </c>
      <c r="O434" s="504">
        <v>2010</v>
      </c>
      <c r="P434" s="506" t="s">
        <v>658</v>
      </c>
      <c r="Q434" s="508" t="s">
        <v>2231</v>
      </c>
      <c r="R434" s="508" t="s">
        <v>4961</v>
      </c>
      <c r="S434" s="598">
        <v>2015</v>
      </c>
      <c r="T434" s="598" t="s">
        <v>3639</v>
      </c>
      <c r="U434" s="598" t="s">
        <v>2922</v>
      </c>
      <c r="V434" s="626">
        <v>2028026802</v>
      </c>
    </row>
    <row r="435" spans="1:22" x14ac:dyDescent="0.15">
      <c r="A435" s="496">
        <v>431</v>
      </c>
      <c r="B435" s="504">
        <v>40</v>
      </c>
      <c r="C435" s="539" t="s">
        <v>1767</v>
      </c>
      <c r="D435" s="508" t="s">
        <v>180</v>
      </c>
      <c r="E435" s="506" t="s">
        <v>705</v>
      </c>
      <c r="F435" s="598" t="s">
        <v>2729</v>
      </c>
      <c r="G435" s="558" t="s">
        <v>431</v>
      </c>
      <c r="H435" s="504" t="s">
        <v>2243</v>
      </c>
      <c r="I435" s="502" t="str">
        <f t="shared" si="27"/>
        <v>IV/a</v>
      </c>
      <c r="J435" s="505" t="s">
        <v>3220</v>
      </c>
      <c r="K435" s="504" t="s">
        <v>707</v>
      </c>
      <c r="L435" s="503">
        <f t="shared" si="28"/>
        <v>51</v>
      </c>
      <c r="M435" s="504" t="s">
        <v>192</v>
      </c>
      <c r="N435" s="505" t="s">
        <v>3104</v>
      </c>
      <c r="O435" s="504">
        <v>2009</v>
      </c>
      <c r="P435" s="506" t="s">
        <v>375</v>
      </c>
      <c r="Q435" s="508" t="s">
        <v>2231</v>
      </c>
      <c r="R435" s="508" t="s">
        <v>4959</v>
      </c>
      <c r="S435" s="598">
        <v>2001</v>
      </c>
      <c r="T435" s="598"/>
      <c r="U435" s="598" t="s">
        <v>2918</v>
      </c>
      <c r="V435" s="626">
        <v>2004106901</v>
      </c>
    </row>
    <row r="436" spans="1:22" x14ac:dyDescent="0.15">
      <c r="A436" s="504">
        <v>432</v>
      </c>
      <c r="B436" s="504">
        <v>41</v>
      </c>
      <c r="C436" s="539" t="s">
        <v>1768</v>
      </c>
      <c r="D436" s="508" t="s">
        <v>631</v>
      </c>
      <c r="E436" s="506" t="s">
        <v>705</v>
      </c>
      <c r="F436" s="598" t="s">
        <v>2746</v>
      </c>
      <c r="G436" s="558" t="s">
        <v>444</v>
      </c>
      <c r="H436" s="504" t="s">
        <v>2252</v>
      </c>
      <c r="I436" s="502" t="str">
        <f t="shared" si="27"/>
        <v>III/d</v>
      </c>
      <c r="J436" s="505" t="s">
        <v>113</v>
      </c>
      <c r="K436" s="504" t="s">
        <v>707</v>
      </c>
      <c r="L436" s="503">
        <f t="shared" si="28"/>
        <v>49</v>
      </c>
      <c r="M436" s="504" t="s">
        <v>230</v>
      </c>
      <c r="N436" s="505" t="s">
        <v>2651</v>
      </c>
      <c r="O436" s="504">
        <v>2009</v>
      </c>
      <c r="P436" s="506" t="s">
        <v>181</v>
      </c>
      <c r="Q436" s="508" t="s">
        <v>2231</v>
      </c>
      <c r="R436" s="508" t="s">
        <v>3121</v>
      </c>
      <c r="S436" s="598">
        <v>1999</v>
      </c>
      <c r="T436" s="598" t="s">
        <v>3636</v>
      </c>
      <c r="U436" s="598" t="s">
        <v>2918</v>
      </c>
      <c r="V436" s="626">
        <v>2018057102</v>
      </c>
    </row>
    <row r="437" spans="1:22" x14ac:dyDescent="0.15">
      <c r="A437" s="496">
        <v>433</v>
      </c>
      <c r="B437" s="504">
        <v>42</v>
      </c>
      <c r="C437" s="507" t="s">
        <v>1770</v>
      </c>
      <c r="D437" s="508" t="s">
        <v>2080</v>
      </c>
      <c r="E437" s="506" t="s">
        <v>705</v>
      </c>
      <c r="F437" s="598" t="s">
        <v>2744</v>
      </c>
      <c r="G437" s="558" t="s">
        <v>538</v>
      </c>
      <c r="H437" s="504" t="s">
        <v>2243</v>
      </c>
      <c r="I437" s="502" t="str">
        <f t="shared" si="27"/>
        <v>IV/a</v>
      </c>
      <c r="J437" s="505" t="s">
        <v>2332</v>
      </c>
      <c r="K437" s="504" t="s">
        <v>720</v>
      </c>
      <c r="L437" s="503">
        <f t="shared" si="28"/>
        <v>49</v>
      </c>
      <c r="M437" s="504" t="s">
        <v>192</v>
      </c>
      <c r="N437" s="505" t="s">
        <v>2652</v>
      </c>
      <c r="O437" s="504">
        <v>2010</v>
      </c>
      <c r="P437" s="506" t="s">
        <v>410</v>
      </c>
      <c r="Q437" s="508" t="s">
        <v>2231</v>
      </c>
      <c r="R437" s="508" t="s">
        <v>4961</v>
      </c>
      <c r="S437" s="598">
        <v>2012</v>
      </c>
      <c r="T437" s="598" t="s">
        <v>3625</v>
      </c>
      <c r="U437" s="598" t="s">
        <v>3007</v>
      </c>
      <c r="V437" s="626">
        <v>2013107101</v>
      </c>
    </row>
    <row r="438" spans="1:22" x14ac:dyDescent="0.15">
      <c r="A438" s="496">
        <v>434</v>
      </c>
      <c r="B438" s="504">
        <v>43</v>
      </c>
      <c r="C438" s="537" t="s">
        <v>1769</v>
      </c>
      <c r="D438" s="508" t="s">
        <v>4853</v>
      </c>
      <c r="E438" s="506" t="s">
        <v>705</v>
      </c>
      <c r="F438" s="598" t="s">
        <v>2814</v>
      </c>
      <c r="G438" s="558" t="s">
        <v>725</v>
      </c>
      <c r="H438" s="504" t="s">
        <v>2243</v>
      </c>
      <c r="I438" s="502" t="str">
        <f t="shared" si="27"/>
        <v>IV/a</v>
      </c>
      <c r="J438" s="505" t="s">
        <v>2332</v>
      </c>
      <c r="K438" s="504" t="s">
        <v>720</v>
      </c>
      <c r="L438" s="503">
        <f t="shared" si="28"/>
        <v>45</v>
      </c>
      <c r="M438" s="504" t="s">
        <v>192</v>
      </c>
      <c r="N438" s="505" t="s">
        <v>2132</v>
      </c>
      <c r="O438" s="504">
        <v>2010</v>
      </c>
      <c r="P438" s="506" t="s">
        <v>181</v>
      </c>
      <c r="Q438" s="508" t="s">
        <v>2231</v>
      </c>
      <c r="R438" s="508" t="s">
        <v>4961</v>
      </c>
      <c r="S438" s="598">
        <v>2019</v>
      </c>
      <c r="T438" s="598" t="s">
        <v>3540</v>
      </c>
      <c r="U438" s="598" t="s">
        <v>3007</v>
      </c>
      <c r="V438" s="626">
        <v>2007017501</v>
      </c>
    </row>
    <row r="439" spans="1:22" x14ac:dyDescent="0.15">
      <c r="A439" s="504">
        <v>435</v>
      </c>
      <c r="B439" s="504">
        <v>44</v>
      </c>
      <c r="C439" s="539" t="s">
        <v>2684</v>
      </c>
      <c r="D439" s="508" t="s">
        <v>2683</v>
      </c>
      <c r="E439" s="506" t="s">
        <v>709</v>
      </c>
      <c r="F439" s="598" t="s">
        <v>2731</v>
      </c>
      <c r="G439" s="558" t="s">
        <v>2685</v>
      </c>
      <c r="H439" s="504" t="s">
        <v>2243</v>
      </c>
      <c r="I439" s="502" t="str">
        <f t="shared" si="27"/>
        <v>IV/a</v>
      </c>
      <c r="J439" s="505" t="s">
        <v>1454</v>
      </c>
      <c r="K439" s="504" t="s">
        <v>720</v>
      </c>
      <c r="L439" s="503">
        <f t="shared" si="28"/>
        <v>47</v>
      </c>
      <c r="M439" s="504" t="s">
        <v>192</v>
      </c>
      <c r="N439" s="505" t="s">
        <v>2639</v>
      </c>
      <c r="O439" s="504">
        <v>2006</v>
      </c>
      <c r="P439" s="506" t="s">
        <v>2686</v>
      </c>
      <c r="Q439" s="508" t="s">
        <v>2231</v>
      </c>
      <c r="R439" s="508" t="s">
        <v>3121</v>
      </c>
      <c r="S439" s="598"/>
      <c r="T439" s="598" t="s">
        <v>3519</v>
      </c>
      <c r="U439" s="598"/>
      <c r="V439" s="626">
        <v>2002037201</v>
      </c>
    </row>
    <row r="440" spans="1:22" x14ac:dyDescent="0.15">
      <c r="A440" s="496">
        <v>436</v>
      </c>
      <c r="B440" s="504">
        <v>45</v>
      </c>
      <c r="C440" s="537" t="s">
        <v>1771</v>
      </c>
      <c r="D440" s="508" t="s">
        <v>2050</v>
      </c>
      <c r="E440" s="506" t="s">
        <v>705</v>
      </c>
      <c r="F440" s="598" t="s">
        <v>2731</v>
      </c>
      <c r="G440" s="558" t="s">
        <v>2</v>
      </c>
      <c r="H440" s="504" t="s">
        <v>2252</v>
      </c>
      <c r="I440" s="502" t="str">
        <f t="shared" si="27"/>
        <v>III/d</v>
      </c>
      <c r="J440" s="505" t="s">
        <v>1086</v>
      </c>
      <c r="K440" s="504" t="s">
        <v>720</v>
      </c>
      <c r="L440" s="503">
        <f t="shared" si="28"/>
        <v>48</v>
      </c>
      <c r="M440" s="504" t="s">
        <v>230</v>
      </c>
      <c r="N440" s="505" t="s">
        <v>1086</v>
      </c>
      <c r="O440" s="504">
        <v>2010</v>
      </c>
      <c r="P440" s="506" t="s">
        <v>27</v>
      </c>
      <c r="Q440" s="508" t="s">
        <v>2231</v>
      </c>
      <c r="R440" s="508" t="s">
        <v>3121</v>
      </c>
      <c r="S440" s="598">
        <v>2014</v>
      </c>
      <c r="T440" s="598" t="s">
        <v>3640</v>
      </c>
      <c r="U440" s="598" t="s">
        <v>3007</v>
      </c>
      <c r="V440" s="625"/>
    </row>
    <row r="441" spans="1:22" x14ac:dyDescent="0.15">
      <c r="A441" s="496">
        <v>437</v>
      </c>
      <c r="B441" s="504">
        <v>46</v>
      </c>
      <c r="C441" s="537" t="s">
        <v>1772</v>
      </c>
      <c r="D441" s="508" t="s">
        <v>3319</v>
      </c>
      <c r="E441" s="506" t="s">
        <v>705</v>
      </c>
      <c r="F441" s="598" t="s">
        <v>2724</v>
      </c>
      <c r="G441" s="558" t="s">
        <v>3</v>
      </c>
      <c r="H441" s="504" t="s">
        <v>2252</v>
      </c>
      <c r="I441" s="502" t="str">
        <f t="shared" si="27"/>
        <v>III/d</v>
      </c>
      <c r="J441" s="505" t="s">
        <v>1086</v>
      </c>
      <c r="K441" s="504" t="s">
        <v>720</v>
      </c>
      <c r="L441" s="503">
        <f t="shared" si="28"/>
        <v>49</v>
      </c>
      <c r="M441" s="504" t="s">
        <v>230</v>
      </c>
      <c r="N441" s="505" t="s">
        <v>1086</v>
      </c>
      <c r="O441" s="504">
        <v>2010</v>
      </c>
      <c r="P441" s="506" t="s">
        <v>655</v>
      </c>
      <c r="Q441" s="508" t="s">
        <v>2231</v>
      </c>
      <c r="R441" s="508" t="s">
        <v>4961</v>
      </c>
      <c r="S441" s="598">
        <v>2017</v>
      </c>
      <c r="T441" s="598" t="s">
        <v>3636</v>
      </c>
      <c r="U441" s="598" t="s">
        <v>3003</v>
      </c>
      <c r="V441" s="626">
        <v>2005107106</v>
      </c>
    </row>
    <row r="442" spans="1:22" x14ac:dyDescent="0.15">
      <c r="A442" s="504">
        <v>438</v>
      </c>
      <c r="B442" s="504">
        <v>47</v>
      </c>
      <c r="C442" s="537" t="s">
        <v>1773</v>
      </c>
      <c r="D442" s="508" t="s">
        <v>19</v>
      </c>
      <c r="E442" s="506" t="s">
        <v>709</v>
      </c>
      <c r="F442" s="598" t="s">
        <v>2815</v>
      </c>
      <c r="G442" s="506" t="s">
        <v>419</v>
      </c>
      <c r="H442" s="504" t="s">
        <v>2252</v>
      </c>
      <c r="I442" s="502" t="str">
        <f t="shared" si="27"/>
        <v>III/d</v>
      </c>
      <c r="J442" s="505" t="s">
        <v>1224</v>
      </c>
      <c r="K442" s="504" t="s">
        <v>707</v>
      </c>
      <c r="L442" s="503">
        <f t="shared" si="28"/>
        <v>52</v>
      </c>
      <c r="M442" s="504" t="s">
        <v>230</v>
      </c>
      <c r="N442" s="505" t="s">
        <v>110</v>
      </c>
      <c r="O442" s="504">
        <v>2010</v>
      </c>
      <c r="P442" s="506" t="s">
        <v>399</v>
      </c>
      <c r="Q442" s="508" t="s">
        <v>2231</v>
      </c>
      <c r="R442" s="508" t="s">
        <v>2298</v>
      </c>
      <c r="S442" s="598">
        <v>2004</v>
      </c>
      <c r="T442" s="598" t="s">
        <v>3637</v>
      </c>
      <c r="U442" s="598" t="s">
        <v>2917</v>
      </c>
      <c r="V442" s="626">
        <v>2020016801</v>
      </c>
    </row>
    <row r="443" spans="1:22" x14ac:dyDescent="0.15">
      <c r="A443" s="496">
        <v>439</v>
      </c>
      <c r="B443" s="504">
        <v>48</v>
      </c>
      <c r="C443" s="539" t="s">
        <v>1785</v>
      </c>
      <c r="D443" s="508" t="s">
        <v>2051</v>
      </c>
      <c r="E443" s="506" t="s">
        <v>705</v>
      </c>
      <c r="F443" s="598" t="s">
        <v>2724</v>
      </c>
      <c r="G443" s="558" t="s">
        <v>490</v>
      </c>
      <c r="H443" s="504" t="s">
        <v>2252</v>
      </c>
      <c r="I443" s="502" t="str">
        <f t="shared" si="27"/>
        <v>III/d</v>
      </c>
      <c r="J443" s="505" t="s">
        <v>1224</v>
      </c>
      <c r="K443" s="504" t="s">
        <v>720</v>
      </c>
      <c r="L443" s="503">
        <f t="shared" si="28"/>
        <v>43</v>
      </c>
      <c r="M443" s="504" t="s">
        <v>230</v>
      </c>
      <c r="N443" s="505" t="s">
        <v>873</v>
      </c>
      <c r="O443" s="504">
        <v>2010</v>
      </c>
      <c r="P443" s="506" t="s">
        <v>142</v>
      </c>
      <c r="Q443" s="508" t="s">
        <v>2231</v>
      </c>
      <c r="R443" s="508" t="s">
        <v>4961</v>
      </c>
      <c r="S443" s="598">
        <v>2013</v>
      </c>
      <c r="T443" s="598" t="s">
        <v>3625</v>
      </c>
      <c r="U443" s="598" t="s">
        <v>2922</v>
      </c>
      <c r="V443" s="626">
        <v>2001087701</v>
      </c>
    </row>
    <row r="444" spans="1:22" x14ac:dyDescent="0.15">
      <c r="A444" s="496">
        <v>440</v>
      </c>
      <c r="B444" s="504">
        <v>49</v>
      </c>
      <c r="C444" s="507" t="s">
        <v>5326</v>
      </c>
      <c r="D444" s="508" t="s">
        <v>5327</v>
      </c>
      <c r="E444" s="506" t="s">
        <v>709</v>
      </c>
      <c r="F444" s="598" t="s">
        <v>5329</v>
      </c>
      <c r="G444" s="558" t="s">
        <v>5328</v>
      </c>
      <c r="H444" s="504" t="s">
        <v>2252</v>
      </c>
      <c r="I444" s="502" t="str">
        <f t="shared" ref="I444" si="29">IF(H444="Pembina Utama","IV/e",IF(H444="Pembina Utama Madya","IV/d",IF(H444="Pembina Utama Muda","IV/c",IF(H444="Pembina Tk.I","IV/b",IF(H444="Pembina","IV/a",IF(H444="Penata Tk.I","III/d",IF(H444="Penata","III/c",IF(H444="Penata Muda Tk.I","III/b",IF(H444="Penata Muda","III/a",IF(H444="Pengatur Tk.I","II/d",IF(H444="Pengatur","II/c",IF(H444="Pengatur Muda Tk.I","II/b",IF(H444="Pengatur Muda","II/a",IF(H444="Juru Tk.I","I/d",IF(H444="Juru","I/c",IF(H444="Juru Muda Tk.I","I/b","I/a"))))))))))))))))</f>
        <v>III/d</v>
      </c>
      <c r="J444" s="505" t="s">
        <v>3060</v>
      </c>
      <c r="K444" s="504" t="s">
        <v>720</v>
      </c>
      <c r="L444" s="503">
        <f t="shared" si="28"/>
        <v>43</v>
      </c>
      <c r="M444" s="504" t="s">
        <v>230</v>
      </c>
      <c r="N444" s="505" t="s">
        <v>1167</v>
      </c>
      <c r="O444" s="504"/>
      <c r="P444" s="506" t="s">
        <v>3492</v>
      </c>
      <c r="Q444" s="508" t="s">
        <v>2231</v>
      </c>
      <c r="R444" s="508" t="s">
        <v>4959</v>
      </c>
      <c r="S444" s="598">
        <v>2012</v>
      </c>
      <c r="T444" s="598" t="s">
        <v>3540</v>
      </c>
      <c r="U444" s="598" t="s">
        <v>2922</v>
      </c>
      <c r="V444" s="625"/>
    </row>
    <row r="445" spans="1:22" x14ac:dyDescent="0.15">
      <c r="A445" s="504">
        <v>441</v>
      </c>
      <c r="B445" s="504">
        <v>50</v>
      </c>
      <c r="C445" s="537" t="s">
        <v>1784</v>
      </c>
      <c r="D445" s="508" t="s">
        <v>1217</v>
      </c>
      <c r="E445" s="506" t="s">
        <v>709</v>
      </c>
      <c r="F445" s="598" t="s">
        <v>2729</v>
      </c>
      <c r="G445" s="558" t="s">
        <v>895</v>
      </c>
      <c r="H445" s="504" t="s">
        <v>2243</v>
      </c>
      <c r="I445" s="502" t="str">
        <f>IF(H445="Pembina Utama","IV/e",IF(H445="Pembina Utama Madya","IV/d",IF(H445="Pembina Utama Muda","IV/c",IF(H445="Pembina Tk.I","IV/b",IF(H445="Pembina","IV/a",IF(H445="Penata Tk.I","III/d",IF(H445="Penata","III/c",IF(H445="Penata Muda Tk.I","III/b",IF(H445="Penata Muda","III/a",IF(H445="Pengatur Tk.I","II/d",IF(H445="Pengatur","II/c",IF(H445="Pengatur Muda Tk.I","II/b",IF(H445="Pengatur Muda","II/a",IF(H445="Juru Tk.I","I/d",IF(H445="Juru","I/c",IF(H445="Juru Muda Tk.I","I/b","I/a"))))))))))))))))</f>
        <v>IV/a</v>
      </c>
      <c r="J445" s="505" t="s">
        <v>3060</v>
      </c>
      <c r="K445" s="504" t="s">
        <v>720</v>
      </c>
      <c r="L445" s="503">
        <f t="shared" si="28"/>
        <v>46</v>
      </c>
      <c r="M445" s="504" t="s">
        <v>192</v>
      </c>
      <c r="N445" s="505" t="s">
        <v>3066</v>
      </c>
      <c r="O445" s="504">
        <v>2010</v>
      </c>
      <c r="P445" s="506" t="s">
        <v>234</v>
      </c>
      <c r="Q445" s="508" t="s">
        <v>2231</v>
      </c>
      <c r="R445" s="508" t="s">
        <v>4960</v>
      </c>
      <c r="S445" s="598">
        <v>2003</v>
      </c>
      <c r="T445" s="598" t="s">
        <v>3625</v>
      </c>
      <c r="U445" s="598" t="s">
        <v>3641</v>
      </c>
      <c r="V445" s="626">
        <v>2027067404</v>
      </c>
    </row>
    <row r="446" spans="1:22" x14ac:dyDescent="0.15">
      <c r="A446" s="496">
        <v>442</v>
      </c>
      <c r="B446" s="504">
        <v>51</v>
      </c>
      <c r="C446" s="539" t="s">
        <v>3165</v>
      </c>
      <c r="D446" s="508" t="s">
        <v>3167</v>
      </c>
      <c r="E446" s="506" t="s">
        <v>709</v>
      </c>
      <c r="F446" s="598" t="s">
        <v>2724</v>
      </c>
      <c r="G446" s="558" t="s">
        <v>3166</v>
      </c>
      <c r="H446" s="504" t="s">
        <v>2243</v>
      </c>
      <c r="I446" s="502" t="str">
        <f>IF(H446="Pembina Utama","IV/e",IF(H446="Pembina Utama Madya","IV/d",IF(H446="Pembina Utama Muda","IV/c",IF(H446="Pembina Tk.I","IV/b",IF(H446="Pembina","IV/a",IF(H446="Penata Tk.I","III/d",IF(H446="Penata","III/c",IF(H446="Penata Muda Tk.I","III/b",IF(H446="Penata Muda","III/a",IF(H446="Pengatur Tk.I","II/d",IF(H446="Pengatur","II/c",IF(H446="Pengatur Muda Tk.I","II/b",IF(H446="Pengatur Muda","II/a",IF(H446="Juru Tk.I","I/d",IF(H446="Juru","I/c",IF(H446="Juru Muda Tk.I","I/b","I/a"))))))))))))))))</f>
        <v>IV/a</v>
      </c>
      <c r="J446" s="505" t="s">
        <v>2332</v>
      </c>
      <c r="K446" s="504" t="s">
        <v>720</v>
      </c>
      <c r="L446" s="503">
        <f t="shared" si="28"/>
        <v>53</v>
      </c>
      <c r="M446" s="504" t="s">
        <v>192</v>
      </c>
      <c r="N446" s="505" t="s">
        <v>2112</v>
      </c>
      <c r="O446" s="496" t="s">
        <v>2227</v>
      </c>
      <c r="P446" s="506" t="s">
        <v>329</v>
      </c>
      <c r="Q446" s="508" t="s">
        <v>2231</v>
      </c>
      <c r="R446" s="508" t="s">
        <v>3121</v>
      </c>
      <c r="S446" s="598"/>
      <c r="T446" s="598"/>
      <c r="U446" s="598"/>
      <c r="V446" s="625"/>
    </row>
    <row r="447" spans="1:22" x14ac:dyDescent="0.15">
      <c r="A447" s="496">
        <v>443</v>
      </c>
      <c r="B447" s="504">
        <v>52</v>
      </c>
      <c r="C447" s="537" t="s">
        <v>1783</v>
      </c>
      <c r="D447" s="508" t="s">
        <v>3717</v>
      </c>
      <c r="E447" s="506" t="s">
        <v>705</v>
      </c>
      <c r="F447" s="598" t="s">
        <v>2732</v>
      </c>
      <c r="G447" s="558" t="s">
        <v>499</v>
      </c>
      <c r="H447" s="504" t="s">
        <v>2252</v>
      </c>
      <c r="I447" s="502" t="str">
        <f>IF(H447="Pembina Utama","IV/e",IF(H447="Pembina Utama Madya","IV/d",IF(H447="Pembina Utama Muda","IV/c",IF(H447="Pembina Tk.I","IV/b",IF(H447="Pembina","IV/a",IF(H447="Penata Tk.I","III/d",IF(H447="Penata","III/c",IF(H447="Penata Muda Tk.I","III/b",IF(H447="Penata Muda","III/a",IF(H447="Pengatur Tk.I","II/d",IF(H447="Pengatur","II/c",IF(H447="Pengatur Muda Tk.I","II/b",IF(H447="Pengatur Muda","II/a",IF(H447="Juru Tk.I","I/d",IF(H447="Juru","I/c",IF(H447="Juru Muda Tk.I","I/b","I/a"))))))))))))))))</f>
        <v>III/d</v>
      </c>
      <c r="J447" s="505" t="s">
        <v>1333</v>
      </c>
      <c r="K447" s="504" t="s">
        <v>720</v>
      </c>
      <c r="L447" s="503">
        <f t="shared" si="28"/>
        <v>46</v>
      </c>
      <c r="M447" s="504" t="s">
        <v>230</v>
      </c>
      <c r="N447" s="505" t="s">
        <v>3066</v>
      </c>
      <c r="O447" s="504">
        <v>2010</v>
      </c>
      <c r="P447" s="506" t="s">
        <v>156</v>
      </c>
      <c r="Q447" s="508" t="s">
        <v>2231</v>
      </c>
      <c r="R447" s="508" t="s">
        <v>2298</v>
      </c>
      <c r="S447" s="598">
        <v>2018</v>
      </c>
      <c r="T447" s="598" t="s">
        <v>156</v>
      </c>
      <c r="U447" s="598" t="s">
        <v>3718</v>
      </c>
      <c r="V447" s="626">
        <v>2016057401</v>
      </c>
    </row>
    <row r="448" spans="1:22" x14ac:dyDescent="0.15">
      <c r="A448" s="504">
        <v>444</v>
      </c>
      <c r="B448" s="504">
        <v>53</v>
      </c>
      <c r="C448" s="537" t="s">
        <v>1782</v>
      </c>
      <c r="D448" s="508" t="s">
        <v>781</v>
      </c>
      <c r="E448" s="506" t="s">
        <v>705</v>
      </c>
      <c r="F448" s="598" t="s">
        <v>2770</v>
      </c>
      <c r="G448" s="506" t="s">
        <v>782</v>
      </c>
      <c r="H448" s="504" t="s">
        <v>2252</v>
      </c>
      <c r="I448" s="502" t="str">
        <f t="shared" ref="I448:I465" si="30">IF(H448="Pembina Utama","IV/e",IF(H448="Pembina Utama Madya","IV/d",IF(H448="Pembina Utama Muda","IV/c",IF(H448="Pembina Tk.I","IV/b",IF(H448="Pembina","IV/a",IF(H448="Penata Tk.I","III/d",IF(H448="Penata","III/c",IF(H448="Penata Muda Tk.I","III/b",IF(H448="Penata Muda","III/a",IF(H448="Pengatur Tk.I","II/d",IF(H448="Pengatur","II/c",IF(H448="Pengatur Muda Tk.I","II/b",IF(H448="Pengatur Muda","II/a",IF(H448="Juru Tk.I","I/d",IF(H448="Juru","I/c",IF(H448="Juru Muda Tk.I","I/b","I/a"))))))))))))))))</f>
        <v>III/d</v>
      </c>
      <c r="J448" s="505" t="s">
        <v>1333</v>
      </c>
      <c r="K448" s="504" t="s">
        <v>707</v>
      </c>
      <c r="L448" s="503">
        <f t="shared" si="28"/>
        <v>38</v>
      </c>
      <c r="M448" s="504" t="s">
        <v>230</v>
      </c>
      <c r="N448" s="505" t="s">
        <v>1081</v>
      </c>
      <c r="O448" s="504">
        <v>2011</v>
      </c>
      <c r="P448" s="506" t="s">
        <v>395</v>
      </c>
      <c r="Q448" s="508" t="s">
        <v>2231</v>
      </c>
      <c r="R448" s="508" t="s">
        <v>2298</v>
      </c>
      <c r="S448" s="598">
        <v>2007</v>
      </c>
      <c r="T448" s="598" t="s">
        <v>3642</v>
      </c>
      <c r="U448" s="598" t="s">
        <v>2921</v>
      </c>
      <c r="V448" s="626">
        <v>2007128201</v>
      </c>
    </row>
    <row r="449" spans="1:229" x14ac:dyDescent="0.15">
      <c r="A449" s="496">
        <v>445</v>
      </c>
      <c r="B449" s="504">
        <v>54</v>
      </c>
      <c r="C449" s="537" t="s">
        <v>1780</v>
      </c>
      <c r="D449" s="508" t="s">
        <v>702</v>
      </c>
      <c r="E449" s="506" t="s">
        <v>709</v>
      </c>
      <c r="F449" s="598" t="s">
        <v>2816</v>
      </c>
      <c r="G449" s="558" t="s">
        <v>0</v>
      </c>
      <c r="H449" s="504" t="s">
        <v>2252</v>
      </c>
      <c r="I449" s="502" t="str">
        <f t="shared" si="30"/>
        <v>III/d</v>
      </c>
      <c r="J449" s="505" t="s">
        <v>1454</v>
      </c>
      <c r="K449" s="504" t="s">
        <v>707</v>
      </c>
      <c r="L449" s="503">
        <f t="shared" si="28"/>
        <v>51</v>
      </c>
      <c r="M449" s="504" t="s">
        <v>230</v>
      </c>
      <c r="N449" s="505" t="s">
        <v>438</v>
      </c>
      <c r="O449" s="504">
        <v>2010</v>
      </c>
      <c r="P449" s="506" t="s">
        <v>20</v>
      </c>
      <c r="Q449" s="508" t="s">
        <v>2231</v>
      </c>
      <c r="R449" s="508" t="s">
        <v>2298</v>
      </c>
      <c r="S449" s="598">
        <v>2004</v>
      </c>
      <c r="T449" s="598"/>
      <c r="U449" s="598" t="s">
        <v>2921</v>
      </c>
      <c r="V449" s="626">
        <v>2019126901</v>
      </c>
    </row>
    <row r="450" spans="1:229" x14ac:dyDescent="0.15">
      <c r="A450" s="496">
        <v>446</v>
      </c>
      <c r="B450" s="504">
        <v>55</v>
      </c>
      <c r="C450" s="537" t="s">
        <v>1779</v>
      </c>
      <c r="D450" s="508" t="s">
        <v>493</v>
      </c>
      <c r="E450" s="506" t="s">
        <v>709</v>
      </c>
      <c r="F450" s="598" t="s">
        <v>2817</v>
      </c>
      <c r="G450" s="558" t="s">
        <v>494</v>
      </c>
      <c r="H450" s="504" t="s">
        <v>2252</v>
      </c>
      <c r="I450" s="502" t="str">
        <f t="shared" si="30"/>
        <v>III/d</v>
      </c>
      <c r="J450" s="505" t="s">
        <v>1454</v>
      </c>
      <c r="K450" s="504" t="s">
        <v>707</v>
      </c>
      <c r="L450" s="503">
        <f t="shared" si="28"/>
        <v>44</v>
      </c>
      <c r="M450" s="504" t="s">
        <v>230</v>
      </c>
      <c r="N450" s="505" t="s">
        <v>438</v>
      </c>
      <c r="O450" s="504">
        <v>2010</v>
      </c>
      <c r="P450" s="506" t="s">
        <v>141</v>
      </c>
      <c r="Q450" s="508" t="s">
        <v>2231</v>
      </c>
      <c r="R450" s="508" t="s">
        <v>2298</v>
      </c>
      <c r="S450" s="598">
        <v>2002</v>
      </c>
      <c r="T450" s="598"/>
      <c r="U450" s="598" t="s">
        <v>2917</v>
      </c>
      <c r="V450" s="626">
        <v>2022087601</v>
      </c>
    </row>
    <row r="451" spans="1:229" x14ac:dyDescent="0.15">
      <c r="A451" s="504">
        <v>447</v>
      </c>
      <c r="B451" s="504">
        <v>56</v>
      </c>
      <c r="C451" s="510" t="s">
        <v>1777</v>
      </c>
      <c r="D451" s="508" t="s">
        <v>1009</v>
      </c>
      <c r="E451" s="506" t="s">
        <v>705</v>
      </c>
      <c r="F451" s="598" t="s">
        <v>2724</v>
      </c>
      <c r="G451" s="570" t="s">
        <v>41</v>
      </c>
      <c r="H451" s="504" t="s">
        <v>2252</v>
      </c>
      <c r="I451" s="502" t="str">
        <f t="shared" si="30"/>
        <v>III/d</v>
      </c>
      <c r="J451" s="505" t="s">
        <v>1454</v>
      </c>
      <c r="K451" s="504" t="s">
        <v>707</v>
      </c>
      <c r="L451" s="503">
        <f t="shared" si="28"/>
        <v>46</v>
      </c>
      <c r="M451" s="504" t="s">
        <v>230</v>
      </c>
      <c r="N451" s="505" t="s">
        <v>1167</v>
      </c>
      <c r="O451" s="504">
        <v>2010</v>
      </c>
      <c r="P451" s="506" t="s">
        <v>156</v>
      </c>
      <c r="Q451" s="508" t="s">
        <v>2231</v>
      </c>
      <c r="R451" s="508" t="s">
        <v>2298</v>
      </c>
      <c r="S451" s="598">
        <v>2002</v>
      </c>
      <c r="T451" s="598" t="s">
        <v>3637</v>
      </c>
      <c r="U451" s="598" t="s">
        <v>2917</v>
      </c>
      <c r="V451" s="626">
        <v>2014127401</v>
      </c>
    </row>
    <row r="452" spans="1:229" x14ac:dyDescent="0.15">
      <c r="A452" s="496">
        <v>448</v>
      </c>
      <c r="B452" s="504">
        <v>57</v>
      </c>
      <c r="C452" s="507" t="s">
        <v>1776</v>
      </c>
      <c r="D452" s="508" t="s">
        <v>3432</v>
      </c>
      <c r="E452" s="506" t="s">
        <v>709</v>
      </c>
      <c r="F452" s="598" t="s">
        <v>2744</v>
      </c>
      <c r="G452" s="558" t="s">
        <v>979</v>
      </c>
      <c r="H452" s="504" t="s">
        <v>2252</v>
      </c>
      <c r="I452" s="502" t="str">
        <f t="shared" si="30"/>
        <v>III/d</v>
      </c>
      <c r="J452" s="505" t="s">
        <v>1454</v>
      </c>
      <c r="K452" s="504" t="s">
        <v>720</v>
      </c>
      <c r="L452" s="503">
        <f t="shared" si="28"/>
        <v>37</v>
      </c>
      <c r="M452" s="504" t="s">
        <v>230</v>
      </c>
      <c r="N452" s="505" t="s">
        <v>1224</v>
      </c>
      <c r="O452" s="504">
        <v>2012</v>
      </c>
      <c r="P452" s="506" t="s">
        <v>1139</v>
      </c>
      <c r="Q452" s="508" t="s">
        <v>2231</v>
      </c>
      <c r="R452" s="508" t="s">
        <v>2298</v>
      </c>
      <c r="S452" s="598">
        <v>2017</v>
      </c>
      <c r="T452" s="598" t="s">
        <v>156</v>
      </c>
      <c r="U452" s="598" t="s">
        <v>2921</v>
      </c>
      <c r="V452" s="626">
        <v>2022118301</v>
      </c>
    </row>
    <row r="453" spans="1:229" x14ac:dyDescent="0.15">
      <c r="A453" s="496">
        <v>449</v>
      </c>
      <c r="B453" s="504">
        <v>58</v>
      </c>
      <c r="C453" s="539" t="s">
        <v>1781</v>
      </c>
      <c r="D453" s="498" t="s">
        <v>630</v>
      </c>
      <c r="E453" s="506" t="s">
        <v>705</v>
      </c>
      <c r="F453" s="598" t="s">
        <v>2774</v>
      </c>
      <c r="G453" s="506" t="s">
        <v>424</v>
      </c>
      <c r="H453" s="504" t="s">
        <v>2252</v>
      </c>
      <c r="I453" s="502" t="str">
        <f t="shared" si="30"/>
        <v>III/d</v>
      </c>
      <c r="J453" s="505" t="s">
        <v>3977</v>
      </c>
      <c r="K453" s="504" t="s">
        <v>707</v>
      </c>
      <c r="L453" s="503">
        <f t="shared" si="28"/>
        <v>50</v>
      </c>
      <c r="M453" s="504" t="s">
        <v>230</v>
      </c>
      <c r="N453" s="505" t="s">
        <v>1484</v>
      </c>
      <c r="O453" s="504">
        <v>2010</v>
      </c>
      <c r="P453" s="506" t="s">
        <v>434</v>
      </c>
      <c r="Q453" s="508" t="s">
        <v>2231</v>
      </c>
      <c r="R453" s="508" t="s">
        <v>4960</v>
      </c>
      <c r="S453" s="598">
        <v>2000</v>
      </c>
      <c r="T453" s="598"/>
      <c r="U453" s="598" t="s">
        <v>2918</v>
      </c>
      <c r="V453" s="626">
        <v>2018107001</v>
      </c>
    </row>
    <row r="454" spans="1:229" x14ac:dyDescent="0.15">
      <c r="A454" s="504">
        <v>450</v>
      </c>
      <c r="B454" s="504">
        <v>59</v>
      </c>
      <c r="C454" s="539" t="s">
        <v>1778</v>
      </c>
      <c r="D454" s="508" t="s">
        <v>4830</v>
      </c>
      <c r="E454" s="506" t="s">
        <v>709</v>
      </c>
      <c r="F454" s="598" t="s">
        <v>2741</v>
      </c>
      <c r="G454" s="506" t="s">
        <v>784</v>
      </c>
      <c r="H454" s="504" t="s">
        <v>2252</v>
      </c>
      <c r="I454" s="502" t="str">
        <f t="shared" si="30"/>
        <v>III/d</v>
      </c>
      <c r="J454" s="505" t="s">
        <v>2332</v>
      </c>
      <c r="K454" s="504" t="s">
        <v>720</v>
      </c>
      <c r="L454" s="503">
        <f t="shared" si="28"/>
        <v>43</v>
      </c>
      <c r="M454" s="504" t="s">
        <v>230</v>
      </c>
      <c r="N454" s="505" t="s">
        <v>873</v>
      </c>
      <c r="O454" s="504">
        <v>2011</v>
      </c>
      <c r="P454" s="506" t="s">
        <v>281</v>
      </c>
      <c r="Q454" s="508" t="s">
        <v>2231</v>
      </c>
      <c r="R454" s="508" t="s">
        <v>4960</v>
      </c>
      <c r="S454" s="598">
        <v>2019</v>
      </c>
      <c r="T454" s="598" t="s">
        <v>3540</v>
      </c>
      <c r="U454" s="598" t="s">
        <v>3003</v>
      </c>
      <c r="V454" s="626">
        <v>2005107701</v>
      </c>
    </row>
    <row r="455" spans="1:229" ht="24.75" customHeight="1" x14ac:dyDescent="0.15">
      <c r="A455" s="496">
        <v>451</v>
      </c>
      <c r="B455" s="504">
        <v>60</v>
      </c>
      <c r="C455" s="571" t="s">
        <v>1991</v>
      </c>
      <c r="D455" s="498" t="s">
        <v>39</v>
      </c>
      <c r="E455" s="499" t="s">
        <v>705</v>
      </c>
      <c r="F455" s="598" t="s">
        <v>2892</v>
      </c>
      <c r="G455" s="541" t="s">
        <v>40</v>
      </c>
      <c r="H455" s="504" t="s">
        <v>2252</v>
      </c>
      <c r="I455" s="502" t="str">
        <f t="shared" ref="I455:I456" si="31">IF(H455="Pembina Utama","IV/e",IF(H455="Pembina Utama Madya","IV/d",IF(H455="Pembina Utama Muda","IV/c",IF(H455="Pembina Tk.I","IV/b",IF(H455="Pembina","IV/a",IF(H455="Penata Tk.I","III/d",IF(H455="Penata","III/c",IF(H455="Penata Muda Tk.I","III/b",IF(H455="Penata Muda","III/a",IF(H455="Pengatur Tk.I","II/d",IF(H455="Pengatur","II/c",IF(H455="Pengatur Muda Tk.I","II/b",IF(H455="Pengatur Muda","II/a",IF(H455="Juru Tk.I","I/d",IF(H455="Juru","I/c",IF(H455="Juru Muda Tk.I","I/b","I/a"))))))))))))))))</f>
        <v>III/d</v>
      </c>
      <c r="J455" s="503" t="s">
        <v>4957</v>
      </c>
      <c r="K455" s="501" t="s">
        <v>720</v>
      </c>
      <c r="L455" s="503">
        <f t="shared" si="28"/>
        <v>42</v>
      </c>
      <c r="M455" s="504" t="s">
        <v>230</v>
      </c>
      <c r="N455" s="505" t="s">
        <v>3157</v>
      </c>
      <c r="O455" s="501">
        <v>2018</v>
      </c>
      <c r="P455" s="607" t="s">
        <v>3364</v>
      </c>
      <c r="Q455" s="508" t="s">
        <v>2231</v>
      </c>
      <c r="R455" s="581" t="s">
        <v>3122</v>
      </c>
      <c r="S455" s="598"/>
      <c r="T455" s="598" t="s">
        <v>3625</v>
      </c>
      <c r="U455" s="498"/>
      <c r="V455" s="625"/>
    </row>
    <row r="456" spans="1:229" ht="24.75" customHeight="1" x14ac:dyDescent="0.15">
      <c r="A456" s="496">
        <v>452</v>
      </c>
      <c r="B456" s="504">
        <v>61</v>
      </c>
      <c r="C456" s="497" t="s">
        <v>5348</v>
      </c>
      <c r="D456" s="498" t="s">
        <v>5349</v>
      </c>
      <c r="E456" s="499" t="s">
        <v>709</v>
      </c>
      <c r="F456" s="598"/>
      <c r="G456" s="608" t="s">
        <v>5350</v>
      </c>
      <c r="H456" s="504" t="s">
        <v>2245</v>
      </c>
      <c r="I456" s="502" t="str">
        <f t="shared" si="31"/>
        <v>III/c</v>
      </c>
      <c r="J456" s="503"/>
      <c r="K456" s="504" t="s">
        <v>707</v>
      </c>
      <c r="L456" s="503">
        <f t="shared" si="28"/>
        <v>49</v>
      </c>
      <c r="M456" s="504" t="s">
        <v>230</v>
      </c>
      <c r="N456" s="505"/>
      <c r="O456" s="501"/>
      <c r="P456" s="607"/>
      <c r="Q456" s="508" t="s">
        <v>2231</v>
      </c>
      <c r="R456" s="508" t="s">
        <v>4960</v>
      </c>
      <c r="S456" s="598"/>
      <c r="T456" s="598"/>
      <c r="U456" s="498"/>
      <c r="V456" s="625"/>
    </row>
    <row r="457" spans="1:229" ht="24.75" customHeight="1" x14ac:dyDescent="0.15">
      <c r="A457" s="504">
        <v>453</v>
      </c>
      <c r="B457" s="504">
        <v>62</v>
      </c>
      <c r="C457" s="497" t="s">
        <v>3954</v>
      </c>
      <c r="D457" s="498" t="s">
        <v>3955</v>
      </c>
      <c r="E457" s="499" t="s">
        <v>705</v>
      </c>
      <c r="F457" s="598" t="s">
        <v>5097</v>
      </c>
      <c r="G457" s="541" t="s">
        <v>3956</v>
      </c>
      <c r="H457" s="504" t="s">
        <v>2254</v>
      </c>
      <c r="I457" s="502" t="str">
        <f t="shared" si="30"/>
        <v>IV/d</v>
      </c>
      <c r="J457" s="505" t="s">
        <v>3335</v>
      </c>
      <c r="K457" s="504" t="s">
        <v>707</v>
      </c>
      <c r="L457" s="503">
        <f t="shared" si="28"/>
        <v>61</v>
      </c>
      <c r="M457" s="504" t="s">
        <v>230</v>
      </c>
      <c r="N457" s="505" t="s">
        <v>5344</v>
      </c>
      <c r="O457" s="496" t="s">
        <v>2225</v>
      </c>
      <c r="P457" s="607" t="s">
        <v>3957</v>
      </c>
      <c r="Q457" s="508" t="s">
        <v>2231</v>
      </c>
      <c r="R457" s="508" t="s">
        <v>3121</v>
      </c>
      <c r="S457" s="598"/>
      <c r="T457" s="598"/>
      <c r="U457" s="498"/>
      <c r="V457" s="625"/>
    </row>
    <row r="458" spans="1:229" s="1" customFormat="1" ht="15" customHeight="1" x14ac:dyDescent="0.15">
      <c r="A458" s="496">
        <v>454</v>
      </c>
      <c r="B458" s="504">
        <v>63</v>
      </c>
      <c r="C458" s="559" t="s">
        <v>2654</v>
      </c>
      <c r="D458" s="522" t="s">
        <v>2176</v>
      </c>
      <c r="E458" s="523" t="s">
        <v>705</v>
      </c>
      <c r="F458" s="598" t="s">
        <v>2739</v>
      </c>
      <c r="G458" s="524" t="s">
        <v>2145</v>
      </c>
      <c r="H458" s="504" t="s">
        <v>2245</v>
      </c>
      <c r="I458" s="502" t="str">
        <f t="shared" si="30"/>
        <v>III/c</v>
      </c>
      <c r="J458" s="525" t="s">
        <v>3977</v>
      </c>
      <c r="K458" s="504" t="s">
        <v>707</v>
      </c>
      <c r="L458" s="503">
        <f t="shared" si="28"/>
        <v>32</v>
      </c>
      <c r="M458" s="504" t="s">
        <v>230</v>
      </c>
      <c r="N458" s="505" t="s">
        <v>3939</v>
      </c>
      <c r="O458" s="501">
        <v>2019</v>
      </c>
      <c r="P458" s="523" t="s">
        <v>1139</v>
      </c>
      <c r="Q458" s="508" t="s">
        <v>2231</v>
      </c>
      <c r="R458" s="508" t="s">
        <v>2298</v>
      </c>
      <c r="S458" s="598">
        <v>2013</v>
      </c>
      <c r="T458" s="598" t="s">
        <v>156</v>
      </c>
      <c r="U458" s="598" t="s">
        <v>2921</v>
      </c>
      <c r="V458" s="625"/>
      <c r="W458" s="492"/>
      <c r="X458" s="492"/>
      <c r="Y458" s="492"/>
      <c r="Z458" s="492"/>
      <c r="AA458" s="492"/>
      <c r="AB458" s="492"/>
      <c r="AC458" s="492"/>
      <c r="AD458" s="492"/>
      <c r="AE458" s="492"/>
      <c r="AF458" s="492"/>
      <c r="AG458" s="492"/>
      <c r="AH458" s="492"/>
      <c r="AI458" s="492"/>
      <c r="AJ458" s="492"/>
      <c r="AK458" s="492"/>
      <c r="AL458" s="492"/>
      <c r="AM458" s="492"/>
      <c r="AN458" s="492"/>
      <c r="AO458" s="492"/>
      <c r="AP458" s="492"/>
      <c r="AQ458" s="492"/>
      <c r="AR458" s="492"/>
      <c r="AS458" s="492"/>
      <c r="AT458" s="492"/>
      <c r="AU458" s="492"/>
      <c r="AV458" s="492"/>
      <c r="AW458" s="492"/>
      <c r="AX458" s="492"/>
      <c r="AY458" s="492"/>
      <c r="AZ458" s="492"/>
      <c r="BA458" s="492"/>
      <c r="BB458" s="492"/>
      <c r="BC458" s="492"/>
      <c r="BD458" s="492"/>
      <c r="BE458" s="492"/>
      <c r="BF458" s="492"/>
      <c r="BG458" s="492"/>
      <c r="BH458" s="492"/>
      <c r="BI458" s="492"/>
      <c r="BJ458" s="492"/>
      <c r="BK458" s="492"/>
      <c r="BL458" s="492"/>
      <c r="BM458" s="492"/>
      <c r="BN458" s="492"/>
      <c r="BO458" s="492"/>
      <c r="BP458" s="492"/>
      <c r="BQ458" s="492"/>
      <c r="BR458" s="492"/>
      <c r="BS458" s="492"/>
      <c r="BT458" s="492"/>
      <c r="BU458" s="492"/>
      <c r="BV458" s="492"/>
      <c r="BW458" s="492"/>
      <c r="BX458" s="492"/>
      <c r="BY458" s="492"/>
      <c r="BZ458" s="492"/>
      <c r="CA458" s="492"/>
      <c r="CB458" s="492"/>
      <c r="CC458" s="492"/>
      <c r="CD458" s="492"/>
      <c r="CE458" s="492"/>
      <c r="CF458" s="492"/>
      <c r="CG458" s="492"/>
      <c r="CH458" s="492"/>
      <c r="CI458" s="492"/>
      <c r="CJ458" s="492"/>
      <c r="CK458" s="492"/>
      <c r="CL458" s="492"/>
      <c r="CM458" s="492"/>
      <c r="CN458" s="492"/>
      <c r="CO458" s="492"/>
      <c r="CP458" s="492"/>
      <c r="CQ458" s="492"/>
      <c r="CR458" s="492"/>
      <c r="CS458" s="492"/>
      <c r="CT458" s="492"/>
      <c r="CU458" s="492"/>
      <c r="CV458" s="492"/>
      <c r="CW458" s="492"/>
      <c r="CX458" s="492"/>
      <c r="CY458" s="492"/>
      <c r="CZ458" s="492"/>
      <c r="DA458" s="492"/>
      <c r="DB458" s="492"/>
      <c r="DC458" s="492"/>
      <c r="DD458" s="492"/>
      <c r="DE458" s="492"/>
      <c r="DF458" s="492"/>
      <c r="DG458" s="492"/>
      <c r="DH458" s="492"/>
      <c r="DI458" s="492"/>
      <c r="DJ458" s="492"/>
      <c r="DK458" s="492"/>
      <c r="DL458" s="492"/>
      <c r="DM458" s="492"/>
      <c r="DN458" s="492"/>
      <c r="DO458" s="492"/>
      <c r="DP458" s="492"/>
      <c r="DQ458" s="492"/>
      <c r="DR458" s="492"/>
      <c r="DS458" s="492"/>
      <c r="DT458" s="492"/>
      <c r="DU458" s="492"/>
      <c r="DV458" s="492"/>
      <c r="DW458" s="492"/>
      <c r="DX458" s="492"/>
      <c r="DY458" s="492"/>
      <c r="DZ458" s="492"/>
      <c r="EA458" s="492"/>
      <c r="EB458" s="492"/>
      <c r="EC458" s="492"/>
      <c r="ED458" s="492"/>
      <c r="EE458" s="492"/>
      <c r="EF458" s="492"/>
      <c r="EG458" s="492"/>
      <c r="EH458" s="492"/>
      <c r="EI458" s="492"/>
      <c r="EJ458" s="492"/>
      <c r="EK458" s="492"/>
      <c r="EL458" s="492"/>
      <c r="EM458" s="492"/>
      <c r="EN458" s="492"/>
      <c r="EO458" s="492"/>
      <c r="EP458" s="492"/>
      <c r="EQ458" s="492"/>
      <c r="ER458" s="492"/>
      <c r="ES458" s="492"/>
      <c r="ET458" s="492"/>
      <c r="EU458" s="492"/>
      <c r="EV458" s="492"/>
      <c r="EW458" s="492"/>
      <c r="EX458" s="492"/>
      <c r="EY458" s="492"/>
      <c r="EZ458" s="492"/>
      <c r="FA458" s="492"/>
      <c r="FB458" s="492"/>
      <c r="FC458" s="492"/>
      <c r="FD458" s="492"/>
      <c r="FE458" s="492"/>
      <c r="FF458" s="492"/>
      <c r="FG458" s="492"/>
      <c r="FH458" s="492"/>
      <c r="FI458" s="492"/>
      <c r="FJ458" s="492"/>
      <c r="FK458" s="492"/>
      <c r="FL458" s="492"/>
      <c r="FM458" s="492"/>
      <c r="FN458" s="492"/>
      <c r="FO458" s="492"/>
      <c r="FP458" s="492"/>
      <c r="FQ458" s="492"/>
      <c r="FR458" s="492"/>
      <c r="FS458" s="492"/>
      <c r="FT458" s="492"/>
      <c r="FU458" s="492"/>
      <c r="FV458" s="492"/>
      <c r="FW458" s="492"/>
      <c r="FX458" s="492"/>
      <c r="FY458" s="492"/>
      <c r="FZ458" s="492"/>
      <c r="GA458" s="492"/>
      <c r="GB458" s="492"/>
      <c r="GC458" s="492"/>
      <c r="GD458" s="492"/>
      <c r="GE458" s="492"/>
      <c r="GF458" s="492"/>
      <c r="GG458" s="492"/>
      <c r="GH458" s="492"/>
      <c r="GI458" s="492"/>
      <c r="GJ458" s="492"/>
      <c r="GK458" s="492"/>
      <c r="GL458" s="492"/>
      <c r="GM458" s="492"/>
      <c r="GN458" s="492"/>
      <c r="GO458" s="492"/>
      <c r="GP458" s="492"/>
      <c r="GQ458" s="492"/>
      <c r="GR458" s="492"/>
      <c r="GS458" s="492"/>
      <c r="GT458" s="492"/>
      <c r="GU458" s="492"/>
      <c r="GV458" s="492"/>
      <c r="GW458" s="492"/>
      <c r="GX458" s="492"/>
      <c r="GY458" s="492"/>
      <c r="GZ458" s="492"/>
      <c r="HA458" s="492"/>
      <c r="HB458" s="492"/>
      <c r="HC458" s="492"/>
      <c r="HD458" s="492"/>
      <c r="HE458" s="492"/>
      <c r="HF458" s="492"/>
      <c r="HG458" s="492"/>
      <c r="HH458" s="492"/>
      <c r="HI458" s="492"/>
      <c r="HJ458" s="492"/>
      <c r="HK458" s="492"/>
      <c r="HL458" s="492"/>
      <c r="HM458" s="492"/>
      <c r="HN458" s="492"/>
      <c r="HO458" s="492"/>
      <c r="HP458" s="492"/>
      <c r="HQ458" s="492"/>
      <c r="HR458" s="492"/>
      <c r="HS458" s="492"/>
      <c r="HT458" s="492"/>
      <c r="HU458" s="492"/>
    </row>
    <row r="459" spans="1:229" x14ac:dyDescent="0.15">
      <c r="A459" s="496">
        <v>455</v>
      </c>
      <c r="B459" s="504">
        <v>64</v>
      </c>
      <c r="C459" s="537" t="s">
        <v>1774</v>
      </c>
      <c r="D459" s="508" t="s">
        <v>884</v>
      </c>
      <c r="E459" s="506" t="s">
        <v>705</v>
      </c>
      <c r="F459" s="598" t="s">
        <v>2760</v>
      </c>
      <c r="G459" s="506" t="s">
        <v>347</v>
      </c>
      <c r="H459" s="504" t="s">
        <v>2247</v>
      </c>
      <c r="I459" s="502" t="str">
        <f t="shared" si="30"/>
        <v>III/a</v>
      </c>
      <c r="J459" s="505" t="s">
        <v>885</v>
      </c>
      <c r="K459" s="504" t="s">
        <v>707</v>
      </c>
      <c r="L459" s="503">
        <f t="shared" si="28"/>
        <v>54</v>
      </c>
      <c r="M459" s="501" t="s">
        <v>1035</v>
      </c>
      <c r="N459" s="505" t="s">
        <v>2653</v>
      </c>
      <c r="O459" s="501" t="s">
        <v>2225</v>
      </c>
      <c r="P459" s="506" t="s">
        <v>329</v>
      </c>
      <c r="Q459" s="508" t="s">
        <v>2231</v>
      </c>
      <c r="R459" s="508" t="s">
        <v>3121</v>
      </c>
      <c r="S459" s="598">
        <v>2003</v>
      </c>
      <c r="T459" s="598"/>
      <c r="U459" s="598" t="s">
        <v>2918</v>
      </c>
      <c r="V459" s="625"/>
    </row>
    <row r="460" spans="1:229" x14ac:dyDescent="0.15">
      <c r="A460" s="504">
        <v>456</v>
      </c>
      <c r="B460" s="504">
        <v>65</v>
      </c>
      <c r="C460" s="537" t="s">
        <v>2444</v>
      </c>
      <c r="D460" s="508" t="s">
        <v>3337</v>
      </c>
      <c r="E460" s="506" t="s">
        <v>709</v>
      </c>
      <c r="F460" s="598" t="s">
        <v>2810</v>
      </c>
      <c r="G460" s="506" t="s">
        <v>2445</v>
      </c>
      <c r="H460" s="502" t="s">
        <v>2246</v>
      </c>
      <c r="I460" s="502" t="str">
        <f t="shared" si="30"/>
        <v>III/b</v>
      </c>
      <c r="J460" s="505" t="s">
        <v>4050</v>
      </c>
      <c r="K460" s="504" t="s">
        <v>707</v>
      </c>
      <c r="L460" s="503">
        <f t="shared" ref="L460:L490" si="32">2020 - (RIGHT(G460,4))</f>
        <v>47</v>
      </c>
      <c r="M460" s="501" t="s">
        <v>258</v>
      </c>
      <c r="N460" s="505" t="s">
        <v>5452</v>
      </c>
      <c r="O460" s="501" t="s">
        <v>2225</v>
      </c>
      <c r="P460" s="506"/>
      <c r="Q460" s="508" t="s">
        <v>2231</v>
      </c>
      <c r="R460" s="508" t="s">
        <v>3121</v>
      </c>
      <c r="S460" s="596" t="s">
        <v>3347</v>
      </c>
      <c r="T460" s="598" t="s">
        <v>3615</v>
      </c>
      <c r="U460" s="598" t="s">
        <v>3003</v>
      </c>
      <c r="V460" s="626">
        <v>9920100150</v>
      </c>
    </row>
    <row r="461" spans="1:229" s="106" customFormat="1" ht="19.5" customHeight="1" x14ac:dyDescent="0.15">
      <c r="A461" s="496">
        <v>457</v>
      </c>
      <c r="B461" s="504">
        <v>66</v>
      </c>
      <c r="C461" s="572" t="s">
        <v>2447</v>
      </c>
      <c r="D461" s="573" t="s">
        <v>3941</v>
      </c>
      <c r="E461" s="515" t="s">
        <v>709</v>
      </c>
      <c r="F461" s="600" t="s">
        <v>2724</v>
      </c>
      <c r="G461" s="573" t="s">
        <v>2449</v>
      </c>
      <c r="H461" s="502" t="s">
        <v>2246</v>
      </c>
      <c r="I461" s="502" t="str">
        <f t="shared" si="30"/>
        <v>III/b</v>
      </c>
      <c r="J461" s="517" t="s">
        <v>3749</v>
      </c>
      <c r="K461" s="504" t="s">
        <v>707</v>
      </c>
      <c r="L461" s="503">
        <f t="shared" si="32"/>
        <v>49</v>
      </c>
      <c r="M461" s="504" t="s">
        <v>258</v>
      </c>
      <c r="N461" s="505" t="s">
        <v>3250</v>
      </c>
      <c r="O461" s="501">
        <v>2019</v>
      </c>
      <c r="P461" s="515" t="s">
        <v>3365</v>
      </c>
      <c r="Q461" s="581" t="s">
        <v>2231</v>
      </c>
      <c r="R461" s="508" t="s">
        <v>4961</v>
      </c>
      <c r="S461" s="600">
        <v>2005</v>
      </c>
      <c r="T461" s="598" t="s">
        <v>156</v>
      </c>
      <c r="U461" s="600" t="s">
        <v>3429</v>
      </c>
      <c r="V461" s="626">
        <v>9920100157</v>
      </c>
      <c r="W461" s="632"/>
      <c r="X461" s="632"/>
      <c r="Y461" s="632"/>
      <c r="Z461" s="632"/>
      <c r="AA461" s="632"/>
      <c r="AB461" s="632"/>
      <c r="AC461" s="632"/>
      <c r="AD461" s="632"/>
      <c r="AE461" s="632"/>
      <c r="AF461" s="632"/>
      <c r="AG461" s="632"/>
      <c r="AH461" s="632"/>
      <c r="AI461" s="632"/>
      <c r="AJ461" s="632"/>
      <c r="AK461" s="632"/>
      <c r="AL461" s="632"/>
      <c r="AM461" s="632"/>
      <c r="AN461" s="632"/>
      <c r="AO461" s="632"/>
      <c r="AP461" s="632"/>
      <c r="AQ461" s="632"/>
      <c r="AR461" s="632"/>
      <c r="AS461" s="632"/>
      <c r="AT461" s="632"/>
      <c r="AU461" s="632"/>
      <c r="AV461" s="632"/>
      <c r="AW461" s="632"/>
      <c r="AX461" s="632"/>
      <c r="AY461" s="632"/>
      <c r="AZ461" s="632"/>
      <c r="BA461" s="632"/>
      <c r="BB461" s="632"/>
      <c r="BC461" s="632"/>
      <c r="BD461" s="632"/>
      <c r="BE461" s="632"/>
      <c r="BF461" s="632"/>
      <c r="BG461" s="632"/>
      <c r="BH461" s="632"/>
      <c r="BI461" s="632"/>
      <c r="BJ461" s="632"/>
      <c r="BK461" s="632"/>
      <c r="BL461" s="632"/>
      <c r="BM461" s="632"/>
      <c r="BN461" s="632"/>
      <c r="BO461" s="632"/>
      <c r="BP461" s="632"/>
      <c r="BQ461" s="632"/>
      <c r="BR461" s="632"/>
      <c r="BS461" s="632"/>
      <c r="BT461" s="632"/>
      <c r="BU461" s="632"/>
      <c r="BV461" s="632"/>
      <c r="BW461" s="632"/>
      <c r="BX461" s="632"/>
      <c r="BY461" s="632"/>
      <c r="BZ461" s="632"/>
      <c r="CA461" s="632"/>
      <c r="CB461" s="632"/>
      <c r="CC461" s="632"/>
      <c r="CD461" s="632"/>
      <c r="CE461" s="632"/>
      <c r="CF461" s="632"/>
      <c r="CG461" s="632"/>
      <c r="CH461" s="632"/>
      <c r="CI461" s="632"/>
      <c r="CJ461" s="632"/>
      <c r="CK461" s="632"/>
      <c r="CL461" s="632"/>
      <c r="CM461" s="632"/>
      <c r="CN461" s="632"/>
      <c r="CO461" s="632"/>
      <c r="CP461" s="632"/>
      <c r="CQ461" s="632"/>
      <c r="CR461" s="632"/>
      <c r="CS461" s="632"/>
      <c r="CT461" s="632"/>
      <c r="CU461" s="632"/>
      <c r="CV461" s="632"/>
      <c r="CW461" s="632"/>
      <c r="CX461" s="632"/>
      <c r="CY461" s="632"/>
      <c r="CZ461" s="632"/>
      <c r="DA461" s="632"/>
      <c r="DB461" s="632"/>
      <c r="DC461" s="632"/>
      <c r="DD461" s="632"/>
      <c r="DE461" s="632"/>
      <c r="DF461" s="632"/>
      <c r="DG461" s="632"/>
      <c r="DH461" s="632"/>
      <c r="DI461" s="632"/>
      <c r="DJ461" s="632"/>
      <c r="DK461" s="632"/>
      <c r="DL461" s="632"/>
      <c r="DM461" s="632"/>
      <c r="DN461" s="632"/>
      <c r="DO461" s="632"/>
      <c r="DP461" s="632"/>
      <c r="DQ461" s="632"/>
      <c r="DR461" s="632"/>
      <c r="DS461" s="632"/>
      <c r="DT461" s="632"/>
      <c r="DU461" s="632"/>
      <c r="DV461" s="632"/>
      <c r="DW461" s="632"/>
      <c r="DX461" s="632"/>
      <c r="DY461" s="632"/>
      <c r="DZ461" s="632"/>
      <c r="EA461" s="632"/>
      <c r="EB461" s="632"/>
      <c r="EC461" s="632"/>
      <c r="ED461" s="632"/>
      <c r="EE461" s="632"/>
      <c r="EF461" s="632"/>
      <c r="EG461" s="632"/>
      <c r="EH461" s="632"/>
      <c r="EI461" s="632"/>
      <c r="EJ461" s="632"/>
      <c r="EK461" s="632"/>
      <c r="EL461" s="632"/>
      <c r="EM461" s="632"/>
      <c r="EN461" s="632"/>
      <c r="EO461" s="632"/>
      <c r="EP461" s="632"/>
      <c r="EQ461" s="632"/>
      <c r="ER461" s="632"/>
      <c r="ES461" s="632"/>
      <c r="ET461" s="632"/>
      <c r="EU461" s="632"/>
      <c r="EV461" s="632"/>
      <c r="EW461" s="632"/>
      <c r="EX461" s="632"/>
      <c r="EY461" s="632"/>
      <c r="EZ461" s="632"/>
      <c r="FA461" s="632"/>
      <c r="FB461" s="632"/>
      <c r="FC461" s="632"/>
      <c r="FD461" s="632"/>
      <c r="FE461" s="632"/>
      <c r="FF461" s="632"/>
      <c r="FG461" s="632"/>
      <c r="FH461" s="632"/>
      <c r="FI461" s="632"/>
      <c r="FJ461" s="632"/>
      <c r="FK461" s="632"/>
      <c r="FL461" s="632"/>
      <c r="FM461" s="632"/>
      <c r="FN461" s="632"/>
      <c r="FO461" s="632"/>
      <c r="FP461" s="632"/>
      <c r="FQ461" s="632"/>
      <c r="FR461" s="632"/>
      <c r="FS461" s="632"/>
      <c r="FT461" s="632"/>
      <c r="FU461" s="632"/>
      <c r="FV461" s="632"/>
      <c r="FW461" s="632"/>
      <c r="FX461" s="632"/>
      <c r="FY461" s="632"/>
      <c r="FZ461" s="632"/>
      <c r="GA461" s="632"/>
      <c r="GB461" s="632"/>
      <c r="GC461" s="632"/>
      <c r="GD461" s="632"/>
      <c r="GE461" s="632"/>
      <c r="GF461" s="632"/>
      <c r="GG461" s="632"/>
      <c r="GH461" s="632"/>
      <c r="GI461" s="632"/>
      <c r="GJ461" s="632"/>
      <c r="GK461" s="632"/>
      <c r="GL461" s="632"/>
      <c r="GM461" s="632"/>
      <c r="GN461" s="632"/>
      <c r="GO461" s="632"/>
      <c r="GP461" s="632"/>
      <c r="GQ461" s="632"/>
      <c r="GR461" s="632"/>
      <c r="GS461" s="632"/>
      <c r="GT461" s="632"/>
      <c r="GU461" s="632"/>
      <c r="GV461" s="632"/>
      <c r="GW461" s="632"/>
      <c r="GX461" s="632"/>
      <c r="GY461" s="632"/>
      <c r="GZ461" s="632"/>
      <c r="HA461" s="632"/>
      <c r="HB461" s="632"/>
      <c r="HC461" s="632"/>
      <c r="HD461" s="632"/>
      <c r="HE461" s="632"/>
      <c r="HF461" s="632"/>
      <c r="HG461" s="632"/>
      <c r="HH461" s="632"/>
      <c r="HI461" s="632"/>
      <c r="HJ461" s="632"/>
      <c r="HK461" s="632"/>
      <c r="HL461" s="632"/>
      <c r="HM461" s="632"/>
      <c r="HN461" s="632"/>
      <c r="HO461" s="632"/>
      <c r="HP461" s="632"/>
      <c r="HQ461" s="632"/>
      <c r="HR461" s="632"/>
      <c r="HS461" s="632"/>
      <c r="HT461" s="632"/>
      <c r="HU461" s="632"/>
    </row>
    <row r="462" spans="1:229" s="106" customFormat="1" ht="19.5" customHeight="1" x14ac:dyDescent="0.15">
      <c r="A462" s="496">
        <v>458</v>
      </c>
      <c r="B462" s="504">
        <v>67</v>
      </c>
      <c r="C462" s="574" t="s">
        <v>2448</v>
      </c>
      <c r="D462" s="573" t="s">
        <v>2446</v>
      </c>
      <c r="E462" s="515" t="s">
        <v>705</v>
      </c>
      <c r="F462" s="600" t="s">
        <v>2742</v>
      </c>
      <c r="G462" s="573" t="s">
        <v>2451</v>
      </c>
      <c r="H462" s="504" t="s">
        <v>2245</v>
      </c>
      <c r="I462" s="502" t="str">
        <f t="shared" si="30"/>
        <v>III/c</v>
      </c>
      <c r="J462" s="525" t="s">
        <v>3977</v>
      </c>
      <c r="K462" s="504" t="s">
        <v>707</v>
      </c>
      <c r="L462" s="503">
        <f t="shared" si="32"/>
        <v>54</v>
      </c>
      <c r="M462" s="504" t="s">
        <v>230</v>
      </c>
      <c r="N462" s="505" t="s">
        <v>3939</v>
      </c>
      <c r="O462" s="502">
        <v>2018</v>
      </c>
      <c r="P462" s="515" t="s">
        <v>3186</v>
      </c>
      <c r="Q462" s="581" t="s">
        <v>2231</v>
      </c>
      <c r="R462" s="581" t="s">
        <v>3122</v>
      </c>
      <c r="S462" s="600">
        <v>2004</v>
      </c>
      <c r="T462" s="598" t="s">
        <v>399</v>
      </c>
      <c r="U462" s="600" t="s">
        <v>2917</v>
      </c>
      <c r="V462" s="625"/>
      <c r="W462" s="632"/>
      <c r="X462" s="632"/>
      <c r="Y462" s="632"/>
      <c r="Z462" s="632"/>
      <c r="AA462" s="632"/>
      <c r="AB462" s="632"/>
      <c r="AC462" s="632"/>
      <c r="AD462" s="632"/>
      <c r="AE462" s="632"/>
      <c r="AF462" s="632"/>
      <c r="AG462" s="632"/>
      <c r="AH462" s="632"/>
      <c r="AI462" s="632"/>
      <c r="AJ462" s="632"/>
      <c r="AK462" s="632"/>
      <c r="AL462" s="632"/>
      <c r="AM462" s="632"/>
      <c r="AN462" s="632"/>
      <c r="AO462" s="632"/>
      <c r="AP462" s="632"/>
      <c r="AQ462" s="632"/>
      <c r="AR462" s="632"/>
      <c r="AS462" s="632"/>
      <c r="AT462" s="632"/>
      <c r="AU462" s="632"/>
      <c r="AV462" s="632"/>
      <c r="AW462" s="632"/>
      <c r="AX462" s="632"/>
      <c r="AY462" s="632"/>
      <c r="AZ462" s="632"/>
      <c r="BA462" s="632"/>
      <c r="BB462" s="632"/>
      <c r="BC462" s="632"/>
      <c r="BD462" s="632"/>
      <c r="BE462" s="632"/>
      <c r="BF462" s="632"/>
      <c r="BG462" s="632"/>
      <c r="BH462" s="632"/>
      <c r="BI462" s="632"/>
      <c r="BJ462" s="632"/>
      <c r="BK462" s="632"/>
      <c r="BL462" s="632"/>
      <c r="BM462" s="632"/>
      <c r="BN462" s="632"/>
      <c r="BO462" s="632"/>
      <c r="BP462" s="632"/>
      <c r="BQ462" s="632"/>
      <c r="BR462" s="632"/>
      <c r="BS462" s="632"/>
      <c r="BT462" s="632"/>
      <c r="BU462" s="632"/>
      <c r="BV462" s="632"/>
      <c r="BW462" s="632"/>
      <c r="BX462" s="632"/>
      <c r="BY462" s="632"/>
      <c r="BZ462" s="632"/>
      <c r="CA462" s="632"/>
      <c r="CB462" s="632"/>
      <c r="CC462" s="632"/>
      <c r="CD462" s="632"/>
      <c r="CE462" s="632"/>
      <c r="CF462" s="632"/>
      <c r="CG462" s="632"/>
      <c r="CH462" s="632"/>
      <c r="CI462" s="632"/>
      <c r="CJ462" s="632"/>
      <c r="CK462" s="632"/>
      <c r="CL462" s="632"/>
      <c r="CM462" s="632"/>
      <c r="CN462" s="632"/>
      <c r="CO462" s="632"/>
      <c r="CP462" s="632"/>
      <c r="CQ462" s="632"/>
      <c r="CR462" s="632"/>
      <c r="CS462" s="632"/>
      <c r="CT462" s="632"/>
      <c r="CU462" s="632"/>
      <c r="CV462" s="632"/>
      <c r="CW462" s="632"/>
      <c r="CX462" s="632"/>
      <c r="CY462" s="632"/>
      <c r="CZ462" s="632"/>
      <c r="DA462" s="632"/>
      <c r="DB462" s="632"/>
      <c r="DC462" s="632"/>
      <c r="DD462" s="632"/>
      <c r="DE462" s="632"/>
      <c r="DF462" s="632"/>
      <c r="DG462" s="632"/>
      <c r="DH462" s="632"/>
      <c r="DI462" s="632"/>
      <c r="DJ462" s="632"/>
      <c r="DK462" s="632"/>
      <c r="DL462" s="632"/>
      <c r="DM462" s="632"/>
      <c r="DN462" s="632"/>
      <c r="DO462" s="632"/>
      <c r="DP462" s="632"/>
      <c r="DQ462" s="632"/>
      <c r="DR462" s="632"/>
      <c r="DS462" s="632"/>
      <c r="DT462" s="632"/>
      <c r="DU462" s="632"/>
      <c r="DV462" s="632"/>
      <c r="DW462" s="632"/>
      <c r="DX462" s="632"/>
      <c r="DY462" s="632"/>
      <c r="DZ462" s="632"/>
      <c r="EA462" s="632"/>
      <c r="EB462" s="632"/>
      <c r="EC462" s="632"/>
      <c r="ED462" s="632"/>
      <c r="EE462" s="632"/>
      <c r="EF462" s="632"/>
      <c r="EG462" s="632"/>
      <c r="EH462" s="632"/>
      <c r="EI462" s="632"/>
      <c r="EJ462" s="632"/>
      <c r="EK462" s="632"/>
      <c r="EL462" s="632"/>
      <c r="EM462" s="632"/>
      <c r="EN462" s="632"/>
      <c r="EO462" s="632"/>
      <c r="EP462" s="632"/>
      <c r="EQ462" s="632"/>
      <c r="ER462" s="632"/>
      <c r="ES462" s="632"/>
      <c r="ET462" s="632"/>
      <c r="EU462" s="632"/>
      <c r="EV462" s="632"/>
      <c r="EW462" s="632"/>
      <c r="EX462" s="632"/>
      <c r="EY462" s="632"/>
      <c r="EZ462" s="632"/>
      <c r="FA462" s="632"/>
      <c r="FB462" s="632"/>
      <c r="FC462" s="632"/>
      <c r="FD462" s="632"/>
      <c r="FE462" s="632"/>
      <c r="FF462" s="632"/>
      <c r="FG462" s="632"/>
      <c r="FH462" s="632"/>
      <c r="FI462" s="632"/>
      <c r="FJ462" s="632"/>
      <c r="FK462" s="632"/>
      <c r="FL462" s="632"/>
      <c r="FM462" s="632"/>
      <c r="FN462" s="632"/>
      <c r="FO462" s="632"/>
      <c r="FP462" s="632"/>
      <c r="FQ462" s="632"/>
      <c r="FR462" s="632"/>
      <c r="FS462" s="632"/>
      <c r="FT462" s="632"/>
      <c r="FU462" s="632"/>
      <c r="FV462" s="632"/>
      <c r="FW462" s="632"/>
      <c r="FX462" s="632"/>
      <c r="FY462" s="632"/>
      <c r="FZ462" s="632"/>
      <c r="GA462" s="632"/>
      <c r="GB462" s="632"/>
      <c r="GC462" s="632"/>
      <c r="GD462" s="632"/>
      <c r="GE462" s="632"/>
      <c r="GF462" s="632"/>
      <c r="GG462" s="632"/>
      <c r="GH462" s="632"/>
      <c r="GI462" s="632"/>
      <c r="GJ462" s="632"/>
      <c r="GK462" s="632"/>
      <c r="GL462" s="632"/>
      <c r="GM462" s="632"/>
      <c r="GN462" s="632"/>
      <c r="GO462" s="632"/>
      <c r="GP462" s="632"/>
      <c r="GQ462" s="632"/>
      <c r="GR462" s="632"/>
      <c r="GS462" s="632"/>
      <c r="GT462" s="632"/>
      <c r="GU462" s="632"/>
      <c r="GV462" s="632"/>
      <c r="GW462" s="632"/>
      <c r="GX462" s="632"/>
      <c r="GY462" s="632"/>
      <c r="GZ462" s="632"/>
      <c r="HA462" s="632"/>
      <c r="HB462" s="632"/>
      <c r="HC462" s="632"/>
      <c r="HD462" s="632"/>
      <c r="HE462" s="632"/>
      <c r="HF462" s="632"/>
      <c r="HG462" s="632"/>
      <c r="HH462" s="632"/>
      <c r="HI462" s="632"/>
      <c r="HJ462" s="632"/>
      <c r="HK462" s="632"/>
      <c r="HL462" s="632"/>
      <c r="HM462" s="632"/>
      <c r="HN462" s="632"/>
      <c r="HO462" s="632"/>
      <c r="HP462" s="632"/>
      <c r="HQ462" s="632"/>
      <c r="HR462" s="632"/>
      <c r="HS462" s="632"/>
      <c r="HT462" s="632"/>
      <c r="HU462" s="632"/>
    </row>
    <row r="463" spans="1:229" s="106" customFormat="1" ht="19.5" customHeight="1" x14ac:dyDescent="0.15">
      <c r="A463" s="504">
        <v>459</v>
      </c>
      <c r="B463" s="504">
        <v>68</v>
      </c>
      <c r="C463" s="572" t="s">
        <v>3252</v>
      </c>
      <c r="D463" s="573" t="s">
        <v>3691</v>
      </c>
      <c r="E463" s="515" t="s">
        <v>709</v>
      </c>
      <c r="F463" s="600" t="s">
        <v>2727</v>
      </c>
      <c r="G463" s="573" t="s">
        <v>2450</v>
      </c>
      <c r="H463" s="502" t="s">
        <v>2246</v>
      </c>
      <c r="I463" s="502" t="str">
        <f t="shared" si="30"/>
        <v>III/b</v>
      </c>
      <c r="J463" s="517" t="s">
        <v>3690</v>
      </c>
      <c r="K463" s="501" t="s">
        <v>720</v>
      </c>
      <c r="L463" s="503">
        <f t="shared" si="32"/>
        <v>38</v>
      </c>
      <c r="M463" s="504" t="s">
        <v>230</v>
      </c>
      <c r="N463" s="505" t="s">
        <v>5336</v>
      </c>
      <c r="O463" s="502">
        <v>2018</v>
      </c>
      <c r="P463" s="515" t="s">
        <v>3251</v>
      </c>
      <c r="Q463" s="581" t="s">
        <v>2231</v>
      </c>
      <c r="R463" s="508" t="s">
        <v>4959</v>
      </c>
      <c r="S463" s="600">
        <v>2017</v>
      </c>
      <c r="T463" s="598" t="s">
        <v>3625</v>
      </c>
      <c r="U463" s="600" t="s">
        <v>3003</v>
      </c>
      <c r="V463" s="626">
        <v>2018018201</v>
      </c>
      <c r="W463" s="632"/>
      <c r="X463" s="632"/>
      <c r="Y463" s="632"/>
      <c r="Z463" s="632"/>
      <c r="AA463" s="632"/>
      <c r="AB463" s="632"/>
      <c r="AC463" s="632"/>
      <c r="AD463" s="632"/>
      <c r="AE463" s="632"/>
      <c r="AF463" s="632"/>
      <c r="AG463" s="632"/>
      <c r="AH463" s="632"/>
      <c r="AI463" s="632"/>
      <c r="AJ463" s="632"/>
      <c r="AK463" s="632"/>
      <c r="AL463" s="632"/>
      <c r="AM463" s="632"/>
      <c r="AN463" s="632"/>
      <c r="AO463" s="632"/>
      <c r="AP463" s="632"/>
      <c r="AQ463" s="632"/>
      <c r="AR463" s="632"/>
      <c r="AS463" s="632"/>
      <c r="AT463" s="632"/>
      <c r="AU463" s="632"/>
      <c r="AV463" s="632"/>
      <c r="AW463" s="632"/>
      <c r="AX463" s="632"/>
      <c r="AY463" s="632"/>
      <c r="AZ463" s="632"/>
      <c r="BA463" s="632"/>
      <c r="BB463" s="632"/>
      <c r="BC463" s="632"/>
      <c r="BD463" s="632"/>
      <c r="BE463" s="632"/>
      <c r="BF463" s="632"/>
      <c r="BG463" s="632"/>
      <c r="BH463" s="632"/>
      <c r="BI463" s="632"/>
      <c r="BJ463" s="632"/>
      <c r="BK463" s="632"/>
      <c r="BL463" s="632"/>
      <c r="BM463" s="632"/>
      <c r="BN463" s="632"/>
      <c r="BO463" s="632"/>
      <c r="BP463" s="632"/>
      <c r="BQ463" s="632"/>
      <c r="BR463" s="632"/>
      <c r="BS463" s="632"/>
      <c r="BT463" s="632"/>
      <c r="BU463" s="632"/>
      <c r="BV463" s="632"/>
      <c r="BW463" s="632"/>
      <c r="BX463" s="632"/>
      <c r="BY463" s="632"/>
      <c r="BZ463" s="632"/>
      <c r="CA463" s="632"/>
      <c r="CB463" s="632"/>
      <c r="CC463" s="632"/>
      <c r="CD463" s="632"/>
      <c r="CE463" s="632"/>
      <c r="CF463" s="632"/>
      <c r="CG463" s="632"/>
      <c r="CH463" s="632"/>
      <c r="CI463" s="632"/>
      <c r="CJ463" s="632"/>
      <c r="CK463" s="632"/>
      <c r="CL463" s="632"/>
      <c r="CM463" s="632"/>
      <c r="CN463" s="632"/>
      <c r="CO463" s="632"/>
      <c r="CP463" s="632"/>
      <c r="CQ463" s="632"/>
      <c r="CR463" s="632"/>
      <c r="CS463" s="632"/>
      <c r="CT463" s="632"/>
      <c r="CU463" s="632"/>
      <c r="CV463" s="632"/>
      <c r="CW463" s="632"/>
      <c r="CX463" s="632"/>
      <c r="CY463" s="632"/>
      <c r="CZ463" s="632"/>
      <c r="DA463" s="632"/>
      <c r="DB463" s="632"/>
      <c r="DC463" s="632"/>
      <c r="DD463" s="632"/>
      <c r="DE463" s="632"/>
      <c r="DF463" s="632"/>
      <c r="DG463" s="632"/>
      <c r="DH463" s="632"/>
      <c r="DI463" s="632"/>
      <c r="DJ463" s="632"/>
      <c r="DK463" s="632"/>
      <c r="DL463" s="632"/>
      <c r="DM463" s="632"/>
      <c r="DN463" s="632"/>
      <c r="DO463" s="632"/>
      <c r="DP463" s="632"/>
      <c r="DQ463" s="632"/>
      <c r="DR463" s="632"/>
      <c r="DS463" s="632"/>
      <c r="DT463" s="632"/>
      <c r="DU463" s="632"/>
      <c r="DV463" s="632"/>
      <c r="DW463" s="632"/>
      <c r="DX463" s="632"/>
      <c r="DY463" s="632"/>
      <c r="DZ463" s="632"/>
      <c r="EA463" s="632"/>
      <c r="EB463" s="632"/>
      <c r="EC463" s="632"/>
      <c r="ED463" s="632"/>
      <c r="EE463" s="632"/>
      <c r="EF463" s="632"/>
      <c r="EG463" s="632"/>
      <c r="EH463" s="632"/>
      <c r="EI463" s="632"/>
      <c r="EJ463" s="632"/>
      <c r="EK463" s="632"/>
      <c r="EL463" s="632"/>
      <c r="EM463" s="632"/>
      <c r="EN463" s="632"/>
      <c r="EO463" s="632"/>
      <c r="EP463" s="632"/>
      <c r="EQ463" s="632"/>
      <c r="ER463" s="632"/>
      <c r="ES463" s="632"/>
      <c r="ET463" s="632"/>
      <c r="EU463" s="632"/>
      <c r="EV463" s="632"/>
      <c r="EW463" s="632"/>
      <c r="EX463" s="632"/>
      <c r="EY463" s="632"/>
      <c r="EZ463" s="632"/>
      <c r="FA463" s="632"/>
      <c r="FB463" s="632"/>
      <c r="FC463" s="632"/>
      <c r="FD463" s="632"/>
      <c r="FE463" s="632"/>
      <c r="FF463" s="632"/>
      <c r="FG463" s="632"/>
      <c r="FH463" s="632"/>
      <c r="FI463" s="632"/>
      <c r="FJ463" s="632"/>
      <c r="FK463" s="632"/>
      <c r="FL463" s="632"/>
      <c r="FM463" s="632"/>
      <c r="FN463" s="632"/>
      <c r="FO463" s="632"/>
      <c r="FP463" s="632"/>
      <c r="FQ463" s="632"/>
      <c r="FR463" s="632"/>
      <c r="FS463" s="632"/>
      <c r="FT463" s="632"/>
      <c r="FU463" s="632"/>
      <c r="FV463" s="632"/>
      <c r="FW463" s="632"/>
      <c r="FX463" s="632"/>
      <c r="FY463" s="632"/>
      <c r="FZ463" s="632"/>
      <c r="GA463" s="632"/>
      <c r="GB463" s="632"/>
      <c r="GC463" s="632"/>
      <c r="GD463" s="632"/>
      <c r="GE463" s="632"/>
      <c r="GF463" s="632"/>
      <c r="GG463" s="632"/>
      <c r="GH463" s="632"/>
      <c r="GI463" s="632"/>
      <c r="GJ463" s="632"/>
      <c r="GK463" s="632"/>
      <c r="GL463" s="632"/>
      <c r="GM463" s="632"/>
      <c r="GN463" s="632"/>
      <c r="GO463" s="632"/>
      <c r="GP463" s="632"/>
      <c r="GQ463" s="632"/>
      <c r="GR463" s="632"/>
      <c r="GS463" s="632"/>
      <c r="GT463" s="632"/>
      <c r="GU463" s="632"/>
      <c r="GV463" s="632"/>
      <c r="GW463" s="632"/>
      <c r="GX463" s="632"/>
      <c r="GY463" s="632"/>
      <c r="GZ463" s="632"/>
      <c r="HA463" s="632"/>
      <c r="HB463" s="632"/>
      <c r="HC463" s="632"/>
      <c r="HD463" s="632"/>
      <c r="HE463" s="632"/>
      <c r="HF463" s="632"/>
      <c r="HG463" s="632"/>
      <c r="HH463" s="632"/>
      <c r="HI463" s="632"/>
      <c r="HJ463" s="632"/>
      <c r="HK463" s="632"/>
      <c r="HL463" s="632"/>
      <c r="HM463" s="632"/>
      <c r="HN463" s="632"/>
      <c r="HO463" s="632"/>
      <c r="HP463" s="632"/>
      <c r="HQ463" s="632"/>
      <c r="HR463" s="632"/>
      <c r="HS463" s="632"/>
      <c r="HT463" s="632"/>
      <c r="HU463" s="632"/>
    </row>
    <row r="464" spans="1:229" s="488" customFormat="1" ht="19.5" customHeight="1" x14ac:dyDescent="0.15">
      <c r="A464" s="496">
        <v>460</v>
      </c>
      <c r="B464" s="504">
        <v>69</v>
      </c>
      <c r="C464" s="574" t="s">
        <v>2452</v>
      </c>
      <c r="D464" s="573" t="s">
        <v>3132</v>
      </c>
      <c r="E464" s="515" t="s">
        <v>705</v>
      </c>
      <c r="F464" s="600" t="s">
        <v>2739</v>
      </c>
      <c r="G464" s="573" t="s">
        <v>2454</v>
      </c>
      <c r="H464" s="502" t="s">
        <v>2252</v>
      </c>
      <c r="I464" s="502" t="str">
        <f t="shared" si="30"/>
        <v>III/d</v>
      </c>
      <c r="J464" s="517" t="s">
        <v>4050</v>
      </c>
      <c r="K464" s="501" t="s">
        <v>720</v>
      </c>
      <c r="L464" s="503">
        <f t="shared" si="32"/>
        <v>54</v>
      </c>
      <c r="M464" s="502" t="s">
        <v>230</v>
      </c>
      <c r="N464" s="575" t="s">
        <v>3138</v>
      </c>
      <c r="O464" s="502">
        <v>2011</v>
      </c>
      <c r="P464" s="515" t="s">
        <v>3366</v>
      </c>
      <c r="Q464" s="581" t="s">
        <v>2231</v>
      </c>
      <c r="R464" s="581" t="s">
        <v>2298</v>
      </c>
      <c r="S464" s="600">
        <v>2003</v>
      </c>
      <c r="T464" s="598" t="s">
        <v>156</v>
      </c>
      <c r="U464" s="600" t="s">
        <v>2921</v>
      </c>
      <c r="V464" s="625"/>
      <c r="W464" s="632"/>
      <c r="X464" s="632"/>
      <c r="Y464" s="632"/>
      <c r="Z464" s="632"/>
      <c r="AA464" s="632"/>
      <c r="AB464" s="632"/>
      <c r="AC464" s="632"/>
      <c r="AD464" s="632"/>
      <c r="AE464" s="632"/>
      <c r="AF464" s="632"/>
      <c r="AG464" s="632"/>
      <c r="AH464" s="632"/>
      <c r="AI464" s="632"/>
      <c r="AJ464" s="632"/>
      <c r="AK464" s="632"/>
      <c r="AL464" s="632"/>
      <c r="AM464" s="632"/>
      <c r="AN464" s="632"/>
      <c r="AO464" s="632"/>
      <c r="AP464" s="632"/>
      <c r="AQ464" s="632"/>
      <c r="AR464" s="632"/>
      <c r="AS464" s="632"/>
      <c r="AT464" s="632"/>
      <c r="AU464" s="632"/>
      <c r="AV464" s="632"/>
      <c r="AW464" s="632"/>
      <c r="AX464" s="632"/>
      <c r="AY464" s="632"/>
      <c r="AZ464" s="632"/>
      <c r="BA464" s="632"/>
      <c r="BB464" s="632"/>
      <c r="BC464" s="632"/>
      <c r="BD464" s="632"/>
      <c r="BE464" s="632"/>
      <c r="BF464" s="632"/>
      <c r="BG464" s="632"/>
      <c r="BH464" s="632"/>
      <c r="BI464" s="632"/>
      <c r="BJ464" s="632"/>
      <c r="BK464" s="632"/>
      <c r="BL464" s="632"/>
      <c r="BM464" s="632"/>
      <c r="BN464" s="632"/>
      <c r="BO464" s="632"/>
      <c r="BP464" s="632"/>
      <c r="BQ464" s="632"/>
      <c r="BR464" s="632"/>
      <c r="BS464" s="632"/>
      <c r="BT464" s="632"/>
      <c r="BU464" s="632"/>
      <c r="BV464" s="632"/>
      <c r="BW464" s="632"/>
      <c r="BX464" s="632"/>
      <c r="BY464" s="632"/>
      <c r="BZ464" s="632"/>
      <c r="CA464" s="632"/>
      <c r="CB464" s="632"/>
      <c r="CC464" s="632"/>
      <c r="CD464" s="632"/>
      <c r="CE464" s="632"/>
      <c r="CF464" s="632"/>
      <c r="CG464" s="632"/>
      <c r="CH464" s="632"/>
      <c r="CI464" s="632"/>
      <c r="CJ464" s="632"/>
      <c r="CK464" s="632"/>
      <c r="CL464" s="632"/>
      <c r="CM464" s="632"/>
      <c r="CN464" s="632"/>
      <c r="CO464" s="632"/>
      <c r="CP464" s="632"/>
      <c r="CQ464" s="632"/>
      <c r="CR464" s="632"/>
      <c r="CS464" s="632"/>
      <c r="CT464" s="632"/>
      <c r="CU464" s="632"/>
      <c r="CV464" s="632"/>
      <c r="CW464" s="632"/>
      <c r="CX464" s="632"/>
      <c r="CY464" s="632"/>
      <c r="CZ464" s="632"/>
      <c r="DA464" s="632"/>
      <c r="DB464" s="632"/>
      <c r="DC464" s="632"/>
      <c r="DD464" s="632"/>
      <c r="DE464" s="632"/>
      <c r="DF464" s="632"/>
      <c r="DG464" s="632"/>
      <c r="DH464" s="632"/>
      <c r="DI464" s="632"/>
      <c r="DJ464" s="632"/>
      <c r="DK464" s="632"/>
      <c r="DL464" s="632"/>
      <c r="DM464" s="632"/>
      <c r="DN464" s="632"/>
      <c r="DO464" s="632"/>
      <c r="DP464" s="632"/>
      <c r="DQ464" s="632"/>
      <c r="DR464" s="632"/>
      <c r="DS464" s="632"/>
      <c r="DT464" s="632"/>
      <c r="DU464" s="632"/>
      <c r="DV464" s="632"/>
      <c r="DW464" s="632"/>
      <c r="DX464" s="632"/>
      <c r="DY464" s="632"/>
      <c r="DZ464" s="632"/>
      <c r="EA464" s="632"/>
      <c r="EB464" s="632"/>
      <c r="EC464" s="632"/>
      <c r="ED464" s="632"/>
      <c r="EE464" s="632"/>
      <c r="EF464" s="632"/>
      <c r="EG464" s="632"/>
      <c r="EH464" s="632"/>
      <c r="EI464" s="632"/>
      <c r="EJ464" s="632"/>
      <c r="EK464" s="632"/>
      <c r="EL464" s="632"/>
      <c r="EM464" s="632"/>
      <c r="EN464" s="632"/>
      <c r="EO464" s="632"/>
      <c r="EP464" s="632"/>
      <c r="EQ464" s="632"/>
      <c r="ER464" s="632"/>
      <c r="ES464" s="632"/>
      <c r="ET464" s="632"/>
      <c r="EU464" s="632"/>
      <c r="EV464" s="632"/>
      <c r="EW464" s="632"/>
      <c r="EX464" s="632"/>
      <c r="EY464" s="632"/>
      <c r="EZ464" s="632"/>
      <c r="FA464" s="632"/>
      <c r="FB464" s="632"/>
      <c r="FC464" s="632"/>
      <c r="FD464" s="632"/>
      <c r="FE464" s="632"/>
      <c r="FF464" s="632"/>
      <c r="FG464" s="632"/>
      <c r="FH464" s="632"/>
      <c r="FI464" s="632"/>
      <c r="FJ464" s="632"/>
      <c r="FK464" s="632"/>
      <c r="FL464" s="632"/>
      <c r="FM464" s="632"/>
      <c r="FN464" s="632"/>
      <c r="FO464" s="632"/>
      <c r="FP464" s="632"/>
      <c r="FQ464" s="632"/>
      <c r="FR464" s="632"/>
      <c r="FS464" s="632"/>
      <c r="FT464" s="632"/>
      <c r="FU464" s="632"/>
      <c r="FV464" s="632"/>
      <c r="FW464" s="632"/>
      <c r="FX464" s="632"/>
      <c r="FY464" s="632"/>
      <c r="FZ464" s="632"/>
      <c r="GA464" s="632"/>
      <c r="GB464" s="632"/>
      <c r="GC464" s="632"/>
      <c r="GD464" s="632"/>
      <c r="GE464" s="632"/>
      <c r="GF464" s="632"/>
      <c r="GG464" s="632"/>
      <c r="GH464" s="632"/>
      <c r="GI464" s="632"/>
      <c r="GJ464" s="632"/>
      <c r="GK464" s="632"/>
      <c r="GL464" s="632"/>
      <c r="GM464" s="632"/>
      <c r="GN464" s="632"/>
      <c r="GO464" s="632"/>
      <c r="GP464" s="632"/>
      <c r="GQ464" s="632"/>
      <c r="GR464" s="632"/>
      <c r="GS464" s="632"/>
      <c r="GT464" s="632"/>
      <c r="GU464" s="632"/>
      <c r="GV464" s="632"/>
      <c r="GW464" s="632"/>
      <c r="GX464" s="632"/>
      <c r="GY464" s="632"/>
      <c r="GZ464" s="632"/>
      <c r="HA464" s="632"/>
      <c r="HB464" s="632"/>
      <c r="HC464" s="632"/>
      <c r="HD464" s="632"/>
      <c r="HE464" s="632"/>
      <c r="HF464" s="632"/>
      <c r="HG464" s="632"/>
      <c r="HH464" s="632"/>
      <c r="HI464" s="632"/>
      <c r="HJ464" s="632"/>
      <c r="HK464" s="632"/>
      <c r="HL464" s="632"/>
      <c r="HM464" s="632"/>
      <c r="HN464" s="632"/>
      <c r="HO464" s="632"/>
      <c r="HP464" s="632"/>
      <c r="HQ464" s="632"/>
      <c r="HR464" s="632"/>
      <c r="HS464" s="632"/>
      <c r="HT464" s="632"/>
      <c r="HU464" s="632"/>
    </row>
    <row r="465" spans="1:229" s="106" customFormat="1" ht="19.5" customHeight="1" x14ac:dyDescent="0.15">
      <c r="A465" s="496">
        <v>461</v>
      </c>
      <c r="B465" s="504">
        <v>70</v>
      </c>
      <c r="C465" s="572" t="s">
        <v>2453</v>
      </c>
      <c r="D465" s="573" t="s">
        <v>5051</v>
      </c>
      <c r="E465" s="515" t="s">
        <v>705</v>
      </c>
      <c r="F465" s="600" t="s">
        <v>2724</v>
      </c>
      <c r="G465" s="573" t="s">
        <v>2455</v>
      </c>
      <c r="H465" s="502" t="s">
        <v>2252</v>
      </c>
      <c r="I465" s="502" t="str">
        <f t="shared" si="30"/>
        <v>III/d</v>
      </c>
      <c r="J465" s="517" t="s">
        <v>4957</v>
      </c>
      <c r="K465" s="504" t="s">
        <v>720</v>
      </c>
      <c r="L465" s="503">
        <f t="shared" si="32"/>
        <v>51</v>
      </c>
      <c r="M465" s="502" t="s">
        <v>230</v>
      </c>
      <c r="N465" s="575" t="s">
        <v>3138</v>
      </c>
      <c r="O465" s="502">
        <v>2011</v>
      </c>
      <c r="P465" s="515" t="s">
        <v>399</v>
      </c>
      <c r="Q465" s="581" t="s">
        <v>2231</v>
      </c>
      <c r="R465" s="581" t="s">
        <v>2298</v>
      </c>
      <c r="S465" s="600">
        <v>2002</v>
      </c>
      <c r="T465" s="598"/>
      <c r="U465" s="600" t="s">
        <v>2921</v>
      </c>
      <c r="V465" s="625"/>
      <c r="W465" s="632"/>
      <c r="X465" s="632"/>
      <c r="Y465" s="632"/>
      <c r="Z465" s="632"/>
      <c r="AA465" s="632"/>
      <c r="AB465" s="632"/>
      <c r="AC465" s="632"/>
      <c r="AD465" s="632"/>
      <c r="AE465" s="632"/>
      <c r="AF465" s="632"/>
      <c r="AG465" s="632"/>
      <c r="AH465" s="632"/>
      <c r="AI465" s="632"/>
      <c r="AJ465" s="632"/>
      <c r="AK465" s="632"/>
      <c r="AL465" s="632"/>
      <c r="AM465" s="632"/>
      <c r="AN465" s="632"/>
      <c r="AO465" s="632"/>
      <c r="AP465" s="632"/>
      <c r="AQ465" s="632"/>
      <c r="AR465" s="632"/>
      <c r="AS465" s="632"/>
      <c r="AT465" s="632"/>
      <c r="AU465" s="632"/>
      <c r="AV465" s="632"/>
      <c r="AW465" s="632"/>
      <c r="AX465" s="632"/>
      <c r="AY465" s="632"/>
      <c r="AZ465" s="632"/>
      <c r="BA465" s="632"/>
      <c r="BB465" s="632"/>
      <c r="BC465" s="632"/>
      <c r="BD465" s="632"/>
      <c r="BE465" s="632"/>
      <c r="BF465" s="632"/>
      <c r="BG465" s="632"/>
      <c r="BH465" s="632"/>
      <c r="BI465" s="632"/>
      <c r="BJ465" s="632"/>
      <c r="BK465" s="632"/>
      <c r="BL465" s="632"/>
      <c r="BM465" s="632"/>
      <c r="BN465" s="632"/>
      <c r="BO465" s="632"/>
      <c r="BP465" s="632"/>
      <c r="BQ465" s="632"/>
      <c r="BR465" s="632"/>
      <c r="BS465" s="632"/>
      <c r="BT465" s="632"/>
      <c r="BU465" s="632"/>
      <c r="BV465" s="632"/>
      <c r="BW465" s="632"/>
      <c r="BX465" s="632"/>
      <c r="BY465" s="632"/>
      <c r="BZ465" s="632"/>
      <c r="CA465" s="632"/>
      <c r="CB465" s="632"/>
      <c r="CC465" s="632"/>
      <c r="CD465" s="632"/>
      <c r="CE465" s="632"/>
      <c r="CF465" s="632"/>
      <c r="CG465" s="632"/>
      <c r="CH465" s="632"/>
      <c r="CI465" s="632"/>
      <c r="CJ465" s="632"/>
      <c r="CK465" s="632"/>
      <c r="CL465" s="632"/>
      <c r="CM465" s="632"/>
      <c r="CN465" s="632"/>
      <c r="CO465" s="632"/>
      <c r="CP465" s="632"/>
      <c r="CQ465" s="632"/>
      <c r="CR465" s="632"/>
      <c r="CS465" s="632"/>
      <c r="CT465" s="632"/>
      <c r="CU465" s="632"/>
      <c r="CV465" s="632"/>
      <c r="CW465" s="632"/>
      <c r="CX465" s="632"/>
      <c r="CY465" s="632"/>
      <c r="CZ465" s="632"/>
      <c r="DA465" s="632"/>
      <c r="DB465" s="632"/>
      <c r="DC465" s="632"/>
      <c r="DD465" s="632"/>
      <c r="DE465" s="632"/>
      <c r="DF465" s="632"/>
      <c r="DG465" s="632"/>
      <c r="DH465" s="632"/>
      <c r="DI465" s="632"/>
      <c r="DJ465" s="632"/>
      <c r="DK465" s="632"/>
      <c r="DL465" s="632"/>
      <c r="DM465" s="632"/>
      <c r="DN465" s="632"/>
      <c r="DO465" s="632"/>
      <c r="DP465" s="632"/>
      <c r="DQ465" s="632"/>
      <c r="DR465" s="632"/>
      <c r="DS465" s="632"/>
      <c r="DT465" s="632"/>
      <c r="DU465" s="632"/>
      <c r="DV465" s="632"/>
      <c r="DW465" s="632"/>
      <c r="DX465" s="632"/>
      <c r="DY465" s="632"/>
      <c r="DZ465" s="632"/>
      <c r="EA465" s="632"/>
      <c r="EB465" s="632"/>
      <c r="EC465" s="632"/>
      <c r="ED465" s="632"/>
      <c r="EE465" s="632"/>
      <c r="EF465" s="632"/>
      <c r="EG465" s="632"/>
      <c r="EH465" s="632"/>
      <c r="EI465" s="632"/>
      <c r="EJ465" s="632"/>
      <c r="EK465" s="632"/>
      <c r="EL465" s="632"/>
      <c r="EM465" s="632"/>
      <c r="EN465" s="632"/>
      <c r="EO465" s="632"/>
      <c r="EP465" s="632"/>
      <c r="EQ465" s="632"/>
      <c r="ER465" s="632"/>
      <c r="ES465" s="632"/>
      <c r="ET465" s="632"/>
      <c r="EU465" s="632"/>
      <c r="EV465" s="632"/>
      <c r="EW465" s="632"/>
      <c r="EX465" s="632"/>
      <c r="EY465" s="632"/>
      <c r="EZ465" s="632"/>
      <c r="FA465" s="632"/>
      <c r="FB465" s="632"/>
      <c r="FC465" s="632"/>
      <c r="FD465" s="632"/>
      <c r="FE465" s="632"/>
      <c r="FF465" s="632"/>
      <c r="FG465" s="632"/>
      <c r="FH465" s="632"/>
      <c r="FI465" s="632"/>
      <c r="FJ465" s="632"/>
      <c r="FK465" s="632"/>
      <c r="FL465" s="632"/>
      <c r="FM465" s="632"/>
      <c r="FN465" s="632"/>
      <c r="FO465" s="632"/>
      <c r="FP465" s="632"/>
      <c r="FQ465" s="632"/>
      <c r="FR465" s="632"/>
      <c r="FS465" s="632"/>
      <c r="FT465" s="632"/>
      <c r="FU465" s="632"/>
      <c r="FV465" s="632"/>
      <c r="FW465" s="632"/>
      <c r="FX465" s="632"/>
      <c r="FY465" s="632"/>
      <c r="FZ465" s="632"/>
      <c r="GA465" s="632"/>
      <c r="GB465" s="632"/>
      <c r="GC465" s="632"/>
      <c r="GD465" s="632"/>
      <c r="GE465" s="632"/>
      <c r="GF465" s="632"/>
      <c r="GG465" s="632"/>
      <c r="GH465" s="632"/>
      <c r="GI465" s="632"/>
      <c r="GJ465" s="632"/>
      <c r="GK465" s="632"/>
      <c r="GL465" s="632"/>
      <c r="GM465" s="632"/>
      <c r="GN465" s="632"/>
      <c r="GO465" s="632"/>
      <c r="GP465" s="632"/>
      <c r="GQ465" s="632"/>
      <c r="GR465" s="632"/>
      <c r="GS465" s="632"/>
      <c r="GT465" s="632"/>
      <c r="GU465" s="632"/>
      <c r="GV465" s="632"/>
      <c r="GW465" s="632"/>
      <c r="GX465" s="632"/>
      <c r="GY465" s="632"/>
      <c r="GZ465" s="632"/>
      <c r="HA465" s="632"/>
      <c r="HB465" s="632"/>
      <c r="HC465" s="632"/>
      <c r="HD465" s="632"/>
      <c r="HE465" s="632"/>
      <c r="HF465" s="632"/>
      <c r="HG465" s="632"/>
      <c r="HH465" s="632"/>
      <c r="HI465" s="632"/>
      <c r="HJ465" s="632"/>
      <c r="HK465" s="632"/>
      <c r="HL465" s="632"/>
      <c r="HM465" s="632"/>
      <c r="HN465" s="632"/>
      <c r="HO465" s="632"/>
      <c r="HP465" s="632"/>
      <c r="HQ465" s="632"/>
      <c r="HR465" s="632"/>
      <c r="HS465" s="632"/>
      <c r="HT465" s="632"/>
      <c r="HU465" s="632"/>
    </row>
    <row r="466" spans="1:229" s="482" customFormat="1" ht="19.5" customHeight="1" x14ac:dyDescent="0.15">
      <c r="A466" s="504">
        <v>462</v>
      </c>
      <c r="B466" s="504">
        <v>71</v>
      </c>
      <c r="C466" s="539" t="s">
        <v>4452</v>
      </c>
      <c r="D466" s="538" t="s">
        <v>4446</v>
      </c>
      <c r="E466" s="515" t="s">
        <v>705</v>
      </c>
      <c r="F466" s="600" t="s">
        <v>2729</v>
      </c>
      <c r="G466" s="576" t="s">
        <v>4465</v>
      </c>
      <c r="H466" s="502" t="s">
        <v>2246</v>
      </c>
      <c r="I466" s="502" t="str">
        <f t="shared" ref="I466" si="33">IF(H466="Pembina Utama","IV/e",IF(H466="Pembina Utama Madya","IV/d",IF(H466="Pembina Utama Muda","IV/c",IF(H466="Pembina Tk.I","IV/b",IF(H466="Pembina","IV/a",IF(H466="Penata Tk.I","III/d",IF(H466="Penata","III/c",IF(H466="Penata Muda Tk.I","III/b",IF(H466="Penata Muda","III/a",IF(H466="Pengatur Tk.I","II/d",IF(H466="Pengatur","II/c",IF(H466="Pengatur Muda Tk.I","II/b",IF(H466="Pengatur Muda","II/a",IF(H466="Juru Tk.I","I/d",IF(H466="Juru","I/c",IF(H466="Juru Muda Tk.I","I/b","I/a"))))))))))))))))</f>
        <v>III/b</v>
      </c>
      <c r="J466" s="517" t="s">
        <v>3977</v>
      </c>
      <c r="K466" s="504" t="s">
        <v>707</v>
      </c>
      <c r="L466" s="503">
        <f t="shared" si="32"/>
        <v>35</v>
      </c>
      <c r="M466" s="502" t="s">
        <v>680</v>
      </c>
      <c r="N466" s="517" t="s">
        <v>3977</v>
      </c>
      <c r="O466" s="501" t="s">
        <v>2225</v>
      </c>
      <c r="P466" s="553" t="s">
        <v>4627</v>
      </c>
      <c r="Q466" s="581" t="s">
        <v>2231</v>
      </c>
      <c r="R466" s="508" t="s">
        <v>4961</v>
      </c>
      <c r="S466" s="600"/>
      <c r="T466" s="598"/>
      <c r="U466" s="600"/>
      <c r="V466" s="625"/>
      <c r="W466" s="632"/>
      <c r="X466" s="632"/>
      <c r="Y466" s="632"/>
      <c r="Z466" s="632"/>
      <c r="AA466" s="632"/>
      <c r="AB466" s="632"/>
      <c r="AC466" s="632"/>
      <c r="AD466" s="632"/>
      <c r="AE466" s="632"/>
      <c r="AF466" s="632"/>
      <c r="AG466" s="632"/>
      <c r="AH466" s="632"/>
      <c r="AI466" s="632"/>
      <c r="AJ466" s="632"/>
      <c r="AK466" s="632"/>
      <c r="AL466" s="632"/>
      <c r="AM466" s="632"/>
      <c r="AN466" s="632"/>
      <c r="AO466" s="632"/>
      <c r="AP466" s="632"/>
      <c r="AQ466" s="632"/>
      <c r="AR466" s="632"/>
      <c r="AS466" s="632"/>
      <c r="AT466" s="632"/>
      <c r="AU466" s="632"/>
      <c r="AV466" s="632"/>
      <c r="AW466" s="632"/>
      <c r="AX466" s="632"/>
      <c r="AY466" s="632"/>
      <c r="AZ466" s="632"/>
      <c r="BA466" s="632"/>
      <c r="BB466" s="632"/>
      <c r="BC466" s="632"/>
      <c r="BD466" s="632"/>
      <c r="BE466" s="632"/>
      <c r="BF466" s="632"/>
      <c r="BG466" s="632"/>
      <c r="BH466" s="632"/>
      <c r="BI466" s="632"/>
      <c r="BJ466" s="632"/>
      <c r="BK466" s="632"/>
      <c r="BL466" s="632"/>
      <c r="BM466" s="632"/>
      <c r="BN466" s="632"/>
      <c r="BO466" s="632"/>
      <c r="BP466" s="632"/>
      <c r="BQ466" s="632"/>
      <c r="BR466" s="632"/>
      <c r="BS466" s="632"/>
      <c r="BT466" s="632"/>
      <c r="BU466" s="632"/>
      <c r="BV466" s="632"/>
      <c r="BW466" s="632"/>
      <c r="BX466" s="632"/>
      <c r="BY466" s="632"/>
      <c r="BZ466" s="632"/>
      <c r="CA466" s="632"/>
      <c r="CB466" s="632"/>
      <c r="CC466" s="632"/>
      <c r="CD466" s="632"/>
      <c r="CE466" s="632"/>
      <c r="CF466" s="632"/>
      <c r="CG466" s="632"/>
      <c r="CH466" s="632"/>
      <c r="CI466" s="632"/>
      <c r="CJ466" s="632"/>
      <c r="CK466" s="632"/>
      <c r="CL466" s="632"/>
      <c r="CM466" s="632"/>
      <c r="CN466" s="632"/>
      <c r="CO466" s="632"/>
      <c r="CP466" s="632"/>
      <c r="CQ466" s="632"/>
      <c r="CR466" s="632"/>
      <c r="CS466" s="632"/>
      <c r="CT466" s="632"/>
      <c r="CU466" s="632"/>
      <c r="CV466" s="632"/>
      <c r="CW466" s="632"/>
      <c r="CX466" s="632"/>
      <c r="CY466" s="632"/>
      <c r="CZ466" s="632"/>
      <c r="DA466" s="632"/>
      <c r="DB466" s="632"/>
      <c r="DC466" s="632"/>
      <c r="DD466" s="632"/>
      <c r="DE466" s="632"/>
      <c r="DF466" s="632"/>
      <c r="DG466" s="632"/>
      <c r="DH466" s="632"/>
      <c r="DI466" s="632"/>
      <c r="DJ466" s="632"/>
      <c r="DK466" s="632"/>
      <c r="DL466" s="632"/>
      <c r="DM466" s="632"/>
      <c r="DN466" s="632"/>
      <c r="DO466" s="632"/>
      <c r="DP466" s="632"/>
      <c r="DQ466" s="632"/>
      <c r="DR466" s="632"/>
      <c r="DS466" s="632"/>
      <c r="DT466" s="632"/>
      <c r="DU466" s="632"/>
      <c r="DV466" s="632"/>
      <c r="DW466" s="632"/>
      <c r="DX466" s="632"/>
      <c r="DY466" s="632"/>
      <c r="DZ466" s="632"/>
      <c r="EA466" s="632"/>
      <c r="EB466" s="632"/>
      <c r="EC466" s="632"/>
      <c r="ED466" s="632"/>
      <c r="EE466" s="632"/>
      <c r="EF466" s="632"/>
      <c r="EG466" s="632"/>
      <c r="EH466" s="632"/>
      <c r="EI466" s="632"/>
      <c r="EJ466" s="632"/>
      <c r="EK466" s="632"/>
      <c r="EL466" s="632"/>
      <c r="EM466" s="632"/>
      <c r="EN466" s="632"/>
      <c r="EO466" s="632"/>
      <c r="EP466" s="632"/>
      <c r="EQ466" s="632"/>
      <c r="ER466" s="632"/>
      <c r="ES466" s="632"/>
      <c r="ET466" s="632"/>
      <c r="EU466" s="632"/>
      <c r="EV466" s="632"/>
      <c r="EW466" s="632"/>
      <c r="EX466" s="632"/>
      <c r="EY466" s="632"/>
      <c r="EZ466" s="632"/>
      <c r="FA466" s="632"/>
      <c r="FB466" s="632"/>
      <c r="FC466" s="632"/>
      <c r="FD466" s="632"/>
      <c r="FE466" s="632"/>
      <c r="FF466" s="632"/>
      <c r="FG466" s="632"/>
      <c r="FH466" s="632"/>
      <c r="FI466" s="632"/>
      <c r="FJ466" s="632"/>
      <c r="FK466" s="632"/>
      <c r="FL466" s="632"/>
      <c r="FM466" s="632"/>
      <c r="FN466" s="632"/>
      <c r="FO466" s="632"/>
      <c r="FP466" s="632"/>
      <c r="FQ466" s="632"/>
      <c r="FR466" s="632"/>
      <c r="FS466" s="632"/>
      <c r="FT466" s="632"/>
      <c r="FU466" s="632"/>
      <c r="FV466" s="632"/>
      <c r="FW466" s="632"/>
      <c r="FX466" s="632"/>
      <c r="FY466" s="632"/>
      <c r="FZ466" s="632"/>
      <c r="GA466" s="632"/>
      <c r="GB466" s="632"/>
      <c r="GC466" s="632"/>
      <c r="GD466" s="632"/>
      <c r="GE466" s="632"/>
      <c r="GF466" s="632"/>
      <c r="GG466" s="632"/>
      <c r="GH466" s="632"/>
      <c r="GI466" s="632"/>
      <c r="GJ466" s="632"/>
      <c r="GK466" s="632"/>
      <c r="GL466" s="632"/>
      <c r="GM466" s="632"/>
      <c r="GN466" s="632"/>
      <c r="GO466" s="632"/>
      <c r="GP466" s="632"/>
      <c r="GQ466" s="632"/>
      <c r="GR466" s="632"/>
      <c r="GS466" s="632"/>
      <c r="GT466" s="632"/>
      <c r="GU466" s="632"/>
      <c r="GV466" s="632"/>
      <c r="GW466" s="632"/>
      <c r="GX466" s="632"/>
      <c r="GY466" s="632"/>
      <c r="GZ466" s="632"/>
      <c r="HA466" s="632"/>
      <c r="HB466" s="632"/>
      <c r="HC466" s="632"/>
      <c r="HD466" s="632"/>
      <c r="HE466" s="632"/>
      <c r="HF466" s="632"/>
      <c r="HG466" s="632"/>
      <c r="HH466" s="632"/>
      <c r="HI466" s="632"/>
      <c r="HJ466" s="632"/>
      <c r="HK466" s="632"/>
      <c r="HL466" s="632"/>
      <c r="HM466" s="632"/>
      <c r="HN466" s="632"/>
      <c r="HO466" s="632"/>
      <c r="HP466" s="632"/>
      <c r="HQ466" s="632"/>
      <c r="HR466" s="632"/>
      <c r="HS466" s="632"/>
      <c r="HT466" s="632"/>
      <c r="HU466" s="632"/>
    </row>
    <row r="467" spans="1:229" s="482" customFormat="1" ht="19.5" customHeight="1" x14ac:dyDescent="0.15">
      <c r="A467" s="496">
        <v>463</v>
      </c>
      <c r="B467" s="504">
        <v>72</v>
      </c>
      <c r="C467" s="539" t="s">
        <v>4453</v>
      </c>
      <c r="D467" s="538" t="s">
        <v>5138</v>
      </c>
      <c r="E467" s="515" t="s">
        <v>705</v>
      </c>
      <c r="F467" s="600" t="s">
        <v>2741</v>
      </c>
      <c r="G467" s="576" t="s">
        <v>4468</v>
      </c>
      <c r="H467" s="502" t="s">
        <v>2246</v>
      </c>
      <c r="I467" s="502" t="str">
        <f t="shared" ref="I467:I478" si="34">IF(H467="Pembina Utama","IV/e",IF(H467="Pembina Utama Madya","IV/d",IF(H467="Pembina Utama Muda","IV/c",IF(H467="Pembina Tk.I","IV/b",IF(H467="Pembina","IV/a",IF(H467="Penata Tk.I","III/d",IF(H467="Penata","III/c",IF(H467="Penata Muda Tk.I","III/b",IF(H467="Penata Muda","III/a",IF(H467="Pengatur Tk.I","II/d",IF(H467="Pengatur","II/c",IF(H467="Pengatur Muda Tk.I","II/b",IF(H467="Pengatur Muda","II/a",IF(H467="Juru Tk.I","I/d",IF(H467="Juru","I/c",IF(H467="Juru Muda Tk.I","I/b","I/a"))))))))))))))))</f>
        <v>III/b</v>
      </c>
      <c r="J467" s="517" t="s">
        <v>3977</v>
      </c>
      <c r="K467" s="504" t="s">
        <v>707</v>
      </c>
      <c r="L467" s="503">
        <f t="shared" si="32"/>
        <v>32</v>
      </c>
      <c r="M467" s="502" t="s">
        <v>680</v>
      </c>
      <c r="N467" s="517" t="s">
        <v>3977</v>
      </c>
      <c r="O467" s="501" t="s">
        <v>2225</v>
      </c>
      <c r="P467" s="553" t="s">
        <v>1139</v>
      </c>
      <c r="Q467" s="581" t="s">
        <v>2231</v>
      </c>
      <c r="R467" s="581" t="s">
        <v>2298</v>
      </c>
      <c r="S467" s="600">
        <v>2013</v>
      </c>
      <c r="T467" s="598" t="s">
        <v>5140</v>
      </c>
      <c r="U467" s="600" t="s">
        <v>5139</v>
      </c>
      <c r="V467" s="625"/>
      <c r="W467" s="632"/>
      <c r="X467" s="632"/>
      <c r="Y467" s="632"/>
      <c r="Z467" s="632"/>
      <c r="AA467" s="632"/>
      <c r="AB467" s="632"/>
      <c r="AC467" s="632"/>
      <c r="AD467" s="632"/>
      <c r="AE467" s="632"/>
      <c r="AF467" s="632"/>
      <c r="AG467" s="632"/>
      <c r="AH467" s="632"/>
      <c r="AI467" s="632"/>
      <c r="AJ467" s="632"/>
      <c r="AK467" s="632"/>
      <c r="AL467" s="632"/>
      <c r="AM467" s="632"/>
      <c r="AN467" s="632"/>
      <c r="AO467" s="632"/>
      <c r="AP467" s="632"/>
      <c r="AQ467" s="632"/>
      <c r="AR467" s="632"/>
      <c r="AS467" s="632"/>
      <c r="AT467" s="632"/>
      <c r="AU467" s="632"/>
      <c r="AV467" s="632"/>
      <c r="AW467" s="632"/>
      <c r="AX467" s="632"/>
      <c r="AY467" s="632"/>
      <c r="AZ467" s="632"/>
      <c r="BA467" s="632"/>
      <c r="BB467" s="632"/>
      <c r="BC467" s="632"/>
      <c r="BD467" s="632"/>
      <c r="BE467" s="632"/>
      <c r="BF467" s="632"/>
      <c r="BG467" s="632"/>
      <c r="BH467" s="632"/>
      <c r="BI467" s="632"/>
      <c r="BJ467" s="632"/>
      <c r="BK467" s="632"/>
      <c r="BL467" s="632"/>
      <c r="BM467" s="632"/>
      <c r="BN467" s="632"/>
      <c r="BO467" s="632"/>
      <c r="BP467" s="632"/>
      <c r="BQ467" s="632"/>
      <c r="BR467" s="632"/>
      <c r="BS467" s="632"/>
      <c r="BT467" s="632"/>
      <c r="BU467" s="632"/>
      <c r="BV467" s="632"/>
      <c r="BW467" s="632"/>
      <c r="BX467" s="632"/>
      <c r="BY467" s="632"/>
      <c r="BZ467" s="632"/>
      <c r="CA467" s="632"/>
      <c r="CB467" s="632"/>
      <c r="CC467" s="632"/>
      <c r="CD467" s="632"/>
      <c r="CE467" s="632"/>
      <c r="CF467" s="632"/>
      <c r="CG467" s="632"/>
      <c r="CH467" s="632"/>
      <c r="CI467" s="632"/>
      <c r="CJ467" s="632"/>
      <c r="CK467" s="632"/>
      <c r="CL467" s="632"/>
      <c r="CM467" s="632"/>
      <c r="CN467" s="632"/>
      <c r="CO467" s="632"/>
      <c r="CP467" s="632"/>
      <c r="CQ467" s="632"/>
      <c r="CR467" s="632"/>
      <c r="CS467" s="632"/>
      <c r="CT467" s="632"/>
      <c r="CU467" s="632"/>
      <c r="CV467" s="632"/>
      <c r="CW467" s="632"/>
      <c r="CX467" s="632"/>
      <c r="CY467" s="632"/>
      <c r="CZ467" s="632"/>
      <c r="DA467" s="632"/>
      <c r="DB467" s="632"/>
      <c r="DC467" s="632"/>
      <c r="DD467" s="632"/>
      <c r="DE467" s="632"/>
      <c r="DF467" s="632"/>
      <c r="DG467" s="632"/>
      <c r="DH467" s="632"/>
      <c r="DI467" s="632"/>
      <c r="DJ467" s="632"/>
      <c r="DK467" s="632"/>
      <c r="DL467" s="632"/>
      <c r="DM467" s="632"/>
      <c r="DN467" s="632"/>
      <c r="DO467" s="632"/>
      <c r="DP467" s="632"/>
      <c r="DQ467" s="632"/>
      <c r="DR467" s="632"/>
      <c r="DS467" s="632"/>
      <c r="DT467" s="632"/>
      <c r="DU467" s="632"/>
      <c r="DV467" s="632"/>
      <c r="DW467" s="632"/>
      <c r="DX467" s="632"/>
      <c r="DY467" s="632"/>
      <c r="DZ467" s="632"/>
      <c r="EA467" s="632"/>
      <c r="EB467" s="632"/>
      <c r="EC467" s="632"/>
      <c r="ED467" s="632"/>
      <c r="EE467" s="632"/>
      <c r="EF467" s="632"/>
      <c r="EG467" s="632"/>
      <c r="EH467" s="632"/>
      <c r="EI467" s="632"/>
      <c r="EJ467" s="632"/>
      <c r="EK467" s="632"/>
      <c r="EL467" s="632"/>
      <c r="EM467" s="632"/>
      <c r="EN467" s="632"/>
      <c r="EO467" s="632"/>
      <c r="EP467" s="632"/>
      <c r="EQ467" s="632"/>
      <c r="ER467" s="632"/>
      <c r="ES467" s="632"/>
      <c r="ET467" s="632"/>
      <c r="EU467" s="632"/>
      <c r="EV467" s="632"/>
      <c r="EW467" s="632"/>
      <c r="EX467" s="632"/>
      <c r="EY467" s="632"/>
      <c r="EZ467" s="632"/>
      <c r="FA467" s="632"/>
      <c r="FB467" s="632"/>
      <c r="FC467" s="632"/>
      <c r="FD467" s="632"/>
      <c r="FE467" s="632"/>
      <c r="FF467" s="632"/>
      <c r="FG467" s="632"/>
      <c r="FH467" s="632"/>
      <c r="FI467" s="632"/>
      <c r="FJ467" s="632"/>
      <c r="FK467" s="632"/>
      <c r="FL467" s="632"/>
      <c r="FM467" s="632"/>
      <c r="FN467" s="632"/>
      <c r="FO467" s="632"/>
      <c r="FP467" s="632"/>
      <c r="FQ467" s="632"/>
      <c r="FR467" s="632"/>
      <c r="FS467" s="632"/>
      <c r="FT467" s="632"/>
      <c r="FU467" s="632"/>
      <c r="FV467" s="632"/>
      <c r="FW467" s="632"/>
      <c r="FX467" s="632"/>
      <c r="FY467" s="632"/>
      <c r="FZ467" s="632"/>
      <c r="GA467" s="632"/>
      <c r="GB467" s="632"/>
      <c r="GC467" s="632"/>
      <c r="GD467" s="632"/>
      <c r="GE467" s="632"/>
      <c r="GF467" s="632"/>
      <c r="GG467" s="632"/>
      <c r="GH467" s="632"/>
      <c r="GI467" s="632"/>
      <c r="GJ467" s="632"/>
      <c r="GK467" s="632"/>
      <c r="GL467" s="632"/>
      <c r="GM467" s="632"/>
      <c r="GN467" s="632"/>
      <c r="GO467" s="632"/>
      <c r="GP467" s="632"/>
      <c r="GQ467" s="632"/>
      <c r="GR467" s="632"/>
      <c r="GS467" s="632"/>
      <c r="GT467" s="632"/>
      <c r="GU467" s="632"/>
      <c r="GV467" s="632"/>
      <c r="GW467" s="632"/>
      <c r="GX467" s="632"/>
      <c r="GY467" s="632"/>
      <c r="GZ467" s="632"/>
      <c r="HA467" s="632"/>
      <c r="HB467" s="632"/>
      <c r="HC467" s="632"/>
      <c r="HD467" s="632"/>
      <c r="HE467" s="632"/>
      <c r="HF467" s="632"/>
      <c r="HG467" s="632"/>
      <c r="HH467" s="632"/>
      <c r="HI467" s="632"/>
      <c r="HJ467" s="632"/>
      <c r="HK467" s="632"/>
      <c r="HL467" s="632"/>
      <c r="HM467" s="632"/>
      <c r="HN467" s="632"/>
      <c r="HO467" s="632"/>
      <c r="HP467" s="632"/>
      <c r="HQ467" s="632"/>
      <c r="HR467" s="632"/>
      <c r="HS467" s="632"/>
      <c r="HT467" s="632"/>
      <c r="HU467" s="632"/>
    </row>
    <row r="468" spans="1:229" s="482" customFormat="1" ht="19.5" customHeight="1" x14ac:dyDescent="0.15">
      <c r="A468" s="496">
        <v>464</v>
      </c>
      <c r="B468" s="504">
        <v>73</v>
      </c>
      <c r="C468" s="539" t="s">
        <v>4454</v>
      </c>
      <c r="D468" s="538" t="s">
        <v>5164</v>
      </c>
      <c r="E468" s="515" t="s">
        <v>705</v>
      </c>
      <c r="F468" s="600" t="s">
        <v>2730</v>
      </c>
      <c r="G468" s="576" t="s">
        <v>4470</v>
      </c>
      <c r="H468" s="502" t="s">
        <v>2246</v>
      </c>
      <c r="I468" s="502" t="str">
        <f t="shared" si="34"/>
        <v>III/b</v>
      </c>
      <c r="J468" s="517" t="s">
        <v>3977</v>
      </c>
      <c r="K468" s="504" t="s">
        <v>707</v>
      </c>
      <c r="L468" s="503">
        <f t="shared" si="32"/>
        <v>29</v>
      </c>
      <c r="M468" s="502" t="s">
        <v>680</v>
      </c>
      <c r="N468" s="517" t="s">
        <v>3977</v>
      </c>
      <c r="O468" s="501" t="s">
        <v>2225</v>
      </c>
      <c r="P468" s="553" t="s">
        <v>1274</v>
      </c>
      <c r="Q468" s="581" t="s">
        <v>2231</v>
      </c>
      <c r="R468" s="508" t="s">
        <v>4959</v>
      </c>
      <c r="S468" s="600">
        <v>2017</v>
      </c>
      <c r="T468" s="598" t="s">
        <v>5165</v>
      </c>
      <c r="U468" s="600" t="s">
        <v>3014</v>
      </c>
      <c r="V468" s="625"/>
      <c r="W468" s="632"/>
      <c r="X468" s="632"/>
      <c r="Y468" s="632"/>
      <c r="Z468" s="632"/>
      <c r="AA468" s="632"/>
      <c r="AB468" s="632"/>
      <c r="AC468" s="632"/>
      <c r="AD468" s="632"/>
      <c r="AE468" s="632"/>
      <c r="AF468" s="632"/>
      <c r="AG468" s="632"/>
      <c r="AH468" s="632"/>
      <c r="AI468" s="632"/>
      <c r="AJ468" s="632"/>
      <c r="AK468" s="632"/>
      <c r="AL468" s="632"/>
      <c r="AM468" s="632"/>
      <c r="AN468" s="632"/>
      <c r="AO468" s="632"/>
      <c r="AP468" s="632"/>
      <c r="AQ468" s="632"/>
      <c r="AR468" s="632"/>
      <c r="AS468" s="632"/>
      <c r="AT468" s="632"/>
      <c r="AU468" s="632"/>
      <c r="AV468" s="632"/>
      <c r="AW468" s="632"/>
      <c r="AX468" s="632"/>
      <c r="AY468" s="632"/>
      <c r="AZ468" s="632"/>
      <c r="BA468" s="632"/>
      <c r="BB468" s="632"/>
      <c r="BC468" s="632"/>
      <c r="BD468" s="632"/>
      <c r="BE468" s="632"/>
      <c r="BF468" s="632"/>
      <c r="BG468" s="632"/>
      <c r="BH468" s="632"/>
      <c r="BI468" s="632"/>
      <c r="BJ468" s="632"/>
      <c r="BK468" s="632"/>
      <c r="BL468" s="632"/>
      <c r="BM468" s="632"/>
      <c r="BN468" s="632"/>
      <c r="BO468" s="632"/>
      <c r="BP468" s="632"/>
      <c r="BQ468" s="632"/>
      <c r="BR468" s="632"/>
      <c r="BS468" s="632"/>
      <c r="BT468" s="632"/>
      <c r="BU468" s="632"/>
      <c r="BV468" s="632"/>
      <c r="BW468" s="632"/>
      <c r="BX468" s="632"/>
      <c r="BY468" s="632"/>
      <c r="BZ468" s="632"/>
      <c r="CA468" s="632"/>
      <c r="CB468" s="632"/>
      <c r="CC468" s="632"/>
      <c r="CD468" s="632"/>
      <c r="CE468" s="632"/>
      <c r="CF468" s="632"/>
      <c r="CG468" s="632"/>
      <c r="CH468" s="632"/>
      <c r="CI468" s="632"/>
      <c r="CJ468" s="632"/>
      <c r="CK468" s="632"/>
      <c r="CL468" s="632"/>
      <c r="CM468" s="632"/>
      <c r="CN468" s="632"/>
      <c r="CO468" s="632"/>
      <c r="CP468" s="632"/>
      <c r="CQ468" s="632"/>
      <c r="CR468" s="632"/>
      <c r="CS468" s="632"/>
      <c r="CT468" s="632"/>
      <c r="CU468" s="632"/>
      <c r="CV468" s="632"/>
      <c r="CW468" s="632"/>
      <c r="CX468" s="632"/>
      <c r="CY468" s="632"/>
      <c r="CZ468" s="632"/>
      <c r="DA468" s="632"/>
      <c r="DB468" s="632"/>
      <c r="DC468" s="632"/>
      <c r="DD468" s="632"/>
      <c r="DE468" s="632"/>
      <c r="DF468" s="632"/>
      <c r="DG468" s="632"/>
      <c r="DH468" s="632"/>
      <c r="DI468" s="632"/>
      <c r="DJ468" s="632"/>
      <c r="DK468" s="632"/>
      <c r="DL468" s="632"/>
      <c r="DM468" s="632"/>
      <c r="DN468" s="632"/>
      <c r="DO468" s="632"/>
      <c r="DP468" s="632"/>
      <c r="DQ468" s="632"/>
      <c r="DR468" s="632"/>
      <c r="DS468" s="632"/>
      <c r="DT468" s="632"/>
      <c r="DU468" s="632"/>
      <c r="DV468" s="632"/>
      <c r="DW468" s="632"/>
      <c r="DX468" s="632"/>
      <c r="DY468" s="632"/>
      <c r="DZ468" s="632"/>
      <c r="EA468" s="632"/>
      <c r="EB468" s="632"/>
      <c r="EC468" s="632"/>
      <c r="ED468" s="632"/>
      <c r="EE468" s="632"/>
      <c r="EF468" s="632"/>
      <c r="EG468" s="632"/>
      <c r="EH468" s="632"/>
      <c r="EI468" s="632"/>
      <c r="EJ468" s="632"/>
      <c r="EK468" s="632"/>
      <c r="EL468" s="632"/>
      <c r="EM468" s="632"/>
      <c r="EN468" s="632"/>
      <c r="EO468" s="632"/>
      <c r="EP468" s="632"/>
      <c r="EQ468" s="632"/>
      <c r="ER468" s="632"/>
      <c r="ES468" s="632"/>
      <c r="ET468" s="632"/>
      <c r="EU468" s="632"/>
      <c r="EV468" s="632"/>
      <c r="EW468" s="632"/>
      <c r="EX468" s="632"/>
      <c r="EY468" s="632"/>
      <c r="EZ468" s="632"/>
      <c r="FA468" s="632"/>
      <c r="FB468" s="632"/>
      <c r="FC468" s="632"/>
      <c r="FD468" s="632"/>
      <c r="FE468" s="632"/>
      <c r="FF468" s="632"/>
      <c r="FG468" s="632"/>
      <c r="FH468" s="632"/>
      <c r="FI468" s="632"/>
      <c r="FJ468" s="632"/>
      <c r="FK468" s="632"/>
      <c r="FL468" s="632"/>
      <c r="FM468" s="632"/>
      <c r="FN468" s="632"/>
      <c r="FO468" s="632"/>
      <c r="FP468" s="632"/>
      <c r="FQ468" s="632"/>
      <c r="FR468" s="632"/>
      <c r="FS468" s="632"/>
      <c r="FT468" s="632"/>
      <c r="FU468" s="632"/>
      <c r="FV468" s="632"/>
      <c r="FW468" s="632"/>
      <c r="FX468" s="632"/>
      <c r="FY468" s="632"/>
      <c r="FZ468" s="632"/>
      <c r="GA468" s="632"/>
      <c r="GB468" s="632"/>
      <c r="GC468" s="632"/>
      <c r="GD468" s="632"/>
      <c r="GE468" s="632"/>
      <c r="GF468" s="632"/>
      <c r="GG468" s="632"/>
      <c r="GH468" s="632"/>
      <c r="GI468" s="632"/>
      <c r="GJ468" s="632"/>
      <c r="GK468" s="632"/>
      <c r="GL468" s="632"/>
      <c r="GM468" s="632"/>
      <c r="GN468" s="632"/>
      <c r="GO468" s="632"/>
      <c r="GP468" s="632"/>
      <c r="GQ468" s="632"/>
      <c r="GR468" s="632"/>
      <c r="GS468" s="632"/>
      <c r="GT468" s="632"/>
      <c r="GU468" s="632"/>
      <c r="GV468" s="632"/>
      <c r="GW468" s="632"/>
      <c r="GX468" s="632"/>
      <c r="GY468" s="632"/>
      <c r="GZ468" s="632"/>
      <c r="HA468" s="632"/>
      <c r="HB468" s="632"/>
      <c r="HC468" s="632"/>
      <c r="HD468" s="632"/>
      <c r="HE468" s="632"/>
      <c r="HF468" s="632"/>
      <c r="HG468" s="632"/>
      <c r="HH468" s="632"/>
      <c r="HI468" s="632"/>
      <c r="HJ468" s="632"/>
      <c r="HK468" s="632"/>
      <c r="HL468" s="632"/>
      <c r="HM468" s="632"/>
      <c r="HN468" s="632"/>
      <c r="HO468" s="632"/>
      <c r="HP468" s="632"/>
      <c r="HQ468" s="632"/>
      <c r="HR468" s="632"/>
      <c r="HS468" s="632"/>
      <c r="HT468" s="632"/>
      <c r="HU468" s="632"/>
    </row>
    <row r="469" spans="1:229" s="482" customFormat="1" ht="19.5" customHeight="1" x14ac:dyDescent="0.15">
      <c r="A469" s="504">
        <v>465</v>
      </c>
      <c r="B469" s="504">
        <v>74</v>
      </c>
      <c r="C469" s="539" t="s">
        <v>4455</v>
      </c>
      <c r="D469" s="538" t="s">
        <v>5229</v>
      </c>
      <c r="E469" s="515" t="s">
        <v>705</v>
      </c>
      <c r="F469" s="600" t="s">
        <v>2771</v>
      </c>
      <c r="G469" s="576" t="s">
        <v>4473</v>
      </c>
      <c r="H469" s="502" t="s">
        <v>2246</v>
      </c>
      <c r="I469" s="502" t="str">
        <f t="shared" si="34"/>
        <v>III/b</v>
      </c>
      <c r="J469" s="517" t="s">
        <v>3977</v>
      </c>
      <c r="K469" s="504" t="s">
        <v>707</v>
      </c>
      <c r="L469" s="503">
        <f t="shared" si="32"/>
        <v>32</v>
      </c>
      <c r="M469" s="502" t="s">
        <v>680</v>
      </c>
      <c r="N469" s="517" t="s">
        <v>3977</v>
      </c>
      <c r="O469" s="501" t="s">
        <v>2225</v>
      </c>
      <c r="P469" s="553" t="s">
        <v>263</v>
      </c>
      <c r="Q469" s="581" t="s">
        <v>2231</v>
      </c>
      <c r="R469" s="508" t="s">
        <v>4961</v>
      </c>
      <c r="S469" s="600">
        <v>2015</v>
      </c>
      <c r="T469" s="598" t="s">
        <v>5228</v>
      </c>
      <c r="U469" s="600" t="s">
        <v>2991</v>
      </c>
      <c r="V469" s="625"/>
      <c r="W469" s="632"/>
      <c r="X469" s="632"/>
      <c r="Y469" s="632"/>
      <c r="Z469" s="632"/>
      <c r="AA469" s="632"/>
      <c r="AB469" s="632"/>
      <c r="AC469" s="632"/>
      <c r="AD469" s="632"/>
      <c r="AE469" s="632"/>
      <c r="AF469" s="632"/>
      <c r="AG469" s="632"/>
      <c r="AH469" s="632"/>
      <c r="AI469" s="632"/>
      <c r="AJ469" s="632"/>
      <c r="AK469" s="632"/>
      <c r="AL469" s="632"/>
      <c r="AM469" s="632"/>
      <c r="AN469" s="632"/>
      <c r="AO469" s="632"/>
      <c r="AP469" s="632"/>
      <c r="AQ469" s="632"/>
      <c r="AR469" s="632"/>
      <c r="AS469" s="632"/>
      <c r="AT469" s="632"/>
      <c r="AU469" s="632"/>
      <c r="AV469" s="632"/>
      <c r="AW469" s="632"/>
      <c r="AX469" s="632"/>
      <c r="AY469" s="632"/>
      <c r="AZ469" s="632"/>
      <c r="BA469" s="632"/>
      <c r="BB469" s="632"/>
      <c r="BC469" s="632"/>
      <c r="BD469" s="632"/>
      <c r="BE469" s="632"/>
      <c r="BF469" s="632"/>
      <c r="BG469" s="632"/>
      <c r="BH469" s="632"/>
      <c r="BI469" s="632"/>
      <c r="BJ469" s="632"/>
      <c r="BK469" s="632"/>
      <c r="BL469" s="632"/>
      <c r="BM469" s="632"/>
      <c r="BN469" s="632"/>
      <c r="BO469" s="632"/>
      <c r="BP469" s="632"/>
      <c r="BQ469" s="632"/>
      <c r="BR469" s="632"/>
      <c r="BS469" s="632"/>
      <c r="BT469" s="632"/>
      <c r="BU469" s="632"/>
      <c r="BV469" s="632"/>
      <c r="BW469" s="632"/>
      <c r="BX469" s="632"/>
      <c r="BY469" s="632"/>
      <c r="BZ469" s="632"/>
      <c r="CA469" s="632"/>
      <c r="CB469" s="632"/>
      <c r="CC469" s="632"/>
      <c r="CD469" s="632"/>
      <c r="CE469" s="632"/>
      <c r="CF469" s="632"/>
      <c r="CG469" s="632"/>
      <c r="CH469" s="632"/>
      <c r="CI469" s="632"/>
      <c r="CJ469" s="632"/>
      <c r="CK469" s="632"/>
      <c r="CL469" s="632"/>
      <c r="CM469" s="632"/>
      <c r="CN469" s="632"/>
      <c r="CO469" s="632"/>
      <c r="CP469" s="632"/>
      <c r="CQ469" s="632"/>
      <c r="CR469" s="632"/>
      <c r="CS469" s="632"/>
      <c r="CT469" s="632"/>
      <c r="CU469" s="632"/>
      <c r="CV469" s="632"/>
      <c r="CW469" s="632"/>
      <c r="CX469" s="632"/>
      <c r="CY469" s="632"/>
      <c r="CZ469" s="632"/>
      <c r="DA469" s="632"/>
      <c r="DB469" s="632"/>
      <c r="DC469" s="632"/>
      <c r="DD469" s="632"/>
      <c r="DE469" s="632"/>
      <c r="DF469" s="632"/>
      <c r="DG469" s="632"/>
      <c r="DH469" s="632"/>
      <c r="DI469" s="632"/>
      <c r="DJ469" s="632"/>
      <c r="DK469" s="632"/>
      <c r="DL469" s="632"/>
      <c r="DM469" s="632"/>
      <c r="DN469" s="632"/>
      <c r="DO469" s="632"/>
      <c r="DP469" s="632"/>
      <c r="DQ469" s="632"/>
      <c r="DR469" s="632"/>
      <c r="DS469" s="632"/>
      <c r="DT469" s="632"/>
      <c r="DU469" s="632"/>
      <c r="DV469" s="632"/>
      <c r="DW469" s="632"/>
      <c r="DX469" s="632"/>
      <c r="DY469" s="632"/>
      <c r="DZ469" s="632"/>
      <c r="EA469" s="632"/>
      <c r="EB469" s="632"/>
      <c r="EC469" s="632"/>
      <c r="ED469" s="632"/>
      <c r="EE469" s="632"/>
      <c r="EF469" s="632"/>
      <c r="EG469" s="632"/>
      <c r="EH469" s="632"/>
      <c r="EI469" s="632"/>
      <c r="EJ469" s="632"/>
      <c r="EK469" s="632"/>
      <c r="EL469" s="632"/>
      <c r="EM469" s="632"/>
      <c r="EN469" s="632"/>
      <c r="EO469" s="632"/>
      <c r="EP469" s="632"/>
      <c r="EQ469" s="632"/>
      <c r="ER469" s="632"/>
      <c r="ES469" s="632"/>
      <c r="ET469" s="632"/>
      <c r="EU469" s="632"/>
      <c r="EV469" s="632"/>
      <c r="EW469" s="632"/>
      <c r="EX469" s="632"/>
      <c r="EY469" s="632"/>
      <c r="EZ469" s="632"/>
      <c r="FA469" s="632"/>
      <c r="FB469" s="632"/>
      <c r="FC469" s="632"/>
      <c r="FD469" s="632"/>
      <c r="FE469" s="632"/>
      <c r="FF469" s="632"/>
      <c r="FG469" s="632"/>
      <c r="FH469" s="632"/>
      <c r="FI469" s="632"/>
      <c r="FJ469" s="632"/>
      <c r="FK469" s="632"/>
      <c r="FL469" s="632"/>
      <c r="FM469" s="632"/>
      <c r="FN469" s="632"/>
      <c r="FO469" s="632"/>
      <c r="FP469" s="632"/>
      <c r="FQ469" s="632"/>
      <c r="FR469" s="632"/>
      <c r="FS469" s="632"/>
      <c r="FT469" s="632"/>
      <c r="FU469" s="632"/>
      <c r="FV469" s="632"/>
      <c r="FW469" s="632"/>
      <c r="FX469" s="632"/>
      <c r="FY469" s="632"/>
      <c r="FZ469" s="632"/>
      <c r="GA469" s="632"/>
      <c r="GB469" s="632"/>
      <c r="GC469" s="632"/>
      <c r="GD469" s="632"/>
      <c r="GE469" s="632"/>
      <c r="GF469" s="632"/>
      <c r="GG469" s="632"/>
      <c r="GH469" s="632"/>
      <c r="GI469" s="632"/>
      <c r="GJ469" s="632"/>
      <c r="GK469" s="632"/>
      <c r="GL469" s="632"/>
      <c r="GM469" s="632"/>
      <c r="GN469" s="632"/>
      <c r="GO469" s="632"/>
      <c r="GP469" s="632"/>
      <c r="GQ469" s="632"/>
      <c r="GR469" s="632"/>
      <c r="GS469" s="632"/>
      <c r="GT469" s="632"/>
      <c r="GU469" s="632"/>
      <c r="GV469" s="632"/>
      <c r="GW469" s="632"/>
      <c r="GX469" s="632"/>
      <c r="GY469" s="632"/>
      <c r="GZ469" s="632"/>
      <c r="HA469" s="632"/>
      <c r="HB469" s="632"/>
      <c r="HC469" s="632"/>
      <c r="HD469" s="632"/>
      <c r="HE469" s="632"/>
      <c r="HF469" s="632"/>
      <c r="HG469" s="632"/>
      <c r="HH469" s="632"/>
      <c r="HI469" s="632"/>
      <c r="HJ469" s="632"/>
      <c r="HK469" s="632"/>
      <c r="HL469" s="632"/>
      <c r="HM469" s="632"/>
      <c r="HN469" s="632"/>
      <c r="HO469" s="632"/>
      <c r="HP469" s="632"/>
      <c r="HQ469" s="632"/>
      <c r="HR469" s="632"/>
      <c r="HS469" s="632"/>
      <c r="HT469" s="632"/>
      <c r="HU469" s="632"/>
    </row>
    <row r="470" spans="1:229" s="482" customFormat="1" ht="19.5" customHeight="1" x14ac:dyDescent="0.15">
      <c r="A470" s="496">
        <v>466</v>
      </c>
      <c r="B470" s="504">
        <v>75</v>
      </c>
      <c r="C470" s="539" t="s">
        <v>4456</v>
      </c>
      <c r="D470" s="538" t="s">
        <v>4447</v>
      </c>
      <c r="E470" s="515" t="s">
        <v>709</v>
      </c>
      <c r="F470" s="600" t="s">
        <v>2820</v>
      </c>
      <c r="G470" s="576" t="s">
        <v>4474</v>
      </c>
      <c r="H470" s="502" t="s">
        <v>2246</v>
      </c>
      <c r="I470" s="502" t="str">
        <f t="shared" si="34"/>
        <v>III/b</v>
      </c>
      <c r="J470" s="517" t="s">
        <v>3977</v>
      </c>
      <c r="K470" s="504" t="s">
        <v>707</v>
      </c>
      <c r="L470" s="503">
        <f t="shared" si="32"/>
        <v>30</v>
      </c>
      <c r="M470" s="502" t="s">
        <v>680</v>
      </c>
      <c r="N470" s="517" t="s">
        <v>3977</v>
      </c>
      <c r="O470" s="501" t="s">
        <v>2225</v>
      </c>
      <c r="P470" s="553" t="s">
        <v>395</v>
      </c>
      <c r="Q470" s="581" t="s">
        <v>2231</v>
      </c>
      <c r="R470" s="508" t="s">
        <v>4960</v>
      </c>
      <c r="S470" s="600"/>
      <c r="T470" s="598"/>
      <c r="U470" s="600"/>
      <c r="V470" s="625"/>
      <c r="W470" s="632"/>
      <c r="X470" s="632"/>
      <c r="Y470" s="632"/>
      <c r="Z470" s="632"/>
      <c r="AA470" s="632"/>
      <c r="AB470" s="632"/>
      <c r="AC470" s="632"/>
      <c r="AD470" s="632"/>
      <c r="AE470" s="632"/>
      <c r="AF470" s="632"/>
      <c r="AG470" s="632"/>
      <c r="AH470" s="632"/>
      <c r="AI470" s="632"/>
      <c r="AJ470" s="632"/>
      <c r="AK470" s="632"/>
      <c r="AL470" s="632"/>
      <c r="AM470" s="632"/>
      <c r="AN470" s="632"/>
      <c r="AO470" s="632"/>
      <c r="AP470" s="632"/>
      <c r="AQ470" s="632"/>
      <c r="AR470" s="632"/>
      <c r="AS470" s="632"/>
      <c r="AT470" s="632"/>
      <c r="AU470" s="632"/>
      <c r="AV470" s="632"/>
      <c r="AW470" s="632"/>
      <c r="AX470" s="632"/>
      <c r="AY470" s="632"/>
      <c r="AZ470" s="632"/>
      <c r="BA470" s="632"/>
      <c r="BB470" s="632"/>
      <c r="BC470" s="632"/>
      <c r="BD470" s="632"/>
      <c r="BE470" s="632"/>
      <c r="BF470" s="632"/>
      <c r="BG470" s="632"/>
      <c r="BH470" s="632"/>
      <c r="BI470" s="632"/>
      <c r="BJ470" s="632"/>
      <c r="BK470" s="632"/>
      <c r="BL470" s="632"/>
      <c r="BM470" s="632"/>
      <c r="BN470" s="632"/>
      <c r="BO470" s="632"/>
      <c r="BP470" s="632"/>
      <c r="BQ470" s="632"/>
      <c r="BR470" s="632"/>
      <c r="BS470" s="632"/>
      <c r="BT470" s="632"/>
      <c r="BU470" s="632"/>
      <c r="BV470" s="632"/>
      <c r="BW470" s="632"/>
      <c r="BX470" s="632"/>
      <c r="BY470" s="632"/>
      <c r="BZ470" s="632"/>
      <c r="CA470" s="632"/>
      <c r="CB470" s="632"/>
      <c r="CC470" s="632"/>
      <c r="CD470" s="632"/>
      <c r="CE470" s="632"/>
      <c r="CF470" s="632"/>
      <c r="CG470" s="632"/>
      <c r="CH470" s="632"/>
      <c r="CI470" s="632"/>
      <c r="CJ470" s="632"/>
      <c r="CK470" s="632"/>
      <c r="CL470" s="632"/>
      <c r="CM470" s="632"/>
      <c r="CN470" s="632"/>
      <c r="CO470" s="632"/>
      <c r="CP470" s="632"/>
      <c r="CQ470" s="632"/>
      <c r="CR470" s="632"/>
      <c r="CS470" s="632"/>
      <c r="CT470" s="632"/>
      <c r="CU470" s="632"/>
      <c r="CV470" s="632"/>
      <c r="CW470" s="632"/>
      <c r="CX470" s="632"/>
      <c r="CY470" s="632"/>
      <c r="CZ470" s="632"/>
      <c r="DA470" s="632"/>
      <c r="DB470" s="632"/>
      <c r="DC470" s="632"/>
      <c r="DD470" s="632"/>
      <c r="DE470" s="632"/>
      <c r="DF470" s="632"/>
      <c r="DG470" s="632"/>
      <c r="DH470" s="632"/>
      <c r="DI470" s="632"/>
      <c r="DJ470" s="632"/>
      <c r="DK470" s="632"/>
      <c r="DL470" s="632"/>
      <c r="DM470" s="632"/>
      <c r="DN470" s="632"/>
      <c r="DO470" s="632"/>
      <c r="DP470" s="632"/>
      <c r="DQ470" s="632"/>
      <c r="DR470" s="632"/>
      <c r="DS470" s="632"/>
      <c r="DT470" s="632"/>
      <c r="DU470" s="632"/>
      <c r="DV470" s="632"/>
      <c r="DW470" s="632"/>
      <c r="DX470" s="632"/>
      <c r="DY470" s="632"/>
      <c r="DZ470" s="632"/>
      <c r="EA470" s="632"/>
      <c r="EB470" s="632"/>
      <c r="EC470" s="632"/>
      <c r="ED470" s="632"/>
      <c r="EE470" s="632"/>
      <c r="EF470" s="632"/>
      <c r="EG470" s="632"/>
      <c r="EH470" s="632"/>
      <c r="EI470" s="632"/>
      <c r="EJ470" s="632"/>
      <c r="EK470" s="632"/>
      <c r="EL470" s="632"/>
      <c r="EM470" s="632"/>
      <c r="EN470" s="632"/>
      <c r="EO470" s="632"/>
      <c r="EP470" s="632"/>
      <c r="EQ470" s="632"/>
      <c r="ER470" s="632"/>
      <c r="ES470" s="632"/>
      <c r="ET470" s="632"/>
      <c r="EU470" s="632"/>
      <c r="EV470" s="632"/>
      <c r="EW470" s="632"/>
      <c r="EX470" s="632"/>
      <c r="EY470" s="632"/>
      <c r="EZ470" s="632"/>
      <c r="FA470" s="632"/>
      <c r="FB470" s="632"/>
      <c r="FC470" s="632"/>
      <c r="FD470" s="632"/>
      <c r="FE470" s="632"/>
      <c r="FF470" s="632"/>
      <c r="FG470" s="632"/>
      <c r="FH470" s="632"/>
      <c r="FI470" s="632"/>
      <c r="FJ470" s="632"/>
      <c r="FK470" s="632"/>
      <c r="FL470" s="632"/>
      <c r="FM470" s="632"/>
      <c r="FN470" s="632"/>
      <c r="FO470" s="632"/>
      <c r="FP470" s="632"/>
      <c r="FQ470" s="632"/>
      <c r="FR470" s="632"/>
      <c r="FS470" s="632"/>
      <c r="FT470" s="632"/>
      <c r="FU470" s="632"/>
      <c r="FV470" s="632"/>
      <c r="FW470" s="632"/>
      <c r="FX470" s="632"/>
      <c r="FY470" s="632"/>
      <c r="FZ470" s="632"/>
      <c r="GA470" s="632"/>
      <c r="GB470" s="632"/>
      <c r="GC470" s="632"/>
      <c r="GD470" s="632"/>
      <c r="GE470" s="632"/>
      <c r="GF470" s="632"/>
      <c r="GG470" s="632"/>
      <c r="GH470" s="632"/>
      <c r="GI470" s="632"/>
      <c r="GJ470" s="632"/>
      <c r="GK470" s="632"/>
      <c r="GL470" s="632"/>
      <c r="GM470" s="632"/>
      <c r="GN470" s="632"/>
      <c r="GO470" s="632"/>
      <c r="GP470" s="632"/>
      <c r="GQ470" s="632"/>
      <c r="GR470" s="632"/>
      <c r="GS470" s="632"/>
      <c r="GT470" s="632"/>
      <c r="GU470" s="632"/>
      <c r="GV470" s="632"/>
      <c r="GW470" s="632"/>
      <c r="GX470" s="632"/>
      <c r="GY470" s="632"/>
      <c r="GZ470" s="632"/>
      <c r="HA470" s="632"/>
      <c r="HB470" s="632"/>
      <c r="HC470" s="632"/>
      <c r="HD470" s="632"/>
      <c r="HE470" s="632"/>
      <c r="HF470" s="632"/>
      <c r="HG470" s="632"/>
      <c r="HH470" s="632"/>
      <c r="HI470" s="632"/>
      <c r="HJ470" s="632"/>
      <c r="HK470" s="632"/>
      <c r="HL470" s="632"/>
      <c r="HM470" s="632"/>
      <c r="HN470" s="632"/>
      <c r="HO470" s="632"/>
      <c r="HP470" s="632"/>
      <c r="HQ470" s="632"/>
      <c r="HR470" s="632"/>
      <c r="HS470" s="632"/>
      <c r="HT470" s="632"/>
      <c r="HU470" s="632"/>
    </row>
    <row r="471" spans="1:229" s="482" customFormat="1" ht="19.5" customHeight="1" x14ac:dyDescent="0.15">
      <c r="A471" s="496">
        <v>467</v>
      </c>
      <c r="B471" s="504">
        <v>76</v>
      </c>
      <c r="C471" s="539" t="s">
        <v>4457</v>
      </c>
      <c r="D471" s="538" t="s">
        <v>5144</v>
      </c>
      <c r="E471" s="515" t="s">
        <v>709</v>
      </c>
      <c r="F471" s="600" t="s">
        <v>2739</v>
      </c>
      <c r="G471" s="576" t="s">
        <v>4477</v>
      </c>
      <c r="H471" s="502" t="s">
        <v>2246</v>
      </c>
      <c r="I471" s="502" t="str">
        <f t="shared" si="34"/>
        <v>III/b</v>
      </c>
      <c r="J471" s="517" t="s">
        <v>3977</v>
      </c>
      <c r="K471" s="504" t="s">
        <v>707</v>
      </c>
      <c r="L471" s="503">
        <f t="shared" si="32"/>
        <v>32</v>
      </c>
      <c r="M471" s="502" t="s">
        <v>680</v>
      </c>
      <c r="N471" s="517" t="s">
        <v>3977</v>
      </c>
      <c r="O471" s="501" t="s">
        <v>2225</v>
      </c>
      <c r="P471" s="553" t="s">
        <v>4818</v>
      </c>
      <c r="Q471" s="581" t="s">
        <v>2231</v>
      </c>
      <c r="R471" s="508" t="s">
        <v>4960</v>
      </c>
      <c r="S471" s="600">
        <v>2014</v>
      </c>
      <c r="T471" s="598" t="s">
        <v>4796</v>
      </c>
      <c r="U471" s="600" t="s">
        <v>2991</v>
      </c>
      <c r="V471" s="625"/>
      <c r="W471" s="632"/>
      <c r="X471" s="632"/>
      <c r="Y471" s="632"/>
      <c r="Z471" s="632"/>
      <c r="AA471" s="632"/>
      <c r="AB471" s="632"/>
      <c r="AC471" s="632"/>
      <c r="AD471" s="632"/>
      <c r="AE471" s="632"/>
      <c r="AF471" s="632"/>
      <c r="AG471" s="632"/>
      <c r="AH471" s="632"/>
      <c r="AI471" s="632"/>
      <c r="AJ471" s="632"/>
      <c r="AK471" s="632"/>
      <c r="AL471" s="632"/>
      <c r="AM471" s="632"/>
      <c r="AN471" s="632"/>
      <c r="AO471" s="632"/>
      <c r="AP471" s="632"/>
      <c r="AQ471" s="632"/>
      <c r="AR471" s="632"/>
      <c r="AS471" s="632"/>
      <c r="AT471" s="632"/>
      <c r="AU471" s="632"/>
      <c r="AV471" s="632"/>
      <c r="AW471" s="632"/>
      <c r="AX471" s="632"/>
      <c r="AY471" s="632"/>
      <c r="AZ471" s="632"/>
      <c r="BA471" s="632"/>
      <c r="BB471" s="632"/>
      <c r="BC471" s="632"/>
      <c r="BD471" s="632"/>
      <c r="BE471" s="632"/>
      <c r="BF471" s="632"/>
      <c r="BG471" s="632"/>
      <c r="BH471" s="632"/>
      <c r="BI471" s="632"/>
      <c r="BJ471" s="632"/>
      <c r="BK471" s="632"/>
      <c r="BL471" s="632"/>
      <c r="BM471" s="632"/>
      <c r="BN471" s="632"/>
      <c r="BO471" s="632"/>
      <c r="BP471" s="632"/>
      <c r="BQ471" s="632"/>
      <c r="BR471" s="632"/>
      <c r="BS471" s="632"/>
      <c r="BT471" s="632"/>
      <c r="BU471" s="632"/>
      <c r="BV471" s="632"/>
      <c r="BW471" s="632"/>
      <c r="BX471" s="632"/>
      <c r="BY471" s="632"/>
      <c r="BZ471" s="632"/>
      <c r="CA471" s="632"/>
      <c r="CB471" s="632"/>
      <c r="CC471" s="632"/>
      <c r="CD471" s="632"/>
      <c r="CE471" s="632"/>
      <c r="CF471" s="632"/>
      <c r="CG471" s="632"/>
      <c r="CH471" s="632"/>
      <c r="CI471" s="632"/>
      <c r="CJ471" s="632"/>
      <c r="CK471" s="632"/>
      <c r="CL471" s="632"/>
      <c r="CM471" s="632"/>
      <c r="CN471" s="632"/>
      <c r="CO471" s="632"/>
      <c r="CP471" s="632"/>
      <c r="CQ471" s="632"/>
      <c r="CR471" s="632"/>
      <c r="CS471" s="632"/>
      <c r="CT471" s="632"/>
      <c r="CU471" s="632"/>
      <c r="CV471" s="632"/>
      <c r="CW471" s="632"/>
      <c r="CX471" s="632"/>
      <c r="CY471" s="632"/>
      <c r="CZ471" s="632"/>
      <c r="DA471" s="632"/>
      <c r="DB471" s="632"/>
      <c r="DC471" s="632"/>
      <c r="DD471" s="632"/>
      <c r="DE471" s="632"/>
      <c r="DF471" s="632"/>
      <c r="DG471" s="632"/>
      <c r="DH471" s="632"/>
      <c r="DI471" s="632"/>
      <c r="DJ471" s="632"/>
      <c r="DK471" s="632"/>
      <c r="DL471" s="632"/>
      <c r="DM471" s="632"/>
      <c r="DN471" s="632"/>
      <c r="DO471" s="632"/>
      <c r="DP471" s="632"/>
      <c r="DQ471" s="632"/>
      <c r="DR471" s="632"/>
      <c r="DS471" s="632"/>
      <c r="DT471" s="632"/>
      <c r="DU471" s="632"/>
      <c r="DV471" s="632"/>
      <c r="DW471" s="632"/>
      <c r="DX471" s="632"/>
      <c r="DY471" s="632"/>
      <c r="DZ471" s="632"/>
      <c r="EA471" s="632"/>
      <c r="EB471" s="632"/>
      <c r="EC471" s="632"/>
      <c r="ED471" s="632"/>
      <c r="EE471" s="632"/>
      <c r="EF471" s="632"/>
      <c r="EG471" s="632"/>
      <c r="EH471" s="632"/>
      <c r="EI471" s="632"/>
      <c r="EJ471" s="632"/>
      <c r="EK471" s="632"/>
      <c r="EL471" s="632"/>
      <c r="EM471" s="632"/>
      <c r="EN471" s="632"/>
      <c r="EO471" s="632"/>
      <c r="EP471" s="632"/>
      <c r="EQ471" s="632"/>
      <c r="ER471" s="632"/>
      <c r="ES471" s="632"/>
      <c r="ET471" s="632"/>
      <c r="EU471" s="632"/>
      <c r="EV471" s="632"/>
      <c r="EW471" s="632"/>
      <c r="EX471" s="632"/>
      <c r="EY471" s="632"/>
      <c r="EZ471" s="632"/>
      <c r="FA471" s="632"/>
      <c r="FB471" s="632"/>
      <c r="FC471" s="632"/>
      <c r="FD471" s="632"/>
      <c r="FE471" s="632"/>
      <c r="FF471" s="632"/>
      <c r="FG471" s="632"/>
      <c r="FH471" s="632"/>
      <c r="FI471" s="632"/>
      <c r="FJ471" s="632"/>
      <c r="FK471" s="632"/>
      <c r="FL471" s="632"/>
      <c r="FM471" s="632"/>
      <c r="FN471" s="632"/>
      <c r="FO471" s="632"/>
      <c r="FP471" s="632"/>
      <c r="FQ471" s="632"/>
      <c r="FR471" s="632"/>
      <c r="FS471" s="632"/>
      <c r="FT471" s="632"/>
      <c r="FU471" s="632"/>
      <c r="FV471" s="632"/>
      <c r="FW471" s="632"/>
      <c r="FX471" s="632"/>
      <c r="FY471" s="632"/>
      <c r="FZ471" s="632"/>
      <c r="GA471" s="632"/>
      <c r="GB471" s="632"/>
      <c r="GC471" s="632"/>
      <c r="GD471" s="632"/>
      <c r="GE471" s="632"/>
      <c r="GF471" s="632"/>
      <c r="GG471" s="632"/>
      <c r="GH471" s="632"/>
      <c r="GI471" s="632"/>
      <c r="GJ471" s="632"/>
      <c r="GK471" s="632"/>
      <c r="GL471" s="632"/>
      <c r="GM471" s="632"/>
      <c r="GN471" s="632"/>
      <c r="GO471" s="632"/>
      <c r="GP471" s="632"/>
      <c r="GQ471" s="632"/>
      <c r="GR471" s="632"/>
      <c r="GS471" s="632"/>
      <c r="GT471" s="632"/>
      <c r="GU471" s="632"/>
      <c r="GV471" s="632"/>
      <c r="GW471" s="632"/>
      <c r="GX471" s="632"/>
      <c r="GY471" s="632"/>
      <c r="GZ471" s="632"/>
      <c r="HA471" s="632"/>
      <c r="HB471" s="632"/>
      <c r="HC471" s="632"/>
      <c r="HD471" s="632"/>
      <c r="HE471" s="632"/>
      <c r="HF471" s="632"/>
      <c r="HG471" s="632"/>
      <c r="HH471" s="632"/>
      <c r="HI471" s="632"/>
      <c r="HJ471" s="632"/>
      <c r="HK471" s="632"/>
      <c r="HL471" s="632"/>
      <c r="HM471" s="632"/>
      <c r="HN471" s="632"/>
      <c r="HO471" s="632"/>
      <c r="HP471" s="632"/>
      <c r="HQ471" s="632"/>
      <c r="HR471" s="632"/>
      <c r="HS471" s="632"/>
      <c r="HT471" s="632"/>
      <c r="HU471" s="632"/>
    </row>
    <row r="472" spans="1:229" s="482" customFormat="1" ht="19.5" customHeight="1" x14ac:dyDescent="0.15">
      <c r="A472" s="504">
        <v>468</v>
      </c>
      <c r="B472" s="504">
        <v>77</v>
      </c>
      <c r="C472" s="539" t="s">
        <v>4458</v>
      </c>
      <c r="D472" s="538" t="s">
        <v>5202</v>
      </c>
      <c r="E472" s="515" t="s">
        <v>705</v>
      </c>
      <c r="F472" s="600" t="s">
        <v>2783</v>
      </c>
      <c r="G472" s="576" t="s">
        <v>4482</v>
      </c>
      <c r="H472" s="502" t="s">
        <v>2246</v>
      </c>
      <c r="I472" s="502" t="str">
        <f t="shared" si="34"/>
        <v>III/b</v>
      </c>
      <c r="J472" s="517" t="s">
        <v>3977</v>
      </c>
      <c r="K472" s="504" t="s">
        <v>707</v>
      </c>
      <c r="L472" s="503">
        <f t="shared" si="32"/>
        <v>29</v>
      </c>
      <c r="M472" s="502" t="s">
        <v>680</v>
      </c>
      <c r="N472" s="517" t="s">
        <v>3977</v>
      </c>
      <c r="O472" s="501" t="s">
        <v>2225</v>
      </c>
      <c r="P472" s="553" t="s">
        <v>399</v>
      </c>
      <c r="Q472" s="581" t="s">
        <v>2231</v>
      </c>
      <c r="R472" s="508" t="s">
        <v>4959</v>
      </c>
      <c r="S472" s="600">
        <v>2017</v>
      </c>
      <c r="T472" s="598" t="s">
        <v>156</v>
      </c>
      <c r="U472" s="600" t="s">
        <v>2917</v>
      </c>
      <c r="V472" s="625"/>
      <c r="W472" s="632"/>
      <c r="X472" s="632"/>
      <c r="Y472" s="632"/>
      <c r="Z472" s="632"/>
      <c r="AA472" s="632"/>
      <c r="AB472" s="632"/>
      <c r="AC472" s="632"/>
      <c r="AD472" s="632"/>
      <c r="AE472" s="632"/>
      <c r="AF472" s="632"/>
      <c r="AG472" s="632"/>
      <c r="AH472" s="632"/>
      <c r="AI472" s="632"/>
      <c r="AJ472" s="632"/>
      <c r="AK472" s="632"/>
      <c r="AL472" s="632"/>
      <c r="AM472" s="632"/>
      <c r="AN472" s="632"/>
      <c r="AO472" s="632"/>
      <c r="AP472" s="632"/>
      <c r="AQ472" s="632"/>
      <c r="AR472" s="632"/>
      <c r="AS472" s="632"/>
      <c r="AT472" s="632"/>
      <c r="AU472" s="632"/>
      <c r="AV472" s="632"/>
      <c r="AW472" s="632"/>
      <c r="AX472" s="632"/>
      <c r="AY472" s="632"/>
      <c r="AZ472" s="632"/>
      <c r="BA472" s="632"/>
      <c r="BB472" s="632"/>
      <c r="BC472" s="632"/>
      <c r="BD472" s="632"/>
      <c r="BE472" s="632"/>
      <c r="BF472" s="632"/>
      <c r="BG472" s="632"/>
      <c r="BH472" s="632"/>
      <c r="BI472" s="632"/>
      <c r="BJ472" s="632"/>
      <c r="BK472" s="632"/>
      <c r="BL472" s="632"/>
      <c r="BM472" s="632"/>
      <c r="BN472" s="632"/>
      <c r="BO472" s="632"/>
      <c r="BP472" s="632"/>
      <c r="BQ472" s="632"/>
      <c r="BR472" s="632"/>
      <c r="BS472" s="632"/>
      <c r="BT472" s="632"/>
      <c r="BU472" s="632"/>
      <c r="BV472" s="632"/>
      <c r="BW472" s="632"/>
      <c r="BX472" s="632"/>
      <c r="BY472" s="632"/>
      <c r="BZ472" s="632"/>
      <c r="CA472" s="632"/>
      <c r="CB472" s="632"/>
      <c r="CC472" s="632"/>
      <c r="CD472" s="632"/>
      <c r="CE472" s="632"/>
      <c r="CF472" s="632"/>
      <c r="CG472" s="632"/>
      <c r="CH472" s="632"/>
      <c r="CI472" s="632"/>
      <c r="CJ472" s="632"/>
      <c r="CK472" s="632"/>
      <c r="CL472" s="632"/>
      <c r="CM472" s="632"/>
      <c r="CN472" s="632"/>
      <c r="CO472" s="632"/>
      <c r="CP472" s="632"/>
      <c r="CQ472" s="632"/>
      <c r="CR472" s="632"/>
      <c r="CS472" s="632"/>
      <c r="CT472" s="632"/>
      <c r="CU472" s="632"/>
      <c r="CV472" s="632"/>
      <c r="CW472" s="632"/>
      <c r="CX472" s="632"/>
      <c r="CY472" s="632"/>
      <c r="CZ472" s="632"/>
      <c r="DA472" s="632"/>
      <c r="DB472" s="632"/>
      <c r="DC472" s="632"/>
      <c r="DD472" s="632"/>
      <c r="DE472" s="632"/>
      <c r="DF472" s="632"/>
      <c r="DG472" s="632"/>
      <c r="DH472" s="632"/>
      <c r="DI472" s="632"/>
      <c r="DJ472" s="632"/>
      <c r="DK472" s="632"/>
      <c r="DL472" s="632"/>
      <c r="DM472" s="632"/>
      <c r="DN472" s="632"/>
      <c r="DO472" s="632"/>
      <c r="DP472" s="632"/>
      <c r="DQ472" s="632"/>
      <c r="DR472" s="632"/>
      <c r="DS472" s="632"/>
      <c r="DT472" s="632"/>
      <c r="DU472" s="632"/>
      <c r="DV472" s="632"/>
      <c r="DW472" s="632"/>
      <c r="DX472" s="632"/>
      <c r="DY472" s="632"/>
      <c r="DZ472" s="632"/>
      <c r="EA472" s="632"/>
      <c r="EB472" s="632"/>
      <c r="EC472" s="632"/>
      <c r="ED472" s="632"/>
      <c r="EE472" s="632"/>
      <c r="EF472" s="632"/>
      <c r="EG472" s="632"/>
      <c r="EH472" s="632"/>
      <c r="EI472" s="632"/>
      <c r="EJ472" s="632"/>
      <c r="EK472" s="632"/>
      <c r="EL472" s="632"/>
      <c r="EM472" s="632"/>
      <c r="EN472" s="632"/>
      <c r="EO472" s="632"/>
      <c r="EP472" s="632"/>
      <c r="EQ472" s="632"/>
      <c r="ER472" s="632"/>
      <c r="ES472" s="632"/>
      <c r="ET472" s="632"/>
      <c r="EU472" s="632"/>
      <c r="EV472" s="632"/>
      <c r="EW472" s="632"/>
      <c r="EX472" s="632"/>
      <c r="EY472" s="632"/>
      <c r="EZ472" s="632"/>
      <c r="FA472" s="632"/>
      <c r="FB472" s="632"/>
      <c r="FC472" s="632"/>
      <c r="FD472" s="632"/>
      <c r="FE472" s="632"/>
      <c r="FF472" s="632"/>
      <c r="FG472" s="632"/>
      <c r="FH472" s="632"/>
      <c r="FI472" s="632"/>
      <c r="FJ472" s="632"/>
      <c r="FK472" s="632"/>
      <c r="FL472" s="632"/>
      <c r="FM472" s="632"/>
      <c r="FN472" s="632"/>
      <c r="FO472" s="632"/>
      <c r="FP472" s="632"/>
      <c r="FQ472" s="632"/>
      <c r="FR472" s="632"/>
      <c r="FS472" s="632"/>
      <c r="FT472" s="632"/>
      <c r="FU472" s="632"/>
      <c r="FV472" s="632"/>
      <c r="FW472" s="632"/>
      <c r="FX472" s="632"/>
      <c r="FY472" s="632"/>
      <c r="FZ472" s="632"/>
      <c r="GA472" s="632"/>
      <c r="GB472" s="632"/>
      <c r="GC472" s="632"/>
      <c r="GD472" s="632"/>
      <c r="GE472" s="632"/>
      <c r="GF472" s="632"/>
      <c r="GG472" s="632"/>
      <c r="GH472" s="632"/>
      <c r="GI472" s="632"/>
      <c r="GJ472" s="632"/>
      <c r="GK472" s="632"/>
      <c r="GL472" s="632"/>
      <c r="GM472" s="632"/>
      <c r="GN472" s="632"/>
      <c r="GO472" s="632"/>
      <c r="GP472" s="632"/>
      <c r="GQ472" s="632"/>
      <c r="GR472" s="632"/>
      <c r="GS472" s="632"/>
      <c r="GT472" s="632"/>
      <c r="GU472" s="632"/>
      <c r="GV472" s="632"/>
      <c r="GW472" s="632"/>
      <c r="GX472" s="632"/>
      <c r="GY472" s="632"/>
      <c r="GZ472" s="632"/>
      <c r="HA472" s="632"/>
      <c r="HB472" s="632"/>
      <c r="HC472" s="632"/>
      <c r="HD472" s="632"/>
      <c r="HE472" s="632"/>
      <c r="HF472" s="632"/>
      <c r="HG472" s="632"/>
      <c r="HH472" s="632"/>
      <c r="HI472" s="632"/>
      <c r="HJ472" s="632"/>
      <c r="HK472" s="632"/>
      <c r="HL472" s="632"/>
      <c r="HM472" s="632"/>
      <c r="HN472" s="632"/>
      <c r="HO472" s="632"/>
      <c r="HP472" s="632"/>
      <c r="HQ472" s="632"/>
      <c r="HR472" s="632"/>
      <c r="HS472" s="632"/>
      <c r="HT472" s="632"/>
      <c r="HU472" s="632"/>
    </row>
    <row r="473" spans="1:229" s="482" customFormat="1" ht="19.5" customHeight="1" x14ac:dyDescent="0.15">
      <c r="A473" s="496">
        <v>469</v>
      </c>
      <c r="B473" s="504">
        <v>78</v>
      </c>
      <c r="C473" s="539" t="s">
        <v>4459</v>
      </c>
      <c r="D473" s="538" t="s">
        <v>4448</v>
      </c>
      <c r="E473" s="515" t="s">
        <v>705</v>
      </c>
      <c r="F473" s="600" t="s">
        <v>2742</v>
      </c>
      <c r="G473" s="576" t="s">
        <v>4484</v>
      </c>
      <c r="H473" s="502" t="s">
        <v>2246</v>
      </c>
      <c r="I473" s="502" t="str">
        <f t="shared" si="34"/>
        <v>III/b</v>
      </c>
      <c r="J473" s="517" t="s">
        <v>3977</v>
      </c>
      <c r="K473" s="504" t="s">
        <v>707</v>
      </c>
      <c r="L473" s="503">
        <f t="shared" si="32"/>
        <v>36</v>
      </c>
      <c r="M473" s="502" t="s">
        <v>680</v>
      </c>
      <c r="N473" s="517" t="s">
        <v>3977</v>
      </c>
      <c r="O473" s="501" t="s">
        <v>2225</v>
      </c>
      <c r="P473" s="553" t="s">
        <v>379</v>
      </c>
      <c r="Q473" s="581" t="s">
        <v>2231</v>
      </c>
      <c r="R473" s="508" t="s">
        <v>4960</v>
      </c>
      <c r="S473" s="600"/>
      <c r="T473" s="598"/>
      <c r="U473" s="600"/>
      <c r="V473" s="625"/>
      <c r="W473" s="632"/>
      <c r="X473" s="632"/>
      <c r="Y473" s="632"/>
      <c r="Z473" s="632"/>
      <c r="AA473" s="632"/>
      <c r="AB473" s="632"/>
      <c r="AC473" s="632"/>
      <c r="AD473" s="632"/>
      <c r="AE473" s="632"/>
      <c r="AF473" s="632"/>
      <c r="AG473" s="632"/>
      <c r="AH473" s="632"/>
      <c r="AI473" s="632"/>
      <c r="AJ473" s="632"/>
      <c r="AK473" s="632"/>
      <c r="AL473" s="632"/>
      <c r="AM473" s="632"/>
      <c r="AN473" s="632"/>
      <c r="AO473" s="632"/>
      <c r="AP473" s="632"/>
      <c r="AQ473" s="632"/>
      <c r="AR473" s="632"/>
      <c r="AS473" s="632"/>
      <c r="AT473" s="632"/>
      <c r="AU473" s="632"/>
      <c r="AV473" s="632"/>
      <c r="AW473" s="632"/>
      <c r="AX473" s="632"/>
      <c r="AY473" s="632"/>
      <c r="AZ473" s="632"/>
      <c r="BA473" s="632"/>
      <c r="BB473" s="632"/>
      <c r="BC473" s="632"/>
      <c r="BD473" s="632"/>
      <c r="BE473" s="632"/>
      <c r="BF473" s="632"/>
      <c r="BG473" s="632"/>
      <c r="BH473" s="632"/>
      <c r="BI473" s="632"/>
      <c r="BJ473" s="632"/>
      <c r="BK473" s="632"/>
      <c r="BL473" s="632"/>
      <c r="BM473" s="632"/>
      <c r="BN473" s="632"/>
      <c r="BO473" s="632"/>
      <c r="BP473" s="632"/>
      <c r="BQ473" s="632"/>
      <c r="BR473" s="632"/>
      <c r="BS473" s="632"/>
      <c r="BT473" s="632"/>
      <c r="BU473" s="632"/>
      <c r="BV473" s="632"/>
      <c r="BW473" s="632"/>
      <c r="BX473" s="632"/>
      <c r="BY473" s="632"/>
      <c r="BZ473" s="632"/>
      <c r="CA473" s="632"/>
      <c r="CB473" s="632"/>
      <c r="CC473" s="632"/>
      <c r="CD473" s="632"/>
      <c r="CE473" s="632"/>
      <c r="CF473" s="632"/>
      <c r="CG473" s="632"/>
      <c r="CH473" s="632"/>
      <c r="CI473" s="632"/>
      <c r="CJ473" s="632"/>
      <c r="CK473" s="632"/>
      <c r="CL473" s="632"/>
      <c r="CM473" s="632"/>
      <c r="CN473" s="632"/>
      <c r="CO473" s="632"/>
      <c r="CP473" s="632"/>
      <c r="CQ473" s="632"/>
      <c r="CR473" s="632"/>
      <c r="CS473" s="632"/>
      <c r="CT473" s="632"/>
      <c r="CU473" s="632"/>
      <c r="CV473" s="632"/>
      <c r="CW473" s="632"/>
      <c r="CX473" s="632"/>
      <c r="CY473" s="632"/>
      <c r="CZ473" s="632"/>
      <c r="DA473" s="632"/>
      <c r="DB473" s="632"/>
      <c r="DC473" s="632"/>
      <c r="DD473" s="632"/>
      <c r="DE473" s="632"/>
      <c r="DF473" s="632"/>
      <c r="DG473" s="632"/>
      <c r="DH473" s="632"/>
      <c r="DI473" s="632"/>
      <c r="DJ473" s="632"/>
      <c r="DK473" s="632"/>
      <c r="DL473" s="632"/>
      <c r="DM473" s="632"/>
      <c r="DN473" s="632"/>
      <c r="DO473" s="632"/>
      <c r="DP473" s="632"/>
      <c r="DQ473" s="632"/>
      <c r="DR473" s="632"/>
      <c r="DS473" s="632"/>
      <c r="DT473" s="632"/>
      <c r="DU473" s="632"/>
      <c r="DV473" s="632"/>
      <c r="DW473" s="632"/>
      <c r="DX473" s="632"/>
      <c r="DY473" s="632"/>
      <c r="DZ473" s="632"/>
      <c r="EA473" s="632"/>
      <c r="EB473" s="632"/>
      <c r="EC473" s="632"/>
      <c r="ED473" s="632"/>
      <c r="EE473" s="632"/>
      <c r="EF473" s="632"/>
      <c r="EG473" s="632"/>
      <c r="EH473" s="632"/>
      <c r="EI473" s="632"/>
      <c r="EJ473" s="632"/>
      <c r="EK473" s="632"/>
      <c r="EL473" s="632"/>
      <c r="EM473" s="632"/>
      <c r="EN473" s="632"/>
      <c r="EO473" s="632"/>
      <c r="EP473" s="632"/>
      <c r="EQ473" s="632"/>
      <c r="ER473" s="632"/>
      <c r="ES473" s="632"/>
      <c r="ET473" s="632"/>
      <c r="EU473" s="632"/>
      <c r="EV473" s="632"/>
      <c r="EW473" s="632"/>
      <c r="EX473" s="632"/>
      <c r="EY473" s="632"/>
      <c r="EZ473" s="632"/>
      <c r="FA473" s="632"/>
      <c r="FB473" s="632"/>
      <c r="FC473" s="632"/>
      <c r="FD473" s="632"/>
      <c r="FE473" s="632"/>
      <c r="FF473" s="632"/>
      <c r="FG473" s="632"/>
      <c r="FH473" s="632"/>
      <c r="FI473" s="632"/>
      <c r="FJ473" s="632"/>
      <c r="FK473" s="632"/>
      <c r="FL473" s="632"/>
      <c r="FM473" s="632"/>
      <c r="FN473" s="632"/>
      <c r="FO473" s="632"/>
      <c r="FP473" s="632"/>
      <c r="FQ473" s="632"/>
      <c r="FR473" s="632"/>
      <c r="FS473" s="632"/>
      <c r="FT473" s="632"/>
      <c r="FU473" s="632"/>
      <c r="FV473" s="632"/>
      <c r="FW473" s="632"/>
      <c r="FX473" s="632"/>
      <c r="FY473" s="632"/>
      <c r="FZ473" s="632"/>
      <c r="GA473" s="632"/>
      <c r="GB473" s="632"/>
      <c r="GC473" s="632"/>
      <c r="GD473" s="632"/>
      <c r="GE473" s="632"/>
      <c r="GF473" s="632"/>
      <c r="GG473" s="632"/>
      <c r="GH473" s="632"/>
      <c r="GI473" s="632"/>
      <c r="GJ473" s="632"/>
      <c r="GK473" s="632"/>
      <c r="GL473" s="632"/>
      <c r="GM473" s="632"/>
      <c r="GN473" s="632"/>
      <c r="GO473" s="632"/>
      <c r="GP473" s="632"/>
      <c r="GQ473" s="632"/>
      <c r="GR473" s="632"/>
      <c r="GS473" s="632"/>
      <c r="GT473" s="632"/>
      <c r="GU473" s="632"/>
      <c r="GV473" s="632"/>
      <c r="GW473" s="632"/>
      <c r="GX473" s="632"/>
      <c r="GY473" s="632"/>
      <c r="GZ473" s="632"/>
      <c r="HA473" s="632"/>
      <c r="HB473" s="632"/>
      <c r="HC473" s="632"/>
      <c r="HD473" s="632"/>
      <c r="HE473" s="632"/>
      <c r="HF473" s="632"/>
      <c r="HG473" s="632"/>
      <c r="HH473" s="632"/>
      <c r="HI473" s="632"/>
      <c r="HJ473" s="632"/>
      <c r="HK473" s="632"/>
      <c r="HL473" s="632"/>
      <c r="HM473" s="632"/>
      <c r="HN473" s="632"/>
      <c r="HO473" s="632"/>
      <c r="HP473" s="632"/>
      <c r="HQ473" s="632"/>
      <c r="HR473" s="632"/>
      <c r="HS473" s="632"/>
      <c r="HT473" s="632"/>
      <c r="HU473" s="632"/>
    </row>
    <row r="474" spans="1:229" s="482" customFormat="1" ht="19.5" customHeight="1" x14ac:dyDescent="0.15">
      <c r="A474" s="496">
        <v>470</v>
      </c>
      <c r="B474" s="504">
        <v>79</v>
      </c>
      <c r="C474" s="539" t="s">
        <v>4460</v>
      </c>
      <c r="D474" s="538" t="s">
        <v>4449</v>
      </c>
      <c r="E474" s="515" t="s">
        <v>705</v>
      </c>
      <c r="F474" s="600" t="s">
        <v>2729</v>
      </c>
      <c r="G474" s="576" t="s">
        <v>4487</v>
      </c>
      <c r="H474" s="502" t="s">
        <v>2246</v>
      </c>
      <c r="I474" s="502" t="str">
        <f t="shared" si="34"/>
        <v>III/b</v>
      </c>
      <c r="J474" s="517" t="s">
        <v>3977</v>
      </c>
      <c r="K474" s="504" t="s">
        <v>707</v>
      </c>
      <c r="L474" s="503">
        <f t="shared" si="32"/>
        <v>33</v>
      </c>
      <c r="M474" s="502" t="s">
        <v>680</v>
      </c>
      <c r="N474" s="517" t="s">
        <v>3977</v>
      </c>
      <c r="O474" s="501" t="s">
        <v>2225</v>
      </c>
      <c r="P474" s="553" t="s">
        <v>4815</v>
      </c>
      <c r="Q474" s="581" t="s">
        <v>2231</v>
      </c>
      <c r="R474" s="581" t="s">
        <v>3121</v>
      </c>
      <c r="S474" s="600"/>
      <c r="T474" s="598" t="s">
        <v>4815</v>
      </c>
      <c r="U474" s="600"/>
      <c r="V474" s="625"/>
      <c r="W474" s="632"/>
      <c r="X474" s="632"/>
      <c r="Y474" s="632"/>
      <c r="Z474" s="632"/>
      <c r="AA474" s="632"/>
      <c r="AB474" s="632"/>
      <c r="AC474" s="632"/>
      <c r="AD474" s="632"/>
      <c r="AE474" s="632"/>
      <c r="AF474" s="632"/>
      <c r="AG474" s="632"/>
      <c r="AH474" s="632"/>
      <c r="AI474" s="632"/>
      <c r="AJ474" s="632"/>
      <c r="AK474" s="632"/>
      <c r="AL474" s="632"/>
      <c r="AM474" s="632"/>
      <c r="AN474" s="632"/>
      <c r="AO474" s="632"/>
      <c r="AP474" s="632"/>
      <c r="AQ474" s="632"/>
      <c r="AR474" s="632"/>
      <c r="AS474" s="632"/>
      <c r="AT474" s="632"/>
      <c r="AU474" s="632"/>
      <c r="AV474" s="632"/>
      <c r="AW474" s="632"/>
      <c r="AX474" s="632"/>
      <c r="AY474" s="632"/>
      <c r="AZ474" s="632"/>
      <c r="BA474" s="632"/>
      <c r="BB474" s="632"/>
      <c r="BC474" s="632"/>
      <c r="BD474" s="632"/>
      <c r="BE474" s="632"/>
      <c r="BF474" s="632"/>
      <c r="BG474" s="632"/>
      <c r="BH474" s="632"/>
      <c r="BI474" s="632"/>
      <c r="BJ474" s="632"/>
      <c r="BK474" s="632"/>
      <c r="BL474" s="632"/>
      <c r="BM474" s="632"/>
      <c r="BN474" s="632"/>
      <c r="BO474" s="632"/>
      <c r="BP474" s="632"/>
      <c r="BQ474" s="632"/>
      <c r="BR474" s="632"/>
      <c r="BS474" s="632"/>
      <c r="BT474" s="632"/>
      <c r="BU474" s="632"/>
      <c r="BV474" s="632"/>
      <c r="BW474" s="632"/>
      <c r="BX474" s="632"/>
      <c r="BY474" s="632"/>
      <c r="BZ474" s="632"/>
      <c r="CA474" s="632"/>
      <c r="CB474" s="632"/>
      <c r="CC474" s="632"/>
      <c r="CD474" s="632"/>
      <c r="CE474" s="632"/>
      <c r="CF474" s="632"/>
      <c r="CG474" s="632"/>
      <c r="CH474" s="632"/>
      <c r="CI474" s="632"/>
      <c r="CJ474" s="632"/>
      <c r="CK474" s="632"/>
      <c r="CL474" s="632"/>
      <c r="CM474" s="632"/>
      <c r="CN474" s="632"/>
      <c r="CO474" s="632"/>
      <c r="CP474" s="632"/>
      <c r="CQ474" s="632"/>
      <c r="CR474" s="632"/>
      <c r="CS474" s="632"/>
      <c r="CT474" s="632"/>
      <c r="CU474" s="632"/>
      <c r="CV474" s="632"/>
      <c r="CW474" s="632"/>
      <c r="CX474" s="632"/>
      <c r="CY474" s="632"/>
      <c r="CZ474" s="632"/>
      <c r="DA474" s="632"/>
      <c r="DB474" s="632"/>
      <c r="DC474" s="632"/>
      <c r="DD474" s="632"/>
      <c r="DE474" s="632"/>
      <c r="DF474" s="632"/>
      <c r="DG474" s="632"/>
      <c r="DH474" s="632"/>
      <c r="DI474" s="632"/>
      <c r="DJ474" s="632"/>
      <c r="DK474" s="632"/>
      <c r="DL474" s="632"/>
      <c r="DM474" s="632"/>
      <c r="DN474" s="632"/>
      <c r="DO474" s="632"/>
      <c r="DP474" s="632"/>
      <c r="DQ474" s="632"/>
      <c r="DR474" s="632"/>
      <c r="DS474" s="632"/>
      <c r="DT474" s="632"/>
      <c r="DU474" s="632"/>
      <c r="DV474" s="632"/>
      <c r="DW474" s="632"/>
      <c r="DX474" s="632"/>
      <c r="DY474" s="632"/>
      <c r="DZ474" s="632"/>
      <c r="EA474" s="632"/>
      <c r="EB474" s="632"/>
      <c r="EC474" s="632"/>
      <c r="ED474" s="632"/>
      <c r="EE474" s="632"/>
      <c r="EF474" s="632"/>
      <c r="EG474" s="632"/>
      <c r="EH474" s="632"/>
      <c r="EI474" s="632"/>
      <c r="EJ474" s="632"/>
      <c r="EK474" s="632"/>
      <c r="EL474" s="632"/>
      <c r="EM474" s="632"/>
      <c r="EN474" s="632"/>
      <c r="EO474" s="632"/>
      <c r="EP474" s="632"/>
      <c r="EQ474" s="632"/>
      <c r="ER474" s="632"/>
      <c r="ES474" s="632"/>
      <c r="ET474" s="632"/>
      <c r="EU474" s="632"/>
      <c r="EV474" s="632"/>
      <c r="EW474" s="632"/>
      <c r="EX474" s="632"/>
      <c r="EY474" s="632"/>
      <c r="EZ474" s="632"/>
      <c r="FA474" s="632"/>
      <c r="FB474" s="632"/>
      <c r="FC474" s="632"/>
      <c r="FD474" s="632"/>
      <c r="FE474" s="632"/>
      <c r="FF474" s="632"/>
      <c r="FG474" s="632"/>
      <c r="FH474" s="632"/>
      <c r="FI474" s="632"/>
      <c r="FJ474" s="632"/>
      <c r="FK474" s="632"/>
      <c r="FL474" s="632"/>
      <c r="FM474" s="632"/>
      <c r="FN474" s="632"/>
      <c r="FO474" s="632"/>
      <c r="FP474" s="632"/>
      <c r="FQ474" s="632"/>
      <c r="FR474" s="632"/>
      <c r="FS474" s="632"/>
      <c r="FT474" s="632"/>
      <c r="FU474" s="632"/>
      <c r="FV474" s="632"/>
      <c r="FW474" s="632"/>
      <c r="FX474" s="632"/>
      <c r="FY474" s="632"/>
      <c r="FZ474" s="632"/>
      <c r="GA474" s="632"/>
      <c r="GB474" s="632"/>
      <c r="GC474" s="632"/>
      <c r="GD474" s="632"/>
      <c r="GE474" s="632"/>
      <c r="GF474" s="632"/>
      <c r="GG474" s="632"/>
      <c r="GH474" s="632"/>
      <c r="GI474" s="632"/>
      <c r="GJ474" s="632"/>
      <c r="GK474" s="632"/>
      <c r="GL474" s="632"/>
      <c r="GM474" s="632"/>
      <c r="GN474" s="632"/>
      <c r="GO474" s="632"/>
      <c r="GP474" s="632"/>
      <c r="GQ474" s="632"/>
      <c r="GR474" s="632"/>
      <c r="GS474" s="632"/>
      <c r="GT474" s="632"/>
      <c r="GU474" s="632"/>
      <c r="GV474" s="632"/>
      <c r="GW474" s="632"/>
      <c r="GX474" s="632"/>
      <c r="GY474" s="632"/>
      <c r="GZ474" s="632"/>
      <c r="HA474" s="632"/>
      <c r="HB474" s="632"/>
      <c r="HC474" s="632"/>
      <c r="HD474" s="632"/>
      <c r="HE474" s="632"/>
      <c r="HF474" s="632"/>
      <c r="HG474" s="632"/>
      <c r="HH474" s="632"/>
      <c r="HI474" s="632"/>
      <c r="HJ474" s="632"/>
      <c r="HK474" s="632"/>
      <c r="HL474" s="632"/>
      <c r="HM474" s="632"/>
      <c r="HN474" s="632"/>
      <c r="HO474" s="632"/>
      <c r="HP474" s="632"/>
      <c r="HQ474" s="632"/>
      <c r="HR474" s="632"/>
      <c r="HS474" s="632"/>
      <c r="HT474" s="632"/>
      <c r="HU474" s="632"/>
    </row>
    <row r="475" spans="1:229" s="482" customFormat="1" ht="19.5" customHeight="1" x14ac:dyDescent="0.15">
      <c r="A475" s="504">
        <v>471</v>
      </c>
      <c r="B475" s="504">
        <v>80</v>
      </c>
      <c r="C475" s="539" t="s">
        <v>4461</v>
      </c>
      <c r="D475" s="538" t="s">
        <v>4450</v>
      </c>
      <c r="E475" s="515" t="s">
        <v>705</v>
      </c>
      <c r="F475" s="600" t="s">
        <v>2747</v>
      </c>
      <c r="G475" s="576" t="s">
        <v>4490</v>
      </c>
      <c r="H475" s="502" t="s">
        <v>2246</v>
      </c>
      <c r="I475" s="502" t="str">
        <f t="shared" si="34"/>
        <v>III/b</v>
      </c>
      <c r="J475" s="517" t="s">
        <v>3977</v>
      </c>
      <c r="K475" s="504" t="s">
        <v>707</v>
      </c>
      <c r="L475" s="503">
        <f t="shared" si="32"/>
        <v>32</v>
      </c>
      <c r="M475" s="502" t="s">
        <v>680</v>
      </c>
      <c r="N475" s="517" t="s">
        <v>3977</v>
      </c>
      <c r="O475" s="501" t="s">
        <v>2225</v>
      </c>
      <c r="P475" s="553" t="s">
        <v>4816</v>
      </c>
      <c r="Q475" s="581" t="s">
        <v>2231</v>
      </c>
      <c r="R475" s="508" t="s">
        <v>4960</v>
      </c>
      <c r="S475" s="600"/>
      <c r="T475" s="598"/>
      <c r="U475" s="600"/>
      <c r="V475" s="625"/>
      <c r="W475" s="632"/>
      <c r="X475" s="632"/>
      <c r="Y475" s="632"/>
      <c r="Z475" s="632"/>
      <c r="AA475" s="632"/>
      <c r="AB475" s="632"/>
      <c r="AC475" s="632"/>
      <c r="AD475" s="632"/>
      <c r="AE475" s="632"/>
      <c r="AF475" s="632"/>
      <c r="AG475" s="632"/>
      <c r="AH475" s="632"/>
      <c r="AI475" s="632"/>
      <c r="AJ475" s="632"/>
      <c r="AK475" s="632"/>
      <c r="AL475" s="632"/>
      <c r="AM475" s="632"/>
      <c r="AN475" s="632"/>
      <c r="AO475" s="632"/>
      <c r="AP475" s="632"/>
      <c r="AQ475" s="632"/>
      <c r="AR475" s="632"/>
      <c r="AS475" s="632"/>
      <c r="AT475" s="632"/>
      <c r="AU475" s="632"/>
      <c r="AV475" s="632"/>
      <c r="AW475" s="632"/>
      <c r="AX475" s="632"/>
      <c r="AY475" s="632"/>
      <c r="AZ475" s="632"/>
      <c r="BA475" s="632"/>
      <c r="BB475" s="632"/>
      <c r="BC475" s="632"/>
      <c r="BD475" s="632"/>
      <c r="BE475" s="632"/>
      <c r="BF475" s="632"/>
      <c r="BG475" s="632"/>
      <c r="BH475" s="632"/>
      <c r="BI475" s="632"/>
      <c r="BJ475" s="632"/>
      <c r="BK475" s="632"/>
      <c r="BL475" s="632"/>
      <c r="BM475" s="632"/>
      <c r="BN475" s="632"/>
      <c r="BO475" s="632"/>
      <c r="BP475" s="632"/>
      <c r="BQ475" s="632"/>
      <c r="BR475" s="632"/>
      <c r="BS475" s="632"/>
      <c r="BT475" s="632"/>
      <c r="BU475" s="632"/>
      <c r="BV475" s="632"/>
      <c r="BW475" s="632"/>
      <c r="BX475" s="632"/>
      <c r="BY475" s="632"/>
      <c r="BZ475" s="632"/>
      <c r="CA475" s="632"/>
      <c r="CB475" s="632"/>
      <c r="CC475" s="632"/>
      <c r="CD475" s="632"/>
      <c r="CE475" s="632"/>
      <c r="CF475" s="632"/>
      <c r="CG475" s="632"/>
      <c r="CH475" s="632"/>
      <c r="CI475" s="632"/>
      <c r="CJ475" s="632"/>
      <c r="CK475" s="632"/>
      <c r="CL475" s="632"/>
      <c r="CM475" s="632"/>
      <c r="CN475" s="632"/>
      <c r="CO475" s="632"/>
      <c r="CP475" s="632"/>
      <c r="CQ475" s="632"/>
      <c r="CR475" s="632"/>
      <c r="CS475" s="632"/>
      <c r="CT475" s="632"/>
      <c r="CU475" s="632"/>
      <c r="CV475" s="632"/>
      <c r="CW475" s="632"/>
      <c r="CX475" s="632"/>
      <c r="CY475" s="632"/>
      <c r="CZ475" s="632"/>
      <c r="DA475" s="632"/>
      <c r="DB475" s="632"/>
      <c r="DC475" s="632"/>
      <c r="DD475" s="632"/>
      <c r="DE475" s="632"/>
      <c r="DF475" s="632"/>
      <c r="DG475" s="632"/>
      <c r="DH475" s="632"/>
      <c r="DI475" s="632"/>
      <c r="DJ475" s="632"/>
      <c r="DK475" s="632"/>
      <c r="DL475" s="632"/>
      <c r="DM475" s="632"/>
      <c r="DN475" s="632"/>
      <c r="DO475" s="632"/>
      <c r="DP475" s="632"/>
      <c r="DQ475" s="632"/>
      <c r="DR475" s="632"/>
      <c r="DS475" s="632"/>
      <c r="DT475" s="632"/>
      <c r="DU475" s="632"/>
      <c r="DV475" s="632"/>
      <c r="DW475" s="632"/>
      <c r="DX475" s="632"/>
      <c r="DY475" s="632"/>
      <c r="DZ475" s="632"/>
      <c r="EA475" s="632"/>
      <c r="EB475" s="632"/>
      <c r="EC475" s="632"/>
      <c r="ED475" s="632"/>
      <c r="EE475" s="632"/>
      <c r="EF475" s="632"/>
      <c r="EG475" s="632"/>
      <c r="EH475" s="632"/>
      <c r="EI475" s="632"/>
      <c r="EJ475" s="632"/>
      <c r="EK475" s="632"/>
      <c r="EL475" s="632"/>
      <c r="EM475" s="632"/>
      <c r="EN475" s="632"/>
      <c r="EO475" s="632"/>
      <c r="EP475" s="632"/>
      <c r="EQ475" s="632"/>
      <c r="ER475" s="632"/>
      <c r="ES475" s="632"/>
      <c r="ET475" s="632"/>
      <c r="EU475" s="632"/>
      <c r="EV475" s="632"/>
      <c r="EW475" s="632"/>
      <c r="EX475" s="632"/>
      <c r="EY475" s="632"/>
      <c r="EZ475" s="632"/>
      <c r="FA475" s="632"/>
      <c r="FB475" s="632"/>
      <c r="FC475" s="632"/>
      <c r="FD475" s="632"/>
      <c r="FE475" s="632"/>
      <c r="FF475" s="632"/>
      <c r="FG475" s="632"/>
      <c r="FH475" s="632"/>
      <c r="FI475" s="632"/>
      <c r="FJ475" s="632"/>
      <c r="FK475" s="632"/>
      <c r="FL475" s="632"/>
      <c r="FM475" s="632"/>
      <c r="FN475" s="632"/>
      <c r="FO475" s="632"/>
      <c r="FP475" s="632"/>
      <c r="FQ475" s="632"/>
      <c r="FR475" s="632"/>
      <c r="FS475" s="632"/>
      <c r="FT475" s="632"/>
      <c r="FU475" s="632"/>
      <c r="FV475" s="632"/>
      <c r="FW475" s="632"/>
      <c r="FX475" s="632"/>
      <c r="FY475" s="632"/>
      <c r="FZ475" s="632"/>
      <c r="GA475" s="632"/>
      <c r="GB475" s="632"/>
      <c r="GC475" s="632"/>
      <c r="GD475" s="632"/>
      <c r="GE475" s="632"/>
      <c r="GF475" s="632"/>
      <c r="GG475" s="632"/>
      <c r="GH475" s="632"/>
      <c r="GI475" s="632"/>
      <c r="GJ475" s="632"/>
      <c r="GK475" s="632"/>
      <c r="GL475" s="632"/>
      <c r="GM475" s="632"/>
      <c r="GN475" s="632"/>
      <c r="GO475" s="632"/>
      <c r="GP475" s="632"/>
      <c r="GQ475" s="632"/>
      <c r="GR475" s="632"/>
      <c r="GS475" s="632"/>
      <c r="GT475" s="632"/>
      <c r="GU475" s="632"/>
      <c r="GV475" s="632"/>
      <c r="GW475" s="632"/>
      <c r="GX475" s="632"/>
      <c r="GY475" s="632"/>
      <c r="GZ475" s="632"/>
      <c r="HA475" s="632"/>
      <c r="HB475" s="632"/>
      <c r="HC475" s="632"/>
      <c r="HD475" s="632"/>
      <c r="HE475" s="632"/>
      <c r="HF475" s="632"/>
      <c r="HG475" s="632"/>
      <c r="HH475" s="632"/>
      <c r="HI475" s="632"/>
      <c r="HJ475" s="632"/>
      <c r="HK475" s="632"/>
      <c r="HL475" s="632"/>
      <c r="HM475" s="632"/>
      <c r="HN475" s="632"/>
      <c r="HO475" s="632"/>
      <c r="HP475" s="632"/>
      <c r="HQ475" s="632"/>
      <c r="HR475" s="632"/>
      <c r="HS475" s="632"/>
      <c r="HT475" s="632"/>
      <c r="HU475" s="632"/>
    </row>
    <row r="476" spans="1:229" s="482" customFormat="1" ht="19.5" customHeight="1" x14ac:dyDescent="0.15">
      <c r="A476" s="496">
        <v>472</v>
      </c>
      <c r="B476" s="504">
        <v>81</v>
      </c>
      <c r="C476" s="539" t="s">
        <v>4462</v>
      </c>
      <c r="D476" s="538" t="s">
        <v>5268</v>
      </c>
      <c r="E476" s="515" t="s">
        <v>705</v>
      </c>
      <c r="F476" s="600" t="s">
        <v>2770</v>
      </c>
      <c r="G476" s="576" t="s">
        <v>4491</v>
      </c>
      <c r="H476" s="502" t="s">
        <v>2246</v>
      </c>
      <c r="I476" s="502" t="str">
        <f t="shared" si="34"/>
        <v>III/b</v>
      </c>
      <c r="J476" s="517" t="s">
        <v>3977</v>
      </c>
      <c r="K476" s="504" t="s">
        <v>707</v>
      </c>
      <c r="L476" s="503">
        <f t="shared" si="32"/>
        <v>32</v>
      </c>
      <c r="M476" s="502" t="s">
        <v>680</v>
      </c>
      <c r="N476" s="517" t="s">
        <v>3977</v>
      </c>
      <c r="O476" s="501" t="s">
        <v>2225</v>
      </c>
      <c r="P476" s="553" t="s">
        <v>4817</v>
      </c>
      <c r="Q476" s="581" t="s">
        <v>2231</v>
      </c>
      <c r="R476" s="508" t="s">
        <v>4961</v>
      </c>
      <c r="S476" s="600">
        <v>2017</v>
      </c>
      <c r="T476" s="598" t="s">
        <v>5269</v>
      </c>
      <c r="U476" s="600" t="s">
        <v>1248</v>
      </c>
      <c r="V476" s="625"/>
      <c r="W476" s="632"/>
      <c r="X476" s="632"/>
      <c r="Y476" s="632"/>
      <c r="Z476" s="632"/>
      <c r="AA476" s="632"/>
      <c r="AB476" s="632"/>
      <c r="AC476" s="632"/>
      <c r="AD476" s="632"/>
      <c r="AE476" s="632"/>
      <c r="AF476" s="632"/>
      <c r="AG476" s="632"/>
      <c r="AH476" s="632"/>
      <c r="AI476" s="632"/>
      <c r="AJ476" s="632"/>
      <c r="AK476" s="632"/>
      <c r="AL476" s="632"/>
      <c r="AM476" s="632"/>
      <c r="AN476" s="632"/>
      <c r="AO476" s="632"/>
      <c r="AP476" s="632"/>
      <c r="AQ476" s="632"/>
      <c r="AR476" s="632"/>
      <c r="AS476" s="632"/>
      <c r="AT476" s="632"/>
      <c r="AU476" s="632"/>
      <c r="AV476" s="632"/>
      <c r="AW476" s="632"/>
      <c r="AX476" s="632"/>
      <c r="AY476" s="632"/>
      <c r="AZ476" s="632"/>
      <c r="BA476" s="632"/>
      <c r="BB476" s="632"/>
      <c r="BC476" s="632"/>
      <c r="BD476" s="632"/>
      <c r="BE476" s="632"/>
      <c r="BF476" s="632"/>
      <c r="BG476" s="632"/>
      <c r="BH476" s="632"/>
      <c r="BI476" s="632"/>
      <c r="BJ476" s="632"/>
      <c r="BK476" s="632"/>
      <c r="BL476" s="632"/>
      <c r="BM476" s="632"/>
      <c r="BN476" s="632"/>
      <c r="BO476" s="632"/>
      <c r="BP476" s="632"/>
      <c r="BQ476" s="632"/>
      <c r="BR476" s="632"/>
      <c r="BS476" s="632"/>
      <c r="BT476" s="632"/>
      <c r="BU476" s="632"/>
      <c r="BV476" s="632"/>
      <c r="BW476" s="632"/>
      <c r="BX476" s="632"/>
      <c r="BY476" s="632"/>
      <c r="BZ476" s="632"/>
      <c r="CA476" s="632"/>
      <c r="CB476" s="632"/>
      <c r="CC476" s="632"/>
      <c r="CD476" s="632"/>
      <c r="CE476" s="632"/>
      <c r="CF476" s="632"/>
      <c r="CG476" s="632"/>
      <c r="CH476" s="632"/>
      <c r="CI476" s="632"/>
      <c r="CJ476" s="632"/>
      <c r="CK476" s="632"/>
      <c r="CL476" s="632"/>
      <c r="CM476" s="632"/>
      <c r="CN476" s="632"/>
      <c r="CO476" s="632"/>
      <c r="CP476" s="632"/>
      <c r="CQ476" s="632"/>
      <c r="CR476" s="632"/>
      <c r="CS476" s="632"/>
      <c r="CT476" s="632"/>
      <c r="CU476" s="632"/>
      <c r="CV476" s="632"/>
      <c r="CW476" s="632"/>
      <c r="CX476" s="632"/>
      <c r="CY476" s="632"/>
      <c r="CZ476" s="632"/>
      <c r="DA476" s="632"/>
      <c r="DB476" s="632"/>
      <c r="DC476" s="632"/>
      <c r="DD476" s="632"/>
      <c r="DE476" s="632"/>
      <c r="DF476" s="632"/>
      <c r="DG476" s="632"/>
      <c r="DH476" s="632"/>
      <c r="DI476" s="632"/>
      <c r="DJ476" s="632"/>
      <c r="DK476" s="632"/>
      <c r="DL476" s="632"/>
      <c r="DM476" s="632"/>
      <c r="DN476" s="632"/>
      <c r="DO476" s="632"/>
      <c r="DP476" s="632"/>
      <c r="DQ476" s="632"/>
      <c r="DR476" s="632"/>
      <c r="DS476" s="632"/>
      <c r="DT476" s="632"/>
      <c r="DU476" s="632"/>
      <c r="DV476" s="632"/>
      <c r="DW476" s="632"/>
      <c r="DX476" s="632"/>
      <c r="DY476" s="632"/>
      <c r="DZ476" s="632"/>
      <c r="EA476" s="632"/>
      <c r="EB476" s="632"/>
      <c r="EC476" s="632"/>
      <c r="ED476" s="632"/>
      <c r="EE476" s="632"/>
      <c r="EF476" s="632"/>
      <c r="EG476" s="632"/>
      <c r="EH476" s="632"/>
      <c r="EI476" s="632"/>
      <c r="EJ476" s="632"/>
      <c r="EK476" s="632"/>
      <c r="EL476" s="632"/>
      <c r="EM476" s="632"/>
      <c r="EN476" s="632"/>
      <c r="EO476" s="632"/>
      <c r="EP476" s="632"/>
      <c r="EQ476" s="632"/>
      <c r="ER476" s="632"/>
      <c r="ES476" s="632"/>
      <c r="ET476" s="632"/>
      <c r="EU476" s="632"/>
      <c r="EV476" s="632"/>
      <c r="EW476" s="632"/>
      <c r="EX476" s="632"/>
      <c r="EY476" s="632"/>
      <c r="EZ476" s="632"/>
      <c r="FA476" s="632"/>
      <c r="FB476" s="632"/>
      <c r="FC476" s="632"/>
      <c r="FD476" s="632"/>
      <c r="FE476" s="632"/>
      <c r="FF476" s="632"/>
      <c r="FG476" s="632"/>
      <c r="FH476" s="632"/>
      <c r="FI476" s="632"/>
      <c r="FJ476" s="632"/>
      <c r="FK476" s="632"/>
      <c r="FL476" s="632"/>
      <c r="FM476" s="632"/>
      <c r="FN476" s="632"/>
      <c r="FO476" s="632"/>
      <c r="FP476" s="632"/>
      <c r="FQ476" s="632"/>
      <c r="FR476" s="632"/>
      <c r="FS476" s="632"/>
      <c r="FT476" s="632"/>
      <c r="FU476" s="632"/>
      <c r="FV476" s="632"/>
      <c r="FW476" s="632"/>
      <c r="FX476" s="632"/>
      <c r="FY476" s="632"/>
      <c r="FZ476" s="632"/>
      <c r="GA476" s="632"/>
      <c r="GB476" s="632"/>
      <c r="GC476" s="632"/>
      <c r="GD476" s="632"/>
      <c r="GE476" s="632"/>
      <c r="GF476" s="632"/>
      <c r="GG476" s="632"/>
      <c r="GH476" s="632"/>
      <c r="GI476" s="632"/>
      <c r="GJ476" s="632"/>
      <c r="GK476" s="632"/>
      <c r="GL476" s="632"/>
      <c r="GM476" s="632"/>
      <c r="GN476" s="632"/>
      <c r="GO476" s="632"/>
      <c r="GP476" s="632"/>
      <c r="GQ476" s="632"/>
      <c r="GR476" s="632"/>
      <c r="GS476" s="632"/>
      <c r="GT476" s="632"/>
      <c r="GU476" s="632"/>
      <c r="GV476" s="632"/>
      <c r="GW476" s="632"/>
      <c r="GX476" s="632"/>
      <c r="GY476" s="632"/>
      <c r="GZ476" s="632"/>
      <c r="HA476" s="632"/>
      <c r="HB476" s="632"/>
      <c r="HC476" s="632"/>
      <c r="HD476" s="632"/>
      <c r="HE476" s="632"/>
      <c r="HF476" s="632"/>
      <c r="HG476" s="632"/>
      <c r="HH476" s="632"/>
      <c r="HI476" s="632"/>
      <c r="HJ476" s="632"/>
      <c r="HK476" s="632"/>
      <c r="HL476" s="632"/>
      <c r="HM476" s="632"/>
      <c r="HN476" s="632"/>
      <c r="HO476" s="632"/>
      <c r="HP476" s="632"/>
      <c r="HQ476" s="632"/>
      <c r="HR476" s="632"/>
      <c r="HS476" s="632"/>
      <c r="HT476" s="632"/>
      <c r="HU476" s="632"/>
    </row>
    <row r="477" spans="1:229" s="482" customFormat="1" ht="19.5" customHeight="1" x14ac:dyDescent="0.15">
      <c r="A477" s="496">
        <v>473</v>
      </c>
      <c r="B477" s="504">
        <v>82</v>
      </c>
      <c r="C477" s="539" t="s">
        <v>4463</v>
      </c>
      <c r="D477" s="538" t="s">
        <v>5183</v>
      </c>
      <c r="E477" s="515" t="s">
        <v>709</v>
      </c>
      <c r="F477" s="600" t="s">
        <v>2729</v>
      </c>
      <c r="G477" s="576" t="s">
        <v>4492</v>
      </c>
      <c r="H477" s="502" t="s">
        <v>2246</v>
      </c>
      <c r="I477" s="502" t="str">
        <f t="shared" si="34"/>
        <v>III/b</v>
      </c>
      <c r="J477" s="517" t="s">
        <v>3977</v>
      </c>
      <c r="K477" s="504" t="s">
        <v>707</v>
      </c>
      <c r="L477" s="503">
        <f t="shared" si="32"/>
        <v>34</v>
      </c>
      <c r="M477" s="502" t="s">
        <v>680</v>
      </c>
      <c r="N477" s="517" t="s">
        <v>3977</v>
      </c>
      <c r="O477" s="501" t="s">
        <v>2225</v>
      </c>
      <c r="P477" s="553" t="s">
        <v>4628</v>
      </c>
      <c r="Q477" s="581" t="s">
        <v>2231</v>
      </c>
      <c r="R477" s="581" t="s">
        <v>3121</v>
      </c>
      <c r="S477" s="600">
        <v>2012</v>
      </c>
      <c r="T477" s="598" t="s">
        <v>3513</v>
      </c>
      <c r="U477" s="600" t="s">
        <v>3007</v>
      </c>
      <c r="V477" s="625"/>
      <c r="W477" s="632"/>
      <c r="X477" s="632"/>
      <c r="Y477" s="632"/>
      <c r="Z477" s="632"/>
      <c r="AA477" s="632"/>
      <c r="AB477" s="632"/>
      <c r="AC477" s="632"/>
      <c r="AD477" s="632"/>
      <c r="AE477" s="632"/>
      <c r="AF477" s="632"/>
      <c r="AG477" s="632"/>
      <c r="AH477" s="632"/>
      <c r="AI477" s="632"/>
      <c r="AJ477" s="632"/>
      <c r="AK477" s="632"/>
      <c r="AL477" s="632"/>
      <c r="AM477" s="632"/>
      <c r="AN477" s="632"/>
      <c r="AO477" s="632"/>
      <c r="AP477" s="632"/>
      <c r="AQ477" s="632"/>
      <c r="AR477" s="632"/>
      <c r="AS477" s="632"/>
      <c r="AT477" s="632"/>
      <c r="AU477" s="632"/>
      <c r="AV477" s="632"/>
      <c r="AW477" s="632"/>
      <c r="AX477" s="632"/>
      <c r="AY477" s="632"/>
      <c r="AZ477" s="632"/>
      <c r="BA477" s="632"/>
      <c r="BB477" s="632"/>
      <c r="BC477" s="632"/>
      <c r="BD477" s="632"/>
      <c r="BE477" s="632"/>
      <c r="BF477" s="632"/>
      <c r="BG477" s="632"/>
      <c r="BH477" s="632"/>
      <c r="BI477" s="632"/>
      <c r="BJ477" s="632"/>
      <c r="BK477" s="632"/>
      <c r="BL477" s="632"/>
      <c r="BM477" s="632"/>
      <c r="BN477" s="632"/>
      <c r="BO477" s="632"/>
      <c r="BP477" s="632"/>
      <c r="BQ477" s="632"/>
      <c r="BR477" s="632"/>
      <c r="BS477" s="632"/>
      <c r="BT477" s="632"/>
      <c r="BU477" s="632"/>
      <c r="BV477" s="632"/>
      <c r="BW477" s="632"/>
      <c r="BX477" s="632"/>
      <c r="BY477" s="632"/>
      <c r="BZ477" s="632"/>
      <c r="CA477" s="632"/>
      <c r="CB477" s="632"/>
      <c r="CC477" s="632"/>
      <c r="CD477" s="632"/>
      <c r="CE477" s="632"/>
      <c r="CF477" s="632"/>
      <c r="CG477" s="632"/>
      <c r="CH477" s="632"/>
      <c r="CI477" s="632"/>
      <c r="CJ477" s="632"/>
      <c r="CK477" s="632"/>
      <c r="CL477" s="632"/>
      <c r="CM477" s="632"/>
      <c r="CN477" s="632"/>
      <c r="CO477" s="632"/>
      <c r="CP477" s="632"/>
      <c r="CQ477" s="632"/>
      <c r="CR477" s="632"/>
      <c r="CS477" s="632"/>
      <c r="CT477" s="632"/>
      <c r="CU477" s="632"/>
      <c r="CV477" s="632"/>
      <c r="CW477" s="632"/>
      <c r="CX477" s="632"/>
      <c r="CY477" s="632"/>
      <c r="CZ477" s="632"/>
      <c r="DA477" s="632"/>
      <c r="DB477" s="632"/>
      <c r="DC477" s="632"/>
      <c r="DD477" s="632"/>
      <c r="DE477" s="632"/>
      <c r="DF477" s="632"/>
      <c r="DG477" s="632"/>
      <c r="DH477" s="632"/>
      <c r="DI477" s="632"/>
      <c r="DJ477" s="632"/>
      <c r="DK477" s="632"/>
      <c r="DL477" s="632"/>
      <c r="DM477" s="632"/>
      <c r="DN477" s="632"/>
      <c r="DO477" s="632"/>
      <c r="DP477" s="632"/>
      <c r="DQ477" s="632"/>
      <c r="DR477" s="632"/>
      <c r="DS477" s="632"/>
      <c r="DT477" s="632"/>
      <c r="DU477" s="632"/>
      <c r="DV477" s="632"/>
      <c r="DW477" s="632"/>
      <c r="DX477" s="632"/>
      <c r="DY477" s="632"/>
      <c r="DZ477" s="632"/>
      <c r="EA477" s="632"/>
      <c r="EB477" s="632"/>
      <c r="EC477" s="632"/>
      <c r="ED477" s="632"/>
      <c r="EE477" s="632"/>
      <c r="EF477" s="632"/>
      <c r="EG477" s="632"/>
      <c r="EH477" s="632"/>
      <c r="EI477" s="632"/>
      <c r="EJ477" s="632"/>
      <c r="EK477" s="632"/>
      <c r="EL477" s="632"/>
      <c r="EM477" s="632"/>
      <c r="EN477" s="632"/>
      <c r="EO477" s="632"/>
      <c r="EP477" s="632"/>
      <c r="EQ477" s="632"/>
      <c r="ER477" s="632"/>
      <c r="ES477" s="632"/>
      <c r="ET477" s="632"/>
      <c r="EU477" s="632"/>
      <c r="EV477" s="632"/>
      <c r="EW477" s="632"/>
      <c r="EX477" s="632"/>
      <c r="EY477" s="632"/>
      <c r="EZ477" s="632"/>
      <c r="FA477" s="632"/>
      <c r="FB477" s="632"/>
      <c r="FC477" s="632"/>
      <c r="FD477" s="632"/>
      <c r="FE477" s="632"/>
      <c r="FF477" s="632"/>
      <c r="FG477" s="632"/>
      <c r="FH477" s="632"/>
      <c r="FI477" s="632"/>
      <c r="FJ477" s="632"/>
      <c r="FK477" s="632"/>
      <c r="FL477" s="632"/>
      <c r="FM477" s="632"/>
      <c r="FN477" s="632"/>
      <c r="FO477" s="632"/>
      <c r="FP477" s="632"/>
      <c r="FQ477" s="632"/>
      <c r="FR477" s="632"/>
      <c r="FS477" s="632"/>
      <c r="FT477" s="632"/>
      <c r="FU477" s="632"/>
      <c r="FV477" s="632"/>
      <c r="FW477" s="632"/>
      <c r="FX477" s="632"/>
      <c r="FY477" s="632"/>
      <c r="FZ477" s="632"/>
      <c r="GA477" s="632"/>
      <c r="GB477" s="632"/>
      <c r="GC477" s="632"/>
      <c r="GD477" s="632"/>
      <c r="GE477" s="632"/>
      <c r="GF477" s="632"/>
      <c r="GG477" s="632"/>
      <c r="GH477" s="632"/>
      <c r="GI477" s="632"/>
      <c r="GJ477" s="632"/>
      <c r="GK477" s="632"/>
      <c r="GL477" s="632"/>
      <c r="GM477" s="632"/>
      <c r="GN477" s="632"/>
      <c r="GO477" s="632"/>
      <c r="GP477" s="632"/>
      <c r="GQ477" s="632"/>
      <c r="GR477" s="632"/>
      <c r="GS477" s="632"/>
      <c r="GT477" s="632"/>
      <c r="GU477" s="632"/>
      <c r="GV477" s="632"/>
      <c r="GW477" s="632"/>
      <c r="GX477" s="632"/>
      <c r="GY477" s="632"/>
      <c r="GZ477" s="632"/>
      <c r="HA477" s="632"/>
      <c r="HB477" s="632"/>
      <c r="HC477" s="632"/>
      <c r="HD477" s="632"/>
      <c r="HE477" s="632"/>
      <c r="HF477" s="632"/>
      <c r="HG477" s="632"/>
      <c r="HH477" s="632"/>
      <c r="HI477" s="632"/>
      <c r="HJ477" s="632"/>
      <c r="HK477" s="632"/>
      <c r="HL477" s="632"/>
      <c r="HM477" s="632"/>
      <c r="HN477" s="632"/>
      <c r="HO477" s="632"/>
      <c r="HP477" s="632"/>
      <c r="HQ477" s="632"/>
      <c r="HR477" s="632"/>
      <c r="HS477" s="632"/>
      <c r="HT477" s="632"/>
      <c r="HU477" s="632"/>
    </row>
    <row r="478" spans="1:229" s="482" customFormat="1" ht="19.5" customHeight="1" x14ac:dyDescent="0.15">
      <c r="A478" s="504">
        <v>474</v>
      </c>
      <c r="B478" s="504">
        <v>83</v>
      </c>
      <c r="C478" s="539" t="s">
        <v>4464</v>
      </c>
      <c r="D478" s="538" t="s">
        <v>4451</v>
      </c>
      <c r="E478" s="515" t="s">
        <v>705</v>
      </c>
      <c r="F478" s="600" t="s">
        <v>2733</v>
      </c>
      <c r="G478" s="576" t="s">
        <v>4493</v>
      </c>
      <c r="H478" s="502" t="s">
        <v>2246</v>
      </c>
      <c r="I478" s="502" t="str">
        <f t="shared" si="34"/>
        <v>III/b</v>
      </c>
      <c r="J478" s="517" t="s">
        <v>3977</v>
      </c>
      <c r="K478" s="504" t="s">
        <v>707</v>
      </c>
      <c r="L478" s="503">
        <f t="shared" si="32"/>
        <v>29</v>
      </c>
      <c r="M478" s="502" t="s">
        <v>680</v>
      </c>
      <c r="N478" s="517" t="s">
        <v>3977</v>
      </c>
      <c r="O478" s="501" t="s">
        <v>2225</v>
      </c>
      <c r="P478" s="553" t="s">
        <v>4629</v>
      </c>
      <c r="Q478" s="581" t="s">
        <v>2231</v>
      </c>
      <c r="R478" s="508" t="s">
        <v>3122</v>
      </c>
      <c r="S478" s="600"/>
      <c r="T478" s="598"/>
      <c r="U478" s="600"/>
      <c r="V478" s="625"/>
      <c r="W478" s="632"/>
      <c r="X478" s="632"/>
      <c r="Y478" s="632"/>
      <c r="Z478" s="632"/>
      <c r="AA478" s="632"/>
      <c r="AB478" s="632"/>
      <c r="AC478" s="632"/>
      <c r="AD478" s="632"/>
      <c r="AE478" s="632"/>
      <c r="AF478" s="632"/>
      <c r="AG478" s="632"/>
      <c r="AH478" s="632"/>
      <c r="AI478" s="632"/>
      <c r="AJ478" s="632"/>
      <c r="AK478" s="632"/>
      <c r="AL478" s="632"/>
      <c r="AM478" s="632"/>
      <c r="AN478" s="632"/>
      <c r="AO478" s="632"/>
      <c r="AP478" s="632"/>
      <c r="AQ478" s="632"/>
      <c r="AR478" s="632"/>
      <c r="AS478" s="632"/>
      <c r="AT478" s="632"/>
      <c r="AU478" s="632"/>
      <c r="AV478" s="632"/>
      <c r="AW478" s="632"/>
      <c r="AX478" s="632"/>
      <c r="AY478" s="632"/>
      <c r="AZ478" s="632"/>
      <c r="BA478" s="632"/>
      <c r="BB478" s="632"/>
      <c r="BC478" s="632"/>
      <c r="BD478" s="632"/>
      <c r="BE478" s="632"/>
      <c r="BF478" s="632"/>
      <c r="BG478" s="632"/>
      <c r="BH478" s="632"/>
      <c r="BI478" s="632"/>
      <c r="BJ478" s="632"/>
      <c r="BK478" s="632"/>
      <c r="BL478" s="632"/>
      <c r="BM478" s="632"/>
      <c r="BN478" s="632"/>
      <c r="BO478" s="632"/>
      <c r="BP478" s="632"/>
      <c r="BQ478" s="632"/>
      <c r="BR478" s="632"/>
      <c r="BS478" s="632"/>
      <c r="BT478" s="632"/>
      <c r="BU478" s="632"/>
      <c r="BV478" s="632"/>
      <c r="BW478" s="632"/>
      <c r="BX478" s="632"/>
      <c r="BY478" s="632"/>
      <c r="BZ478" s="632"/>
      <c r="CA478" s="632"/>
      <c r="CB478" s="632"/>
      <c r="CC478" s="632"/>
      <c r="CD478" s="632"/>
      <c r="CE478" s="632"/>
      <c r="CF478" s="632"/>
      <c r="CG478" s="632"/>
      <c r="CH478" s="632"/>
      <c r="CI478" s="632"/>
      <c r="CJ478" s="632"/>
      <c r="CK478" s="632"/>
      <c r="CL478" s="632"/>
      <c r="CM478" s="632"/>
      <c r="CN478" s="632"/>
      <c r="CO478" s="632"/>
      <c r="CP478" s="632"/>
      <c r="CQ478" s="632"/>
      <c r="CR478" s="632"/>
      <c r="CS478" s="632"/>
      <c r="CT478" s="632"/>
      <c r="CU478" s="632"/>
      <c r="CV478" s="632"/>
      <c r="CW478" s="632"/>
      <c r="CX478" s="632"/>
      <c r="CY478" s="632"/>
      <c r="CZ478" s="632"/>
      <c r="DA478" s="632"/>
      <c r="DB478" s="632"/>
      <c r="DC478" s="632"/>
      <c r="DD478" s="632"/>
      <c r="DE478" s="632"/>
      <c r="DF478" s="632"/>
      <c r="DG478" s="632"/>
      <c r="DH478" s="632"/>
      <c r="DI478" s="632"/>
      <c r="DJ478" s="632"/>
      <c r="DK478" s="632"/>
      <c r="DL478" s="632"/>
      <c r="DM478" s="632"/>
      <c r="DN478" s="632"/>
      <c r="DO478" s="632"/>
      <c r="DP478" s="632"/>
      <c r="DQ478" s="632"/>
      <c r="DR478" s="632"/>
      <c r="DS478" s="632"/>
      <c r="DT478" s="632"/>
      <c r="DU478" s="632"/>
      <c r="DV478" s="632"/>
      <c r="DW478" s="632"/>
      <c r="DX478" s="632"/>
      <c r="DY478" s="632"/>
      <c r="DZ478" s="632"/>
      <c r="EA478" s="632"/>
      <c r="EB478" s="632"/>
      <c r="EC478" s="632"/>
      <c r="ED478" s="632"/>
      <c r="EE478" s="632"/>
      <c r="EF478" s="632"/>
      <c r="EG478" s="632"/>
      <c r="EH478" s="632"/>
      <c r="EI478" s="632"/>
      <c r="EJ478" s="632"/>
      <c r="EK478" s="632"/>
      <c r="EL478" s="632"/>
      <c r="EM478" s="632"/>
      <c r="EN478" s="632"/>
      <c r="EO478" s="632"/>
      <c r="EP478" s="632"/>
      <c r="EQ478" s="632"/>
      <c r="ER478" s="632"/>
      <c r="ES478" s="632"/>
      <c r="ET478" s="632"/>
      <c r="EU478" s="632"/>
      <c r="EV478" s="632"/>
      <c r="EW478" s="632"/>
      <c r="EX478" s="632"/>
      <c r="EY478" s="632"/>
      <c r="EZ478" s="632"/>
      <c r="FA478" s="632"/>
      <c r="FB478" s="632"/>
      <c r="FC478" s="632"/>
      <c r="FD478" s="632"/>
      <c r="FE478" s="632"/>
      <c r="FF478" s="632"/>
      <c r="FG478" s="632"/>
      <c r="FH478" s="632"/>
      <c r="FI478" s="632"/>
      <c r="FJ478" s="632"/>
      <c r="FK478" s="632"/>
      <c r="FL478" s="632"/>
      <c r="FM478" s="632"/>
      <c r="FN478" s="632"/>
      <c r="FO478" s="632"/>
      <c r="FP478" s="632"/>
      <c r="FQ478" s="632"/>
      <c r="FR478" s="632"/>
      <c r="FS478" s="632"/>
      <c r="FT478" s="632"/>
      <c r="FU478" s="632"/>
      <c r="FV478" s="632"/>
      <c r="FW478" s="632"/>
      <c r="FX478" s="632"/>
      <c r="FY478" s="632"/>
      <c r="FZ478" s="632"/>
      <c r="GA478" s="632"/>
      <c r="GB478" s="632"/>
      <c r="GC478" s="632"/>
      <c r="GD478" s="632"/>
      <c r="GE478" s="632"/>
      <c r="GF478" s="632"/>
      <c r="GG478" s="632"/>
      <c r="GH478" s="632"/>
      <c r="GI478" s="632"/>
      <c r="GJ478" s="632"/>
      <c r="GK478" s="632"/>
      <c r="GL478" s="632"/>
      <c r="GM478" s="632"/>
      <c r="GN478" s="632"/>
      <c r="GO478" s="632"/>
      <c r="GP478" s="632"/>
      <c r="GQ478" s="632"/>
      <c r="GR478" s="632"/>
      <c r="GS478" s="632"/>
      <c r="GT478" s="632"/>
      <c r="GU478" s="632"/>
      <c r="GV478" s="632"/>
      <c r="GW478" s="632"/>
      <c r="GX478" s="632"/>
      <c r="GY478" s="632"/>
      <c r="GZ478" s="632"/>
      <c r="HA478" s="632"/>
      <c r="HB478" s="632"/>
      <c r="HC478" s="632"/>
      <c r="HD478" s="632"/>
      <c r="HE478" s="632"/>
      <c r="HF478" s="632"/>
      <c r="HG478" s="632"/>
      <c r="HH478" s="632"/>
      <c r="HI478" s="632"/>
      <c r="HJ478" s="632"/>
      <c r="HK478" s="632"/>
      <c r="HL478" s="632"/>
      <c r="HM478" s="632"/>
      <c r="HN478" s="632"/>
      <c r="HO478" s="632"/>
      <c r="HP478" s="632"/>
      <c r="HQ478" s="632"/>
      <c r="HR478" s="632"/>
      <c r="HS478" s="632"/>
      <c r="HT478" s="632"/>
      <c r="HU478" s="632"/>
    </row>
    <row r="479" spans="1:229" s="482" customFormat="1" ht="19.5" customHeight="1" x14ac:dyDescent="0.15">
      <c r="A479" s="496">
        <v>475</v>
      </c>
      <c r="B479" s="504">
        <v>84</v>
      </c>
      <c r="C479" s="539" t="s">
        <v>4778</v>
      </c>
      <c r="D479" s="538" t="s">
        <v>4769</v>
      </c>
      <c r="E479" s="515" t="s">
        <v>705</v>
      </c>
      <c r="F479" s="600" t="s">
        <v>2732</v>
      </c>
      <c r="G479" s="576" t="s">
        <v>4773</v>
      </c>
      <c r="H479" s="502" t="s">
        <v>2246</v>
      </c>
      <c r="I479" s="502" t="str">
        <f t="shared" ref="I479:I483" si="35">IF(H479="Pembina Utama","IV/e",IF(H479="Pembina Utama Madya","IV/d",IF(H479="Pembina Utama Muda","IV/c",IF(H479="Pembina Tk.I","IV/b",IF(H479="Pembina","IV/a",IF(H479="Penata Tk.I","III/d",IF(H479="Penata","III/c",IF(H479="Penata Muda Tk.I","III/b",IF(H479="Penata Muda","III/a",IF(H479="Pengatur Tk.I","II/d",IF(H479="Pengatur","II/c",IF(H479="Pengatur Muda Tk.I","II/b",IF(H479="Pengatur Muda","II/a",IF(H479="Juru Tk.I","I/d",IF(H479="Juru","I/c",IF(H479="Juru Muda Tk.I","I/b","I/a"))))))))))))))))</f>
        <v>III/b</v>
      </c>
      <c r="J479" s="517" t="s">
        <v>3977</v>
      </c>
      <c r="K479" s="504" t="s">
        <v>707</v>
      </c>
      <c r="L479" s="503">
        <f t="shared" si="32"/>
        <v>27</v>
      </c>
      <c r="M479" s="502" t="s">
        <v>680</v>
      </c>
      <c r="N479" s="517" t="s">
        <v>3977</v>
      </c>
      <c r="O479" s="501" t="s">
        <v>2225</v>
      </c>
      <c r="P479" s="553" t="s">
        <v>379</v>
      </c>
      <c r="Q479" s="581" t="s">
        <v>2231</v>
      </c>
      <c r="R479" s="581" t="s">
        <v>2298</v>
      </c>
      <c r="S479" s="600">
        <v>2018</v>
      </c>
      <c r="T479" s="598" t="s">
        <v>4774</v>
      </c>
      <c r="U479" s="600" t="s">
        <v>2991</v>
      </c>
      <c r="V479" s="625"/>
      <c r="W479" s="632"/>
      <c r="X479" s="632"/>
      <c r="Y479" s="632"/>
      <c r="Z479" s="632"/>
      <c r="AA479" s="632"/>
      <c r="AB479" s="632"/>
      <c r="AC479" s="632"/>
      <c r="AD479" s="632"/>
      <c r="AE479" s="632"/>
      <c r="AF479" s="632"/>
      <c r="AG479" s="632"/>
      <c r="AH479" s="632"/>
      <c r="AI479" s="632"/>
      <c r="AJ479" s="632"/>
      <c r="AK479" s="632"/>
      <c r="AL479" s="632"/>
      <c r="AM479" s="632"/>
      <c r="AN479" s="632"/>
      <c r="AO479" s="632"/>
      <c r="AP479" s="632"/>
      <c r="AQ479" s="632"/>
      <c r="AR479" s="632"/>
      <c r="AS479" s="632"/>
      <c r="AT479" s="632"/>
      <c r="AU479" s="632"/>
      <c r="AV479" s="632"/>
      <c r="AW479" s="632"/>
      <c r="AX479" s="632"/>
      <c r="AY479" s="632"/>
      <c r="AZ479" s="632"/>
      <c r="BA479" s="632"/>
      <c r="BB479" s="632"/>
      <c r="BC479" s="632"/>
      <c r="BD479" s="632"/>
      <c r="BE479" s="632"/>
      <c r="BF479" s="632"/>
      <c r="BG479" s="632"/>
      <c r="BH479" s="632"/>
      <c r="BI479" s="632"/>
      <c r="BJ479" s="632"/>
      <c r="BK479" s="632"/>
      <c r="BL479" s="632"/>
      <c r="BM479" s="632"/>
      <c r="BN479" s="632"/>
      <c r="BO479" s="632"/>
      <c r="BP479" s="632"/>
      <c r="BQ479" s="632"/>
      <c r="BR479" s="632"/>
      <c r="BS479" s="632"/>
      <c r="BT479" s="632"/>
      <c r="BU479" s="632"/>
      <c r="BV479" s="632"/>
      <c r="BW479" s="632"/>
      <c r="BX479" s="632"/>
      <c r="BY479" s="632"/>
      <c r="BZ479" s="632"/>
      <c r="CA479" s="632"/>
      <c r="CB479" s="632"/>
      <c r="CC479" s="632"/>
      <c r="CD479" s="632"/>
      <c r="CE479" s="632"/>
      <c r="CF479" s="632"/>
      <c r="CG479" s="632"/>
      <c r="CH479" s="632"/>
      <c r="CI479" s="632"/>
      <c r="CJ479" s="632"/>
      <c r="CK479" s="632"/>
      <c r="CL479" s="632"/>
      <c r="CM479" s="632"/>
      <c r="CN479" s="632"/>
      <c r="CO479" s="632"/>
      <c r="CP479" s="632"/>
      <c r="CQ479" s="632"/>
      <c r="CR479" s="632"/>
      <c r="CS479" s="632"/>
      <c r="CT479" s="632"/>
      <c r="CU479" s="632"/>
      <c r="CV479" s="632"/>
      <c r="CW479" s="632"/>
      <c r="CX479" s="632"/>
      <c r="CY479" s="632"/>
      <c r="CZ479" s="632"/>
      <c r="DA479" s="632"/>
      <c r="DB479" s="632"/>
      <c r="DC479" s="632"/>
      <c r="DD479" s="632"/>
      <c r="DE479" s="632"/>
      <c r="DF479" s="632"/>
      <c r="DG479" s="632"/>
      <c r="DH479" s="632"/>
      <c r="DI479" s="632"/>
      <c r="DJ479" s="632"/>
      <c r="DK479" s="632"/>
      <c r="DL479" s="632"/>
      <c r="DM479" s="632"/>
      <c r="DN479" s="632"/>
      <c r="DO479" s="632"/>
      <c r="DP479" s="632"/>
      <c r="DQ479" s="632"/>
      <c r="DR479" s="632"/>
      <c r="DS479" s="632"/>
      <c r="DT479" s="632"/>
      <c r="DU479" s="632"/>
      <c r="DV479" s="632"/>
      <c r="DW479" s="632"/>
      <c r="DX479" s="632"/>
      <c r="DY479" s="632"/>
      <c r="DZ479" s="632"/>
      <c r="EA479" s="632"/>
      <c r="EB479" s="632"/>
      <c r="EC479" s="632"/>
      <c r="ED479" s="632"/>
      <c r="EE479" s="632"/>
      <c r="EF479" s="632"/>
      <c r="EG479" s="632"/>
      <c r="EH479" s="632"/>
      <c r="EI479" s="632"/>
      <c r="EJ479" s="632"/>
      <c r="EK479" s="632"/>
      <c r="EL479" s="632"/>
      <c r="EM479" s="632"/>
      <c r="EN479" s="632"/>
      <c r="EO479" s="632"/>
      <c r="EP479" s="632"/>
      <c r="EQ479" s="632"/>
      <c r="ER479" s="632"/>
      <c r="ES479" s="632"/>
      <c r="ET479" s="632"/>
      <c r="EU479" s="632"/>
      <c r="EV479" s="632"/>
      <c r="EW479" s="632"/>
      <c r="EX479" s="632"/>
      <c r="EY479" s="632"/>
      <c r="EZ479" s="632"/>
      <c r="FA479" s="632"/>
      <c r="FB479" s="632"/>
      <c r="FC479" s="632"/>
      <c r="FD479" s="632"/>
      <c r="FE479" s="632"/>
      <c r="FF479" s="632"/>
      <c r="FG479" s="632"/>
      <c r="FH479" s="632"/>
      <c r="FI479" s="632"/>
      <c r="FJ479" s="632"/>
      <c r="FK479" s="632"/>
      <c r="FL479" s="632"/>
      <c r="FM479" s="632"/>
      <c r="FN479" s="632"/>
      <c r="FO479" s="632"/>
      <c r="FP479" s="632"/>
      <c r="FQ479" s="632"/>
      <c r="FR479" s="632"/>
      <c r="FS479" s="632"/>
      <c r="FT479" s="632"/>
      <c r="FU479" s="632"/>
      <c r="FV479" s="632"/>
      <c r="FW479" s="632"/>
      <c r="FX479" s="632"/>
      <c r="FY479" s="632"/>
      <c r="FZ479" s="632"/>
      <c r="GA479" s="632"/>
      <c r="GB479" s="632"/>
      <c r="GC479" s="632"/>
      <c r="GD479" s="632"/>
      <c r="GE479" s="632"/>
      <c r="GF479" s="632"/>
      <c r="GG479" s="632"/>
      <c r="GH479" s="632"/>
      <c r="GI479" s="632"/>
      <c r="GJ479" s="632"/>
      <c r="GK479" s="632"/>
      <c r="GL479" s="632"/>
      <c r="GM479" s="632"/>
      <c r="GN479" s="632"/>
      <c r="GO479" s="632"/>
      <c r="GP479" s="632"/>
      <c r="GQ479" s="632"/>
      <c r="GR479" s="632"/>
      <c r="GS479" s="632"/>
      <c r="GT479" s="632"/>
      <c r="GU479" s="632"/>
      <c r="GV479" s="632"/>
      <c r="GW479" s="632"/>
      <c r="GX479" s="632"/>
      <c r="GY479" s="632"/>
      <c r="GZ479" s="632"/>
      <c r="HA479" s="632"/>
      <c r="HB479" s="632"/>
      <c r="HC479" s="632"/>
      <c r="HD479" s="632"/>
      <c r="HE479" s="632"/>
      <c r="HF479" s="632"/>
      <c r="HG479" s="632"/>
      <c r="HH479" s="632"/>
      <c r="HI479" s="632"/>
      <c r="HJ479" s="632"/>
      <c r="HK479" s="632"/>
      <c r="HL479" s="632"/>
      <c r="HM479" s="632"/>
      <c r="HN479" s="632"/>
      <c r="HO479" s="632"/>
      <c r="HP479" s="632"/>
      <c r="HQ479" s="632"/>
      <c r="HR479" s="632"/>
      <c r="HS479" s="632"/>
      <c r="HT479" s="632"/>
      <c r="HU479" s="632"/>
    </row>
    <row r="480" spans="1:229" s="482" customFormat="1" ht="19.5" customHeight="1" x14ac:dyDescent="0.15">
      <c r="A480" s="496">
        <v>476</v>
      </c>
      <c r="B480" s="504">
        <v>85</v>
      </c>
      <c r="C480" s="539" t="s">
        <v>4777</v>
      </c>
      <c r="D480" s="538" t="s">
        <v>5354</v>
      </c>
      <c r="E480" s="515" t="s">
        <v>709</v>
      </c>
      <c r="F480" s="600" t="s">
        <v>2737</v>
      </c>
      <c r="G480" s="576" t="s">
        <v>4775</v>
      </c>
      <c r="H480" s="502" t="s">
        <v>2246</v>
      </c>
      <c r="I480" s="502" t="str">
        <f t="shared" si="35"/>
        <v>III/b</v>
      </c>
      <c r="J480" s="517" t="s">
        <v>3977</v>
      </c>
      <c r="K480" s="504" t="s">
        <v>707</v>
      </c>
      <c r="L480" s="503">
        <f t="shared" si="32"/>
        <v>27</v>
      </c>
      <c r="M480" s="502" t="s">
        <v>680</v>
      </c>
      <c r="N480" s="517" t="s">
        <v>3977</v>
      </c>
      <c r="O480" s="501" t="s">
        <v>2225</v>
      </c>
      <c r="P480" s="553" t="s">
        <v>1274</v>
      </c>
      <c r="Q480" s="581" t="s">
        <v>2231</v>
      </c>
      <c r="R480" s="508" t="s">
        <v>4959</v>
      </c>
      <c r="S480" s="600">
        <v>2017</v>
      </c>
      <c r="T480" s="598" t="s">
        <v>4776</v>
      </c>
      <c r="U480" s="600" t="s">
        <v>3014</v>
      </c>
      <c r="V480" s="625"/>
      <c r="W480" s="632"/>
      <c r="X480" s="632"/>
      <c r="Y480" s="632"/>
      <c r="Z480" s="632"/>
      <c r="AA480" s="632"/>
      <c r="AB480" s="632"/>
      <c r="AC480" s="632"/>
      <c r="AD480" s="632"/>
      <c r="AE480" s="632"/>
      <c r="AF480" s="632"/>
      <c r="AG480" s="632"/>
      <c r="AH480" s="632"/>
      <c r="AI480" s="632"/>
      <c r="AJ480" s="632"/>
      <c r="AK480" s="632"/>
      <c r="AL480" s="632"/>
      <c r="AM480" s="632"/>
      <c r="AN480" s="632"/>
      <c r="AO480" s="632"/>
      <c r="AP480" s="632"/>
      <c r="AQ480" s="632"/>
      <c r="AR480" s="632"/>
      <c r="AS480" s="632"/>
      <c r="AT480" s="632"/>
      <c r="AU480" s="632"/>
      <c r="AV480" s="632"/>
      <c r="AW480" s="632"/>
      <c r="AX480" s="632"/>
      <c r="AY480" s="632"/>
      <c r="AZ480" s="632"/>
      <c r="BA480" s="632"/>
      <c r="BB480" s="632"/>
      <c r="BC480" s="632"/>
      <c r="BD480" s="632"/>
      <c r="BE480" s="632"/>
      <c r="BF480" s="632"/>
      <c r="BG480" s="632"/>
      <c r="BH480" s="632"/>
      <c r="BI480" s="632"/>
      <c r="BJ480" s="632"/>
      <c r="BK480" s="632"/>
      <c r="BL480" s="632"/>
      <c r="BM480" s="632"/>
      <c r="BN480" s="632"/>
      <c r="BO480" s="632"/>
      <c r="BP480" s="632"/>
      <c r="BQ480" s="632"/>
      <c r="BR480" s="632"/>
      <c r="BS480" s="632"/>
      <c r="BT480" s="632"/>
      <c r="BU480" s="632"/>
      <c r="BV480" s="632"/>
      <c r="BW480" s="632"/>
      <c r="BX480" s="632"/>
      <c r="BY480" s="632"/>
      <c r="BZ480" s="632"/>
      <c r="CA480" s="632"/>
      <c r="CB480" s="632"/>
      <c r="CC480" s="632"/>
      <c r="CD480" s="632"/>
      <c r="CE480" s="632"/>
      <c r="CF480" s="632"/>
      <c r="CG480" s="632"/>
      <c r="CH480" s="632"/>
      <c r="CI480" s="632"/>
      <c r="CJ480" s="632"/>
      <c r="CK480" s="632"/>
      <c r="CL480" s="632"/>
      <c r="CM480" s="632"/>
      <c r="CN480" s="632"/>
      <c r="CO480" s="632"/>
      <c r="CP480" s="632"/>
      <c r="CQ480" s="632"/>
      <c r="CR480" s="632"/>
      <c r="CS480" s="632"/>
      <c r="CT480" s="632"/>
      <c r="CU480" s="632"/>
      <c r="CV480" s="632"/>
      <c r="CW480" s="632"/>
      <c r="CX480" s="632"/>
      <c r="CY480" s="632"/>
      <c r="CZ480" s="632"/>
      <c r="DA480" s="632"/>
      <c r="DB480" s="632"/>
      <c r="DC480" s="632"/>
      <c r="DD480" s="632"/>
      <c r="DE480" s="632"/>
      <c r="DF480" s="632"/>
      <c r="DG480" s="632"/>
      <c r="DH480" s="632"/>
      <c r="DI480" s="632"/>
      <c r="DJ480" s="632"/>
      <c r="DK480" s="632"/>
      <c r="DL480" s="632"/>
      <c r="DM480" s="632"/>
      <c r="DN480" s="632"/>
      <c r="DO480" s="632"/>
      <c r="DP480" s="632"/>
      <c r="DQ480" s="632"/>
      <c r="DR480" s="632"/>
      <c r="DS480" s="632"/>
      <c r="DT480" s="632"/>
      <c r="DU480" s="632"/>
      <c r="DV480" s="632"/>
      <c r="DW480" s="632"/>
      <c r="DX480" s="632"/>
      <c r="DY480" s="632"/>
      <c r="DZ480" s="632"/>
      <c r="EA480" s="632"/>
      <c r="EB480" s="632"/>
      <c r="EC480" s="632"/>
      <c r="ED480" s="632"/>
      <c r="EE480" s="632"/>
      <c r="EF480" s="632"/>
      <c r="EG480" s="632"/>
      <c r="EH480" s="632"/>
      <c r="EI480" s="632"/>
      <c r="EJ480" s="632"/>
      <c r="EK480" s="632"/>
      <c r="EL480" s="632"/>
      <c r="EM480" s="632"/>
      <c r="EN480" s="632"/>
      <c r="EO480" s="632"/>
      <c r="EP480" s="632"/>
      <c r="EQ480" s="632"/>
      <c r="ER480" s="632"/>
      <c r="ES480" s="632"/>
      <c r="ET480" s="632"/>
      <c r="EU480" s="632"/>
      <c r="EV480" s="632"/>
      <c r="EW480" s="632"/>
      <c r="EX480" s="632"/>
      <c r="EY480" s="632"/>
      <c r="EZ480" s="632"/>
      <c r="FA480" s="632"/>
      <c r="FB480" s="632"/>
      <c r="FC480" s="632"/>
      <c r="FD480" s="632"/>
      <c r="FE480" s="632"/>
      <c r="FF480" s="632"/>
      <c r="FG480" s="632"/>
      <c r="FH480" s="632"/>
      <c r="FI480" s="632"/>
      <c r="FJ480" s="632"/>
      <c r="FK480" s="632"/>
      <c r="FL480" s="632"/>
      <c r="FM480" s="632"/>
      <c r="FN480" s="632"/>
      <c r="FO480" s="632"/>
      <c r="FP480" s="632"/>
      <c r="FQ480" s="632"/>
      <c r="FR480" s="632"/>
      <c r="FS480" s="632"/>
      <c r="FT480" s="632"/>
      <c r="FU480" s="632"/>
      <c r="FV480" s="632"/>
      <c r="FW480" s="632"/>
      <c r="FX480" s="632"/>
      <c r="FY480" s="632"/>
      <c r="FZ480" s="632"/>
      <c r="GA480" s="632"/>
      <c r="GB480" s="632"/>
      <c r="GC480" s="632"/>
      <c r="GD480" s="632"/>
      <c r="GE480" s="632"/>
      <c r="GF480" s="632"/>
      <c r="GG480" s="632"/>
      <c r="GH480" s="632"/>
      <c r="GI480" s="632"/>
      <c r="GJ480" s="632"/>
      <c r="GK480" s="632"/>
      <c r="GL480" s="632"/>
      <c r="GM480" s="632"/>
      <c r="GN480" s="632"/>
      <c r="GO480" s="632"/>
      <c r="GP480" s="632"/>
      <c r="GQ480" s="632"/>
      <c r="GR480" s="632"/>
      <c r="GS480" s="632"/>
      <c r="GT480" s="632"/>
      <c r="GU480" s="632"/>
      <c r="GV480" s="632"/>
      <c r="GW480" s="632"/>
      <c r="GX480" s="632"/>
      <c r="GY480" s="632"/>
      <c r="GZ480" s="632"/>
      <c r="HA480" s="632"/>
      <c r="HB480" s="632"/>
      <c r="HC480" s="632"/>
      <c r="HD480" s="632"/>
      <c r="HE480" s="632"/>
      <c r="HF480" s="632"/>
      <c r="HG480" s="632"/>
      <c r="HH480" s="632"/>
      <c r="HI480" s="632"/>
      <c r="HJ480" s="632"/>
      <c r="HK480" s="632"/>
      <c r="HL480" s="632"/>
      <c r="HM480" s="632"/>
      <c r="HN480" s="632"/>
      <c r="HO480" s="632"/>
      <c r="HP480" s="632"/>
      <c r="HQ480" s="632"/>
      <c r="HR480" s="632"/>
      <c r="HS480" s="632"/>
      <c r="HT480" s="632"/>
      <c r="HU480" s="632"/>
    </row>
    <row r="481" spans="1:229" s="482" customFormat="1" ht="19.5" customHeight="1" x14ac:dyDescent="0.15">
      <c r="A481" s="504">
        <v>477</v>
      </c>
      <c r="B481" s="504">
        <v>86</v>
      </c>
      <c r="C481" s="539" t="s">
        <v>4779</v>
      </c>
      <c r="D481" s="538" t="s">
        <v>4770</v>
      </c>
      <c r="E481" s="515" t="s">
        <v>709</v>
      </c>
      <c r="F481" s="600" t="s">
        <v>2724</v>
      </c>
      <c r="G481" s="576" t="s">
        <v>4780</v>
      </c>
      <c r="H481" s="502" t="s">
        <v>2246</v>
      </c>
      <c r="I481" s="502" t="str">
        <f t="shared" si="35"/>
        <v>III/b</v>
      </c>
      <c r="J481" s="517" t="s">
        <v>3977</v>
      </c>
      <c r="K481" s="504" t="s">
        <v>707</v>
      </c>
      <c r="L481" s="503">
        <f t="shared" si="32"/>
        <v>28</v>
      </c>
      <c r="M481" s="502" t="s">
        <v>680</v>
      </c>
      <c r="N481" s="517" t="s">
        <v>3977</v>
      </c>
      <c r="O481" s="501" t="s">
        <v>2225</v>
      </c>
      <c r="P481" s="553" t="s">
        <v>1139</v>
      </c>
      <c r="Q481" s="581" t="s">
        <v>2231</v>
      </c>
      <c r="R481" s="508" t="s">
        <v>4959</v>
      </c>
      <c r="S481" s="600">
        <v>2018</v>
      </c>
      <c r="T481" s="598" t="s">
        <v>156</v>
      </c>
      <c r="U481" s="600" t="s">
        <v>2986</v>
      </c>
      <c r="W481" s="632"/>
      <c r="X481" s="632"/>
      <c r="Y481" s="632"/>
      <c r="Z481" s="632"/>
      <c r="AA481" s="632"/>
      <c r="AB481" s="632"/>
      <c r="AC481" s="632"/>
      <c r="AD481" s="632"/>
      <c r="AE481" s="632"/>
      <c r="AF481" s="632"/>
      <c r="AG481" s="632"/>
      <c r="AH481" s="632"/>
      <c r="AI481" s="632"/>
      <c r="AJ481" s="632"/>
      <c r="AK481" s="632"/>
      <c r="AL481" s="632"/>
      <c r="AM481" s="632"/>
      <c r="AN481" s="632"/>
      <c r="AO481" s="632"/>
      <c r="AP481" s="632"/>
      <c r="AQ481" s="632"/>
      <c r="AR481" s="632"/>
      <c r="AS481" s="632"/>
      <c r="AT481" s="632"/>
      <c r="AU481" s="632"/>
      <c r="AV481" s="632"/>
      <c r="AW481" s="632"/>
      <c r="AX481" s="632"/>
      <c r="AY481" s="632"/>
      <c r="AZ481" s="632"/>
      <c r="BA481" s="632"/>
      <c r="BB481" s="632"/>
      <c r="BC481" s="632"/>
      <c r="BD481" s="632"/>
      <c r="BE481" s="632"/>
      <c r="BF481" s="632"/>
      <c r="BG481" s="632"/>
      <c r="BH481" s="632"/>
      <c r="BI481" s="632"/>
      <c r="BJ481" s="632"/>
      <c r="BK481" s="632"/>
      <c r="BL481" s="632"/>
      <c r="BM481" s="632"/>
      <c r="BN481" s="632"/>
      <c r="BO481" s="632"/>
      <c r="BP481" s="632"/>
      <c r="BQ481" s="632"/>
      <c r="BR481" s="632"/>
      <c r="BS481" s="632"/>
      <c r="BT481" s="632"/>
      <c r="BU481" s="632"/>
      <c r="BV481" s="632"/>
      <c r="BW481" s="632"/>
      <c r="BX481" s="632"/>
      <c r="BY481" s="632"/>
      <c r="BZ481" s="632"/>
      <c r="CA481" s="632"/>
      <c r="CB481" s="632"/>
      <c r="CC481" s="632"/>
      <c r="CD481" s="632"/>
      <c r="CE481" s="632"/>
      <c r="CF481" s="632"/>
      <c r="CG481" s="632"/>
      <c r="CH481" s="632"/>
      <c r="CI481" s="632"/>
      <c r="CJ481" s="632"/>
      <c r="CK481" s="632"/>
      <c r="CL481" s="632"/>
      <c r="CM481" s="632"/>
      <c r="CN481" s="632"/>
      <c r="CO481" s="632"/>
      <c r="CP481" s="632"/>
      <c r="CQ481" s="632"/>
      <c r="CR481" s="632"/>
      <c r="CS481" s="632"/>
      <c r="CT481" s="632"/>
      <c r="CU481" s="632"/>
      <c r="CV481" s="632"/>
      <c r="CW481" s="632"/>
      <c r="CX481" s="632"/>
      <c r="CY481" s="632"/>
      <c r="CZ481" s="632"/>
      <c r="DA481" s="632"/>
      <c r="DB481" s="632"/>
      <c r="DC481" s="632"/>
      <c r="DD481" s="632"/>
      <c r="DE481" s="632"/>
      <c r="DF481" s="632"/>
      <c r="DG481" s="632"/>
      <c r="DH481" s="632"/>
      <c r="DI481" s="632"/>
      <c r="DJ481" s="632"/>
      <c r="DK481" s="632"/>
      <c r="DL481" s="632"/>
      <c r="DM481" s="632"/>
      <c r="DN481" s="632"/>
      <c r="DO481" s="632"/>
      <c r="DP481" s="632"/>
      <c r="DQ481" s="632"/>
      <c r="DR481" s="632"/>
      <c r="DS481" s="632"/>
      <c r="DT481" s="632"/>
      <c r="DU481" s="632"/>
      <c r="DV481" s="632"/>
      <c r="DW481" s="632"/>
      <c r="DX481" s="632"/>
      <c r="DY481" s="632"/>
      <c r="DZ481" s="632"/>
      <c r="EA481" s="632"/>
      <c r="EB481" s="632"/>
      <c r="EC481" s="632"/>
      <c r="ED481" s="632"/>
      <c r="EE481" s="632"/>
      <c r="EF481" s="632"/>
      <c r="EG481" s="632"/>
      <c r="EH481" s="632"/>
      <c r="EI481" s="632"/>
      <c r="EJ481" s="632"/>
      <c r="EK481" s="632"/>
      <c r="EL481" s="632"/>
      <c r="EM481" s="632"/>
      <c r="EN481" s="632"/>
      <c r="EO481" s="632"/>
      <c r="EP481" s="632"/>
      <c r="EQ481" s="632"/>
      <c r="ER481" s="632"/>
      <c r="ES481" s="632"/>
      <c r="ET481" s="632"/>
      <c r="EU481" s="632"/>
      <c r="EV481" s="632"/>
      <c r="EW481" s="632"/>
      <c r="EX481" s="632"/>
      <c r="EY481" s="632"/>
      <c r="EZ481" s="632"/>
      <c r="FA481" s="632"/>
      <c r="FB481" s="632"/>
      <c r="FC481" s="632"/>
      <c r="FD481" s="632"/>
      <c r="FE481" s="632"/>
      <c r="FF481" s="632"/>
      <c r="FG481" s="632"/>
      <c r="FH481" s="632"/>
      <c r="FI481" s="632"/>
      <c r="FJ481" s="632"/>
      <c r="FK481" s="632"/>
      <c r="FL481" s="632"/>
      <c r="FM481" s="632"/>
      <c r="FN481" s="632"/>
      <c r="FO481" s="632"/>
      <c r="FP481" s="632"/>
      <c r="FQ481" s="632"/>
      <c r="FR481" s="632"/>
      <c r="FS481" s="632"/>
      <c r="FT481" s="632"/>
      <c r="FU481" s="632"/>
      <c r="FV481" s="632"/>
      <c r="FW481" s="632"/>
      <c r="FX481" s="632"/>
      <c r="FY481" s="632"/>
      <c r="FZ481" s="632"/>
      <c r="GA481" s="632"/>
      <c r="GB481" s="632"/>
      <c r="GC481" s="632"/>
      <c r="GD481" s="632"/>
      <c r="GE481" s="632"/>
      <c r="GF481" s="632"/>
      <c r="GG481" s="632"/>
      <c r="GH481" s="632"/>
      <c r="GI481" s="632"/>
      <c r="GJ481" s="632"/>
      <c r="GK481" s="632"/>
      <c r="GL481" s="632"/>
      <c r="GM481" s="632"/>
      <c r="GN481" s="632"/>
      <c r="GO481" s="632"/>
      <c r="GP481" s="632"/>
      <c r="GQ481" s="632"/>
      <c r="GR481" s="632"/>
      <c r="GS481" s="632"/>
      <c r="GT481" s="632"/>
      <c r="GU481" s="632"/>
      <c r="GV481" s="632"/>
      <c r="GW481" s="632"/>
      <c r="GX481" s="632"/>
      <c r="GY481" s="632"/>
      <c r="GZ481" s="632"/>
      <c r="HA481" s="632"/>
      <c r="HB481" s="632"/>
      <c r="HC481" s="632"/>
      <c r="HD481" s="632"/>
      <c r="HE481" s="632"/>
      <c r="HF481" s="632"/>
      <c r="HG481" s="632"/>
      <c r="HH481" s="632"/>
      <c r="HI481" s="632"/>
      <c r="HJ481" s="632"/>
      <c r="HK481" s="632"/>
      <c r="HL481" s="632"/>
      <c r="HM481" s="632"/>
      <c r="HN481" s="632"/>
      <c r="HO481" s="632"/>
      <c r="HP481" s="632"/>
      <c r="HQ481" s="632"/>
      <c r="HR481" s="632"/>
      <c r="HS481" s="632"/>
      <c r="HT481" s="632"/>
      <c r="HU481" s="632"/>
    </row>
    <row r="482" spans="1:229" s="482" customFormat="1" ht="19.5" customHeight="1" x14ac:dyDescent="0.15">
      <c r="A482" s="496">
        <v>478</v>
      </c>
      <c r="B482" s="504">
        <v>87</v>
      </c>
      <c r="C482" s="539" t="s">
        <v>4781</v>
      </c>
      <c r="D482" s="538" t="s">
        <v>4771</v>
      </c>
      <c r="E482" s="515" t="s">
        <v>705</v>
      </c>
      <c r="F482" s="600" t="s">
        <v>2724</v>
      </c>
      <c r="G482" s="576" t="s">
        <v>4782</v>
      </c>
      <c r="H482" s="502" t="s">
        <v>2246</v>
      </c>
      <c r="I482" s="502" t="str">
        <f t="shared" si="35"/>
        <v>III/b</v>
      </c>
      <c r="J482" s="517" t="s">
        <v>3977</v>
      </c>
      <c r="K482" s="504" t="s">
        <v>707</v>
      </c>
      <c r="L482" s="503">
        <f t="shared" si="32"/>
        <v>26</v>
      </c>
      <c r="M482" s="502" t="s">
        <v>680</v>
      </c>
      <c r="N482" s="517" t="s">
        <v>3977</v>
      </c>
      <c r="O482" s="501" t="s">
        <v>2225</v>
      </c>
      <c r="P482" s="553" t="s">
        <v>1139</v>
      </c>
      <c r="Q482" s="581" t="s">
        <v>2231</v>
      </c>
      <c r="R482" s="581" t="s">
        <v>3122</v>
      </c>
      <c r="S482" s="600">
        <v>2018</v>
      </c>
      <c r="T482" s="598" t="s">
        <v>3502</v>
      </c>
      <c r="U482" s="600" t="s">
        <v>2921</v>
      </c>
      <c r="V482" s="625"/>
      <c r="W482" s="632"/>
      <c r="X482" s="632"/>
      <c r="Y482" s="632"/>
      <c r="Z482" s="632"/>
      <c r="AA482" s="632"/>
      <c r="AB482" s="632"/>
      <c r="AC482" s="632"/>
      <c r="AD482" s="632"/>
      <c r="AE482" s="632"/>
      <c r="AF482" s="632"/>
      <c r="AG482" s="632"/>
      <c r="AH482" s="632"/>
      <c r="AI482" s="632"/>
      <c r="AJ482" s="632"/>
      <c r="AK482" s="632"/>
      <c r="AL482" s="632"/>
      <c r="AM482" s="632"/>
      <c r="AN482" s="632"/>
      <c r="AO482" s="632"/>
      <c r="AP482" s="632"/>
      <c r="AQ482" s="632"/>
      <c r="AR482" s="632"/>
      <c r="AS482" s="632"/>
      <c r="AT482" s="632"/>
      <c r="AU482" s="632"/>
      <c r="AV482" s="632"/>
      <c r="AW482" s="632"/>
      <c r="AX482" s="632"/>
      <c r="AY482" s="632"/>
      <c r="AZ482" s="632"/>
      <c r="BA482" s="632"/>
      <c r="BB482" s="632"/>
      <c r="BC482" s="632"/>
      <c r="BD482" s="632"/>
      <c r="BE482" s="632"/>
      <c r="BF482" s="632"/>
      <c r="BG482" s="632"/>
      <c r="BH482" s="632"/>
      <c r="BI482" s="632"/>
      <c r="BJ482" s="632"/>
      <c r="BK482" s="632"/>
      <c r="BL482" s="632"/>
      <c r="BM482" s="632"/>
      <c r="BN482" s="632"/>
      <c r="BO482" s="632"/>
      <c r="BP482" s="632"/>
      <c r="BQ482" s="632"/>
      <c r="BR482" s="632"/>
      <c r="BS482" s="632"/>
      <c r="BT482" s="632"/>
      <c r="BU482" s="632"/>
      <c r="BV482" s="632"/>
      <c r="BW482" s="632"/>
      <c r="BX482" s="632"/>
      <c r="BY482" s="632"/>
      <c r="BZ482" s="632"/>
      <c r="CA482" s="632"/>
      <c r="CB482" s="632"/>
      <c r="CC482" s="632"/>
      <c r="CD482" s="632"/>
      <c r="CE482" s="632"/>
      <c r="CF482" s="632"/>
      <c r="CG482" s="632"/>
      <c r="CH482" s="632"/>
      <c r="CI482" s="632"/>
      <c r="CJ482" s="632"/>
      <c r="CK482" s="632"/>
      <c r="CL482" s="632"/>
      <c r="CM482" s="632"/>
      <c r="CN482" s="632"/>
      <c r="CO482" s="632"/>
      <c r="CP482" s="632"/>
      <c r="CQ482" s="632"/>
      <c r="CR482" s="632"/>
      <c r="CS482" s="632"/>
      <c r="CT482" s="632"/>
      <c r="CU482" s="632"/>
      <c r="CV482" s="632"/>
      <c r="CW482" s="632"/>
      <c r="CX482" s="632"/>
      <c r="CY482" s="632"/>
      <c r="CZ482" s="632"/>
      <c r="DA482" s="632"/>
      <c r="DB482" s="632"/>
      <c r="DC482" s="632"/>
      <c r="DD482" s="632"/>
      <c r="DE482" s="632"/>
      <c r="DF482" s="632"/>
      <c r="DG482" s="632"/>
      <c r="DH482" s="632"/>
      <c r="DI482" s="632"/>
      <c r="DJ482" s="632"/>
      <c r="DK482" s="632"/>
      <c r="DL482" s="632"/>
      <c r="DM482" s="632"/>
      <c r="DN482" s="632"/>
      <c r="DO482" s="632"/>
      <c r="DP482" s="632"/>
      <c r="DQ482" s="632"/>
      <c r="DR482" s="632"/>
      <c r="DS482" s="632"/>
      <c r="DT482" s="632"/>
      <c r="DU482" s="632"/>
      <c r="DV482" s="632"/>
      <c r="DW482" s="632"/>
      <c r="DX482" s="632"/>
      <c r="DY482" s="632"/>
      <c r="DZ482" s="632"/>
      <c r="EA482" s="632"/>
      <c r="EB482" s="632"/>
      <c r="EC482" s="632"/>
      <c r="ED482" s="632"/>
      <c r="EE482" s="632"/>
      <c r="EF482" s="632"/>
      <c r="EG482" s="632"/>
      <c r="EH482" s="632"/>
      <c r="EI482" s="632"/>
      <c r="EJ482" s="632"/>
      <c r="EK482" s="632"/>
      <c r="EL482" s="632"/>
      <c r="EM482" s="632"/>
      <c r="EN482" s="632"/>
      <c r="EO482" s="632"/>
      <c r="EP482" s="632"/>
      <c r="EQ482" s="632"/>
      <c r="ER482" s="632"/>
      <c r="ES482" s="632"/>
      <c r="ET482" s="632"/>
      <c r="EU482" s="632"/>
      <c r="EV482" s="632"/>
      <c r="EW482" s="632"/>
      <c r="EX482" s="632"/>
      <c r="EY482" s="632"/>
      <c r="EZ482" s="632"/>
      <c r="FA482" s="632"/>
      <c r="FB482" s="632"/>
      <c r="FC482" s="632"/>
      <c r="FD482" s="632"/>
      <c r="FE482" s="632"/>
      <c r="FF482" s="632"/>
      <c r="FG482" s="632"/>
      <c r="FH482" s="632"/>
      <c r="FI482" s="632"/>
      <c r="FJ482" s="632"/>
      <c r="FK482" s="632"/>
      <c r="FL482" s="632"/>
      <c r="FM482" s="632"/>
      <c r="FN482" s="632"/>
      <c r="FO482" s="632"/>
      <c r="FP482" s="632"/>
      <c r="FQ482" s="632"/>
      <c r="FR482" s="632"/>
      <c r="FS482" s="632"/>
      <c r="FT482" s="632"/>
      <c r="FU482" s="632"/>
      <c r="FV482" s="632"/>
      <c r="FW482" s="632"/>
      <c r="FX482" s="632"/>
      <c r="FY482" s="632"/>
      <c r="FZ482" s="632"/>
      <c r="GA482" s="632"/>
      <c r="GB482" s="632"/>
      <c r="GC482" s="632"/>
      <c r="GD482" s="632"/>
      <c r="GE482" s="632"/>
      <c r="GF482" s="632"/>
      <c r="GG482" s="632"/>
      <c r="GH482" s="632"/>
      <c r="GI482" s="632"/>
      <c r="GJ482" s="632"/>
      <c r="GK482" s="632"/>
      <c r="GL482" s="632"/>
      <c r="GM482" s="632"/>
      <c r="GN482" s="632"/>
      <c r="GO482" s="632"/>
      <c r="GP482" s="632"/>
      <c r="GQ482" s="632"/>
      <c r="GR482" s="632"/>
      <c r="GS482" s="632"/>
      <c r="GT482" s="632"/>
      <c r="GU482" s="632"/>
      <c r="GV482" s="632"/>
      <c r="GW482" s="632"/>
      <c r="GX482" s="632"/>
      <c r="GY482" s="632"/>
      <c r="GZ482" s="632"/>
      <c r="HA482" s="632"/>
      <c r="HB482" s="632"/>
      <c r="HC482" s="632"/>
      <c r="HD482" s="632"/>
      <c r="HE482" s="632"/>
      <c r="HF482" s="632"/>
      <c r="HG482" s="632"/>
      <c r="HH482" s="632"/>
      <c r="HI482" s="632"/>
      <c r="HJ482" s="632"/>
      <c r="HK482" s="632"/>
      <c r="HL482" s="632"/>
      <c r="HM482" s="632"/>
      <c r="HN482" s="632"/>
      <c r="HO482" s="632"/>
      <c r="HP482" s="632"/>
      <c r="HQ482" s="632"/>
      <c r="HR482" s="632"/>
      <c r="HS482" s="632"/>
      <c r="HT482" s="632"/>
      <c r="HU482" s="632"/>
    </row>
    <row r="483" spans="1:229" s="482" customFormat="1" ht="19.5" customHeight="1" x14ac:dyDescent="0.15">
      <c r="A483" s="496">
        <v>479</v>
      </c>
      <c r="B483" s="504">
        <v>88</v>
      </c>
      <c r="C483" s="637" t="s">
        <v>4783</v>
      </c>
      <c r="D483" s="638" t="s">
        <v>4772</v>
      </c>
      <c r="E483" s="653" t="s">
        <v>705</v>
      </c>
      <c r="F483" s="654" t="s">
        <v>2724</v>
      </c>
      <c r="G483" s="655" t="s">
        <v>4784</v>
      </c>
      <c r="H483" s="502" t="s">
        <v>2246</v>
      </c>
      <c r="I483" s="502" t="str">
        <f t="shared" si="35"/>
        <v>III/b</v>
      </c>
      <c r="J483" s="517" t="s">
        <v>3977</v>
      </c>
      <c r="K483" s="504" t="s">
        <v>707</v>
      </c>
      <c r="L483" s="503">
        <f t="shared" si="32"/>
        <v>28</v>
      </c>
      <c r="M483" s="502" t="s">
        <v>680</v>
      </c>
      <c r="N483" s="517" t="s">
        <v>3977</v>
      </c>
      <c r="O483" s="501" t="s">
        <v>2225</v>
      </c>
      <c r="P483" s="644" t="s">
        <v>395</v>
      </c>
      <c r="Q483" s="581" t="s">
        <v>2231</v>
      </c>
      <c r="R483" s="581" t="s">
        <v>2298</v>
      </c>
      <c r="S483" s="654">
        <v>2016</v>
      </c>
      <c r="T483" s="640" t="s">
        <v>395</v>
      </c>
      <c r="U483" s="654" t="s">
        <v>2921</v>
      </c>
      <c r="V483" s="646"/>
      <c r="W483" s="632"/>
      <c r="X483" s="632"/>
      <c r="Y483" s="632"/>
      <c r="Z483" s="632"/>
      <c r="AA483" s="632"/>
      <c r="AB483" s="632"/>
      <c r="AC483" s="632"/>
      <c r="AD483" s="632"/>
      <c r="AE483" s="632"/>
      <c r="AF483" s="632"/>
      <c r="AG483" s="632"/>
      <c r="AH483" s="632"/>
      <c r="AI483" s="632"/>
      <c r="AJ483" s="632"/>
      <c r="AK483" s="632"/>
      <c r="AL483" s="632"/>
      <c r="AM483" s="632"/>
      <c r="AN483" s="632"/>
      <c r="AO483" s="632"/>
      <c r="AP483" s="632"/>
      <c r="AQ483" s="632"/>
      <c r="AR483" s="632"/>
      <c r="AS483" s="632"/>
      <c r="AT483" s="632"/>
      <c r="AU483" s="632"/>
      <c r="AV483" s="632"/>
      <c r="AW483" s="632"/>
      <c r="AX483" s="632"/>
      <c r="AY483" s="632"/>
      <c r="AZ483" s="632"/>
      <c r="BA483" s="632"/>
      <c r="BB483" s="632"/>
      <c r="BC483" s="632"/>
      <c r="BD483" s="632"/>
      <c r="BE483" s="632"/>
      <c r="BF483" s="632"/>
      <c r="BG483" s="632"/>
      <c r="BH483" s="632"/>
      <c r="BI483" s="632"/>
      <c r="BJ483" s="632"/>
      <c r="BK483" s="632"/>
      <c r="BL483" s="632"/>
      <c r="BM483" s="632"/>
      <c r="BN483" s="632"/>
      <c r="BO483" s="632"/>
      <c r="BP483" s="632"/>
      <c r="BQ483" s="632"/>
      <c r="BR483" s="632"/>
      <c r="BS483" s="632"/>
      <c r="BT483" s="632"/>
      <c r="BU483" s="632"/>
      <c r="BV483" s="632"/>
      <c r="BW483" s="632"/>
      <c r="BX483" s="632"/>
      <c r="BY483" s="632"/>
      <c r="BZ483" s="632"/>
      <c r="CA483" s="632"/>
      <c r="CB483" s="632"/>
      <c r="CC483" s="632"/>
      <c r="CD483" s="632"/>
      <c r="CE483" s="632"/>
      <c r="CF483" s="632"/>
      <c r="CG483" s="632"/>
      <c r="CH483" s="632"/>
      <c r="CI483" s="632"/>
      <c r="CJ483" s="632"/>
      <c r="CK483" s="632"/>
      <c r="CL483" s="632"/>
      <c r="CM483" s="632"/>
      <c r="CN483" s="632"/>
      <c r="CO483" s="632"/>
      <c r="CP483" s="632"/>
      <c r="CQ483" s="632"/>
      <c r="CR483" s="632"/>
      <c r="CS483" s="632"/>
      <c r="CT483" s="632"/>
      <c r="CU483" s="632"/>
      <c r="CV483" s="632"/>
      <c r="CW483" s="632"/>
      <c r="CX483" s="632"/>
      <c r="CY483" s="632"/>
      <c r="CZ483" s="632"/>
      <c r="DA483" s="632"/>
      <c r="DB483" s="632"/>
      <c r="DC483" s="632"/>
      <c r="DD483" s="632"/>
      <c r="DE483" s="632"/>
      <c r="DF483" s="632"/>
      <c r="DG483" s="632"/>
      <c r="DH483" s="632"/>
      <c r="DI483" s="632"/>
      <c r="DJ483" s="632"/>
      <c r="DK483" s="632"/>
      <c r="DL483" s="632"/>
      <c r="DM483" s="632"/>
      <c r="DN483" s="632"/>
      <c r="DO483" s="632"/>
      <c r="DP483" s="632"/>
      <c r="DQ483" s="632"/>
      <c r="DR483" s="632"/>
      <c r="DS483" s="632"/>
      <c r="DT483" s="632"/>
      <c r="DU483" s="632"/>
      <c r="DV483" s="632"/>
      <c r="DW483" s="632"/>
      <c r="DX483" s="632"/>
      <c r="DY483" s="632"/>
      <c r="DZ483" s="632"/>
      <c r="EA483" s="632"/>
      <c r="EB483" s="632"/>
      <c r="EC483" s="632"/>
      <c r="ED483" s="632"/>
      <c r="EE483" s="632"/>
      <c r="EF483" s="632"/>
      <c r="EG483" s="632"/>
      <c r="EH483" s="632"/>
      <c r="EI483" s="632"/>
      <c r="EJ483" s="632"/>
      <c r="EK483" s="632"/>
      <c r="EL483" s="632"/>
      <c r="EM483" s="632"/>
      <c r="EN483" s="632"/>
      <c r="EO483" s="632"/>
      <c r="EP483" s="632"/>
      <c r="EQ483" s="632"/>
      <c r="ER483" s="632"/>
      <c r="ES483" s="632"/>
      <c r="ET483" s="632"/>
      <c r="EU483" s="632"/>
      <c r="EV483" s="632"/>
      <c r="EW483" s="632"/>
      <c r="EX483" s="632"/>
      <c r="EY483" s="632"/>
      <c r="EZ483" s="632"/>
      <c r="FA483" s="632"/>
      <c r="FB483" s="632"/>
      <c r="FC483" s="632"/>
      <c r="FD483" s="632"/>
      <c r="FE483" s="632"/>
      <c r="FF483" s="632"/>
      <c r="FG483" s="632"/>
      <c r="FH483" s="632"/>
      <c r="FI483" s="632"/>
      <c r="FJ483" s="632"/>
      <c r="FK483" s="632"/>
      <c r="FL483" s="632"/>
      <c r="FM483" s="632"/>
      <c r="FN483" s="632"/>
      <c r="FO483" s="632"/>
      <c r="FP483" s="632"/>
      <c r="FQ483" s="632"/>
      <c r="FR483" s="632"/>
      <c r="FS483" s="632"/>
      <c r="FT483" s="632"/>
      <c r="FU483" s="632"/>
      <c r="FV483" s="632"/>
      <c r="FW483" s="632"/>
      <c r="FX483" s="632"/>
      <c r="FY483" s="632"/>
      <c r="FZ483" s="632"/>
      <c r="GA483" s="632"/>
      <c r="GB483" s="632"/>
      <c r="GC483" s="632"/>
      <c r="GD483" s="632"/>
      <c r="GE483" s="632"/>
      <c r="GF483" s="632"/>
      <c r="GG483" s="632"/>
      <c r="GH483" s="632"/>
      <c r="GI483" s="632"/>
      <c r="GJ483" s="632"/>
      <c r="GK483" s="632"/>
      <c r="GL483" s="632"/>
      <c r="GM483" s="632"/>
      <c r="GN483" s="632"/>
      <c r="GO483" s="632"/>
      <c r="GP483" s="632"/>
      <c r="GQ483" s="632"/>
      <c r="GR483" s="632"/>
      <c r="GS483" s="632"/>
      <c r="GT483" s="632"/>
      <c r="GU483" s="632"/>
      <c r="GV483" s="632"/>
      <c r="GW483" s="632"/>
      <c r="GX483" s="632"/>
      <c r="GY483" s="632"/>
      <c r="GZ483" s="632"/>
      <c r="HA483" s="632"/>
      <c r="HB483" s="632"/>
      <c r="HC483" s="632"/>
      <c r="HD483" s="632"/>
      <c r="HE483" s="632"/>
      <c r="HF483" s="632"/>
      <c r="HG483" s="632"/>
      <c r="HH483" s="632"/>
      <c r="HI483" s="632"/>
      <c r="HJ483" s="632"/>
      <c r="HK483" s="632"/>
      <c r="HL483" s="632"/>
      <c r="HM483" s="632"/>
      <c r="HN483" s="632"/>
      <c r="HO483" s="632"/>
      <c r="HP483" s="632"/>
      <c r="HQ483" s="632"/>
      <c r="HR483" s="632"/>
      <c r="HS483" s="632"/>
      <c r="HT483" s="632"/>
      <c r="HU483" s="632"/>
    </row>
    <row r="484" spans="1:229" s="483" customFormat="1" x14ac:dyDescent="0.15">
      <c r="A484" s="504">
        <v>480</v>
      </c>
      <c r="B484" s="611">
        <v>1</v>
      </c>
      <c r="C484" s="635" t="s">
        <v>1396</v>
      </c>
      <c r="D484" s="613" t="s">
        <v>703</v>
      </c>
      <c r="E484" s="614" t="s">
        <v>705</v>
      </c>
      <c r="F484" s="615" t="s">
        <v>2733</v>
      </c>
      <c r="G484" s="614" t="s">
        <v>377</v>
      </c>
      <c r="H484" s="611" t="s">
        <v>2244</v>
      </c>
      <c r="I484" s="617" t="str">
        <f t="shared" ref="I484:I494" si="36">IF(H484="Pembina Utama","IV/e",IF(H484="Pembina Utama Madya","IV/d",IF(H484="Pembina Utama Muda","IV/c",IF(H484="Pembina Tk.I","IV/b",IF(H484="Pembina","IV/a",IF(H484="Penata Tk.I","III/d",IF(H484="Penata","III/c",IF(H484="Penata Muda Tk.I","III/b",IF(H484="Penata Muda","III/a",IF(H484="Pengatur Tk.I","II/d",IF(H484="Pengatur","II/c",IF(H484="Pengatur Muda Tk.I","II/b",IF(H484="Pengatur Muda","II/a",IF(H484="Juru Tk.I","I/d",IF(H484="Juru","I/c",IF(H484="Juru Muda Tk.I","I/b","I/a"))))))))))))))))</f>
        <v>IV/e</v>
      </c>
      <c r="J484" s="618" t="s">
        <v>1086</v>
      </c>
      <c r="K484" s="611" t="s">
        <v>720</v>
      </c>
      <c r="L484" s="503">
        <f t="shared" si="32"/>
        <v>62</v>
      </c>
      <c r="M484" s="611" t="s">
        <v>224</v>
      </c>
      <c r="N484" s="618" t="s">
        <v>438</v>
      </c>
      <c r="O484" s="611" t="s">
        <v>2334</v>
      </c>
      <c r="P484" s="614" t="s">
        <v>658</v>
      </c>
      <c r="Q484" s="613" t="s">
        <v>2232</v>
      </c>
      <c r="R484" s="613" t="s">
        <v>3131</v>
      </c>
      <c r="S484" s="615">
        <v>2007</v>
      </c>
      <c r="T484" s="615" t="s">
        <v>3643</v>
      </c>
      <c r="U484" s="615" t="s">
        <v>2922</v>
      </c>
      <c r="V484" s="628" t="s">
        <v>3890</v>
      </c>
      <c r="W484" s="491"/>
      <c r="X484" s="491"/>
      <c r="Y484" s="491"/>
      <c r="Z484" s="491"/>
      <c r="AA484" s="491"/>
      <c r="AB484" s="491"/>
      <c r="AC484" s="491"/>
      <c r="AD484" s="491"/>
      <c r="AE484" s="491"/>
      <c r="AF484" s="491"/>
      <c r="AG484" s="491"/>
      <c r="AH484" s="491"/>
      <c r="AI484" s="491"/>
      <c r="AJ484" s="491"/>
      <c r="AK484" s="491"/>
      <c r="AL484" s="491"/>
      <c r="AM484" s="491"/>
      <c r="AN484" s="491"/>
      <c r="AO484" s="491"/>
      <c r="AP484" s="491"/>
      <c r="AQ484" s="491"/>
      <c r="AR484" s="491"/>
      <c r="AS484" s="491"/>
      <c r="AT484" s="491"/>
      <c r="AU484" s="491"/>
      <c r="AV484" s="491"/>
      <c r="AW484" s="491"/>
      <c r="AX484" s="491"/>
      <c r="AY484" s="491"/>
      <c r="AZ484" s="491"/>
      <c r="BA484" s="491"/>
      <c r="BB484" s="491"/>
      <c r="BC484" s="491"/>
      <c r="BD484" s="491"/>
      <c r="BE484" s="491"/>
      <c r="BF484" s="491"/>
      <c r="BG484" s="491"/>
      <c r="BH484" s="491"/>
      <c r="BI484" s="491"/>
      <c r="BJ484" s="491"/>
      <c r="BK484" s="491"/>
      <c r="BL484" s="491"/>
      <c r="BM484" s="491"/>
      <c r="BN484" s="491"/>
      <c r="BO484" s="491"/>
      <c r="BP484" s="491"/>
      <c r="BQ484" s="491"/>
      <c r="BR484" s="491"/>
      <c r="BS484" s="491"/>
      <c r="BT484" s="491"/>
      <c r="BU484" s="491"/>
      <c r="BV484" s="491"/>
      <c r="BW484" s="491"/>
      <c r="BX484" s="491"/>
      <c r="BY484" s="491"/>
      <c r="BZ484" s="491"/>
      <c r="CA484" s="491"/>
      <c r="CB484" s="491"/>
      <c r="CC484" s="491"/>
      <c r="CD484" s="491"/>
      <c r="CE484" s="491"/>
      <c r="CF484" s="491"/>
      <c r="CG484" s="491"/>
      <c r="CH484" s="491"/>
      <c r="CI484" s="491"/>
      <c r="CJ484" s="491"/>
      <c r="CK484" s="491"/>
      <c r="CL484" s="491"/>
      <c r="CM484" s="491"/>
      <c r="CN484" s="491"/>
      <c r="CO484" s="491"/>
      <c r="CP484" s="491"/>
      <c r="CQ484" s="491"/>
      <c r="CR484" s="491"/>
      <c r="CS484" s="491"/>
      <c r="CT484" s="491"/>
      <c r="CU484" s="491"/>
      <c r="CV484" s="491"/>
      <c r="CW484" s="491"/>
      <c r="CX484" s="491"/>
      <c r="CY484" s="491"/>
      <c r="CZ484" s="491"/>
      <c r="DA484" s="491"/>
      <c r="DB484" s="491"/>
      <c r="DC484" s="491"/>
      <c r="DD484" s="491"/>
      <c r="DE484" s="491"/>
      <c r="DF484" s="491"/>
      <c r="DG484" s="491"/>
      <c r="DH484" s="491"/>
      <c r="DI484" s="491"/>
      <c r="DJ484" s="491"/>
      <c r="DK484" s="491"/>
      <c r="DL484" s="491"/>
      <c r="DM484" s="491"/>
      <c r="DN484" s="491"/>
      <c r="DO484" s="491"/>
      <c r="DP484" s="491"/>
      <c r="DQ484" s="491"/>
      <c r="DR484" s="491"/>
      <c r="DS484" s="491"/>
      <c r="DT484" s="491"/>
      <c r="DU484" s="491"/>
      <c r="DV484" s="491"/>
      <c r="DW484" s="491"/>
      <c r="DX484" s="491"/>
      <c r="DY484" s="491"/>
      <c r="DZ484" s="491"/>
      <c r="EA484" s="491"/>
      <c r="EB484" s="491"/>
      <c r="EC484" s="491"/>
      <c r="ED484" s="491"/>
      <c r="EE484" s="491"/>
      <c r="EF484" s="491"/>
      <c r="EG484" s="491"/>
      <c r="EH484" s="491"/>
      <c r="EI484" s="491"/>
      <c r="EJ484" s="491"/>
      <c r="EK484" s="491"/>
      <c r="EL484" s="491"/>
      <c r="EM484" s="491"/>
      <c r="EN484" s="491"/>
      <c r="EO484" s="491"/>
      <c r="EP484" s="491"/>
      <c r="EQ484" s="491"/>
      <c r="ER484" s="491"/>
      <c r="ES484" s="491"/>
      <c r="ET484" s="491"/>
      <c r="EU484" s="491"/>
      <c r="EV484" s="491"/>
      <c r="EW484" s="491"/>
      <c r="EX484" s="491"/>
      <c r="EY484" s="491"/>
      <c r="EZ484" s="491"/>
      <c r="FA484" s="491"/>
      <c r="FB484" s="491"/>
      <c r="FC484" s="491"/>
      <c r="FD484" s="491"/>
      <c r="FE484" s="491"/>
      <c r="FF484" s="491"/>
      <c r="FG484" s="491"/>
      <c r="FH484" s="491"/>
      <c r="FI484" s="491"/>
      <c r="FJ484" s="491"/>
      <c r="FK484" s="491"/>
      <c r="FL484" s="491"/>
      <c r="FM484" s="491"/>
      <c r="FN484" s="491"/>
      <c r="FO484" s="491"/>
      <c r="FP484" s="491"/>
      <c r="FQ484" s="491"/>
      <c r="FR484" s="491"/>
      <c r="FS484" s="491"/>
      <c r="FT484" s="491"/>
      <c r="FU484" s="491"/>
      <c r="FV484" s="491"/>
      <c r="FW484" s="491"/>
      <c r="FX484" s="491"/>
      <c r="FY484" s="491"/>
      <c r="FZ484" s="491"/>
      <c r="GA484" s="491"/>
      <c r="GB484" s="491"/>
      <c r="GC484" s="491"/>
      <c r="GD484" s="491"/>
      <c r="GE484" s="491"/>
      <c r="GF484" s="491"/>
      <c r="GG484" s="491"/>
      <c r="GH484" s="491"/>
      <c r="GI484" s="491"/>
      <c r="GJ484" s="491"/>
      <c r="GK484" s="491"/>
      <c r="GL484" s="491"/>
      <c r="GM484" s="491"/>
      <c r="GN484" s="491"/>
      <c r="GO484" s="491"/>
      <c r="GP484" s="491"/>
      <c r="GQ484" s="491"/>
      <c r="GR484" s="491"/>
      <c r="GS484" s="491"/>
      <c r="GT484" s="491"/>
      <c r="GU484" s="491"/>
      <c r="GV484" s="491"/>
      <c r="GW484" s="491"/>
      <c r="GX484" s="491"/>
      <c r="GY484" s="491"/>
      <c r="GZ484" s="491"/>
      <c r="HA484" s="491"/>
      <c r="HB484" s="491"/>
      <c r="HC484" s="491"/>
      <c r="HD484" s="491"/>
      <c r="HE484" s="491"/>
      <c r="HF484" s="491"/>
      <c r="HG484" s="491"/>
      <c r="HH484" s="491"/>
      <c r="HI484" s="491"/>
      <c r="HJ484" s="491"/>
      <c r="HK484" s="491"/>
      <c r="HL484" s="491"/>
      <c r="HM484" s="491"/>
      <c r="HN484" s="491"/>
      <c r="HO484" s="491"/>
      <c r="HP484" s="491"/>
      <c r="HQ484" s="491"/>
      <c r="HR484" s="491"/>
      <c r="HS484" s="491"/>
      <c r="HT484" s="491"/>
      <c r="HU484" s="491"/>
    </row>
    <row r="485" spans="1:229" x14ac:dyDescent="0.15">
      <c r="A485" s="496">
        <v>481</v>
      </c>
      <c r="B485" s="504">
        <v>2</v>
      </c>
      <c r="C485" s="555" t="s">
        <v>1791</v>
      </c>
      <c r="D485" s="508" t="s">
        <v>3103</v>
      </c>
      <c r="E485" s="506" t="s">
        <v>705</v>
      </c>
      <c r="F485" s="598" t="s">
        <v>2724</v>
      </c>
      <c r="G485" s="506" t="s">
        <v>386</v>
      </c>
      <c r="H485" s="504" t="s">
        <v>2626</v>
      </c>
      <c r="I485" s="502" t="str">
        <f t="shared" si="36"/>
        <v>IV/d</v>
      </c>
      <c r="J485" s="505" t="s">
        <v>3060</v>
      </c>
      <c r="K485" s="504" t="s">
        <v>720</v>
      </c>
      <c r="L485" s="503">
        <f t="shared" si="32"/>
        <v>56</v>
      </c>
      <c r="M485" s="504" t="s">
        <v>224</v>
      </c>
      <c r="N485" s="505" t="s">
        <v>3104</v>
      </c>
      <c r="O485" s="504">
        <v>2009</v>
      </c>
      <c r="P485" s="506" t="s">
        <v>655</v>
      </c>
      <c r="Q485" s="508" t="s">
        <v>2232</v>
      </c>
      <c r="R485" s="508" t="s">
        <v>2329</v>
      </c>
      <c r="S485" s="598">
        <v>2001</v>
      </c>
      <c r="T485" s="598" t="s">
        <v>3644</v>
      </c>
      <c r="U485" s="598" t="s">
        <v>1248</v>
      </c>
      <c r="V485" s="626" t="s">
        <v>3891</v>
      </c>
    </row>
    <row r="486" spans="1:229" x14ac:dyDescent="0.15">
      <c r="A486" s="496">
        <v>482</v>
      </c>
      <c r="B486" s="611">
        <v>3</v>
      </c>
      <c r="C486" s="556" t="s">
        <v>1792</v>
      </c>
      <c r="D486" s="508" t="s">
        <v>2122</v>
      </c>
      <c r="E486" s="506" t="s">
        <v>705</v>
      </c>
      <c r="F486" s="598" t="s">
        <v>2808</v>
      </c>
      <c r="G486" s="558" t="s">
        <v>443</v>
      </c>
      <c r="H486" s="504" t="s">
        <v>2626</v>
      </c>
      <c r="I486" s="502" t="str">
        <f t="shared" si="36"/>
        <v>IV/d</v>
      </c>
      <c r="J486" s="505" t="s">
        <v>1167</v>
      </c>
      <c r="K486" s="504" t="s">
        <v>720</v>
      </c>
      <c r="L486" s="503">
        <f t="shared" si="32"/>
        <v>49</v>
      </c>
      <c r="M486" s="504" t="s">
        <v>224</v>
      </c>
      <c r="N486" s="505" t="s">
        <v>2132</v>
      </c>
      <c r="O486" s="504" t="s">
        <v>2336</v>
      </c>
      <c r="P486" s="506" t="s">
        <v>922</v>
      </c>
      <c r="Q486" s="508" t="s">
        <v>2232</v>
      </c>
      <c r="R486" s="508" t="s">
        <v>2329</v>
      </c>
      <c r="S486" s="598">
        <v>2003</v>
      </c>
      <c r="T486" s="598" t="s">
        <v>3540</v>
      </c>
      <c r="U486" s="598" t="s">
        <v>2918</v>
      </c>
      <c r="V486" s="626">
        <v>2002047101</v>
      </c>
    </row>
    <row r="487" spans="1:229" x14ac:dyDescent="0.15">
      <c r="A487" s="504">
        <v>483</v>
      </c>
      <c r="B487" s="504">
        <v>4</v>
      </c>
      <c r="C487" s="577" t="s">
        <v>1337</v>
      </c>
      <c r="D487" s="498" t="s">
        <v>1216</v>
      </c>
      <c r="E487" s="496" t="s">
        <v>709</v>
      </c>
      <c r="F487" s="598" t="s">
        <v>2738</v>
      </c>
      <c r="G487" s="578" t="s">
        <v>4494</v>
      </c>
      <c r="H487" s="523" t="s">
        <v>2254</v>
      </c>
      <c r="I487" s="502" t="str">
        <f t="shared" si="36"/>
        <v>IV/d</v>
      </c>
      <c r="J487" s="503" t="s">
        <v>3690</v>
      </c>
      <c r="K487" s="501" t="s">
        <v>707</v>
      </c>
      <c r="L487" s="503">
        <f t="shared" si="32"/>
        <v>56</v>
      </c>
      <c r="M487" s="504" t="s">
        <v>230</v>
      </c>
      <c r="N487" s="505" t="s">
        <v>3741</v>
      </c>
      <c r="O487" s="501">
        <v>2019</v>
      </c>
      <c r="P487" s="598" t="s">
        <v>2921</v>
      </c>
      <c r="Q487" s="508" t="s">
        <v>2232</v>
      </c>
      <c r="R487" s="613" t="s">
        <v>3131</v>
      </c>
      <c r="S487" s="596"/>
      <c r="T487" s="598"/>
      <c r="U487" s="598"/>
      <c r="V487" s="625"/>
    </row>
    <row r="488" spans="1:229" x14ac:dyDescent="0.15">
      <c r="A488" s="496">
        <v>484</v>
      </c>
      <c r="B488" s="611">
        <v>5</v>
      </c>
      <c r="C488" s="556" t="s">
        <v>1794</v>
      </c>
      <c r="D488" s="508" t="s">
        <v>2068</v>
      </c>
      <c r="E488" s="506" t="s">
        <v>705</v>
      </c>
      <c r="F488" s="598" t="s">
        <v>2746</v>
      </c>
      <c r="G488" s="506" t="s">
        <v>384</v>
      </c>
      <c r="H488" s="504" t="s">
        <v>2242</v>
      </c>
      <c r="I488" s="502" t="str">
        <f t="shared" si="36"/>
        <v>IV/b</v>
      </c>
      <c r="J488" s="505" t="s">
        <v>1454</v>
      </c>
      <c r="K488" s="504" t="s">
        <v>720</v>
      </c>
      <c r="L488" s="503">
        <f t="shared" si="32"/>
        <v>60</v>
      </c>
      <c r="M488" s="504" t="s">
        <v>192</v>
      </c>
      <c r="N488" s="505" t="s">
        <v>438</v>
      </c>
      <c r="O488" s="504">
        <v>2009</v>
      </c>
      <c r="P488" s="506" t="s">
        <v>889</v>
      </c>
      <c r="Q488" s="508" t="s">
        <v>2232</v>
      </c>
      <c r="R488" s="508" t="s">
        <v>2698</v>
      </c>
      <c r="S488" s="598">
        <v>2015</v>
      </c>
      <c r="T488" s="598" t="s">
        <v>3540</v>
      </c>
      <c r="U488" s="598" t="s">
        <v>3007</v>
      </c>
      <c r="V488" s="626" t="s">
        <v>3892</v>
      </c>
    </row>
    <row r="489" spans="1:229" x14ac:dyDescent="0.15">
      <c r="A489" s="496">
        <v>485</v>
      </c>
      <c r="B489" s="504">
        <v>6</v>
      </c>
      <c r="C489" s="555" t="s">
        <v>1795</v>
      </c>
      <c r="D489" s="508" t="s">
        <v>921</v>
      </c>
      <c r="E489" s="506" t="s">
        <v>705</v>
      </c>
      <c r="F489" s="598" t="s">
        <v>2818</v>
      </c>
      <c r="G489" s="557" t="s">
        <v>532</v>
      </c>
      <c r="H489" s="504" t="s">
        <v>2242</v>
      </c>
      <c r="I489" s="502" t="str">
        <f t="shared" si="36"/>
        <v>IV/b</v>
      </c>
      <c r="J489" s="505" t="s">
        <v>1454</v>
      </c>
      <c r="K489" s="504" t="s">
        <v>720</v>
      </c>
      <c r="L489" s="503">
        <f t="shared" si="32"/>
        <v>55</v>
      </c>
      <c r="M489" s="504" t="s">
        <v>192</v>
      </c>
      <c r="N489" s="505" t="s">
        <v>834</v>
      </c>
      <c r="O489" s="504">
        <v>2009</v>
      </c>
      <c r="P489" s="506" t="s">
        <v>922</v>
      </c>
      <c r="Q489" s="508" t="s">
        <v>2232</v>
      </c>
      <c r="R489" s="508" t="s">
        <v>2329</v>
      </c>
      <c r="S489" s="598">
        <v>2009</v>
      </c>
      <c r="T489" s="598"/>
      <c r="U489" s="598" t="s">
        <v>2918</v>
      </c>
      <c r="V489" s="626">
        <v>2012076501</v>
      </c>
    </row>
    <row r="490" spans="1:229" x14ac:dyDescent="0.15">
      <c r="A490" s="504">
        <v>486</v>
      </c>
      <c r="B490" s="611">
        <v>7</v>
      </c>
      <c r="C490" s="510" t="s">
        <v>3727</v>
      </c>
      <c r="D490" s="508" t="s">
        <v>1237</v>
      </c>
      <c r="E490" s="506" t="s">
        <v>705</v>
      </c>
      <c r="F490" s="598" t="s">
        <v>2819</v>
      </c>
      <c r="G490" s="558" t="s">
        <v>216</v>
      </c>
      <c r="H490" s="504" t="s">
        <v>2243</v>
      </c>
      <c r="I490" s="502" t="str">
        <f t="shared" si="36"/>
        <v>IV/a</v>
      </c>
      <c r="J490" s="505" t="s">
        <v>1081</v>
      </c>
      <c r="K490" s="504" t="s">
        <v>720</v>
      </c>
      <c r="L490" s="503">
        <f t="shared" si="32"/>
        <v>56</v>
      </c>
      <c r="M490" s="504" t="s">
        <v>192</v>
      </c>
      <c r="N490" s="505" t="s">
        <v>2655</v>
      </c>
      <c r="O490" s="504">
        <v>2010</v>
      </c>
      <c r="P490" s="506" t="s">
        <v>1271</v>
      </c>
      <c r="Q490" s="508" t="s">
        <v>2232</v>
      </c>
      <c r="R490" s="508" t="s">
        <v>3131</v>
      </c>
      <c r="S490" s="598">
        <v>2013</v>
      </c>
      <c r="T490" s="598" t="s">
        <v>3537</v>
      </c>
      <c r="U490" s="598" t="s">
        <v>2922</v>
      </c>
      <c r="V490" s="626">
        <v>2008096401</v>
      </c>
    </row>
    <row r="491" spans="1:229" x14ac:dyDescent="0.15">
      <c r="A491" s="496">
        <v>487</v>
      </c>
      <c r="B491" s="504">
        <v>8</v>
      </c>
      <c r="C491" s="507" t="s">
        <v>1805</v>
      </c>
      <c r="D491" s="508" t="s">
        <v>986</v>
      </c>
      <c r="E491" s="506" t="s">
        <v>705</v>
      </c>
      <c r="F491" s="598" t="s">
        <v>2739</v>
      </c>
      <c r="G491" s="570" t="s">
        <v>42</v>
      </c>
      <c r="H491" s="504" t="s">
        <v>2242</v>
      </c>
      <c r="I491" s="502" t="str">
        <f t="shared" si="36"/>
        <v>IV/b</v>
      </c>
      <c r="J491" s="505" t="s">
        <v>4957</v>
      </c>
      <c r="K491" s="504" t="s">
        <v>720</v>
      </c>
      <c r="L491" s="503">
        <f t="shared" ref="L491:L515" si="37">2020 - (RIGHT(G491,4))</f>
        <v>47</v>
      </c>
      <c r="M491" s="504" t="s">
        <v>192</v>
      </c>
      <c r="N491" s="505" t="s">
        <v>1484</v>
      </c>
      <c r="O491" s="504">
        <v>2010</v>
      </c>
      <c r="P491" s="506" t="s">
        <v>1001</v>
      </c>
      <c r="Q491" s="508" t="s">
        <v>2232</v>
      </c>
      <c r="R491" s="508" t="s">
        <v>2288</v>
      </c>
      <c r="S491" s="598">
        <v>2009</v>
      </c>
      <c r="T491" s="598" t="s">
        <v>3498</v>
      </c>
      <c r="U491" s="598" t="s">
        <v>3015</v>
      </c>
      <c r="V491" s="626">
        <v>2025057301</v>
      </c>
    </row>
    <row r="492" spans="1:229" x14ac:dyDescent="0.15">
      <c r="A492" s="496">
        <v>488</v>
      </c>
      <c r="B492" s="611">
        <v>9</v>
      </c>
      <c r="C492" s="555" t="s">
        <v>1798</v>
      </c>
      <c r="D492" s="508" t="s">
        <v>1241</v>
      </c>
      <c r="E492" s="506" t="s">
        <v>705</v>
      </c>
      <c r="F492" s="598" t="s">
        <v>2724</v>
      </c>
      <c r="G492" s="506" t="s">
        <v>427</v>
      </c>
      <c r="H492" s="504" t="s">
        <v>2243</v>
      </c>
      <c r="I492" s="502" t="str">
        <f t="shared" si="36"/>
        <v>IV/a</v>
      </c>
      <c r="J492" s="505" t="s">
        <v>111</v>
      </c>
      <c r="K492" s="504" t="s">
        <v>720</v>
      </c>
      <c r="L492" s="503">
        <f t="shared" si="37"/>
        <v>49</v>
      </c>
      <c r="M492" s="504" t="s">
        <v>192</v>
      </c>
      <c r="N492" s="505" t="s">
        <v>2639</v>
      </c>
      <c r="O492" s="504">
        <v>2009</v>
      </c>
      <c r="P492" s="506" t="s">
        <v>1272</v>
      </c>
      <c r="Q492" s="508" t="s">
        <v>2232</v>
      </c>
      <c r="R492" s="508" t="s">
        <v>2698</v>
      </c>
      <c r="S492" s="598">
        <v>2015</v>
      </c>
      <c r="T492" s="598"/>
      <c r="U492" s="598"/>
      <c r="V492" s="626">
        <v>2027027101</v>
      </c>
    </row>
    <row r="493" spans="1:229" x14ac:dyDescent="0.15">
      <c r="A493" s="504">
        <v>489</v>
      </c>
      <c r="B493" s="504">
        <v>10</v>
      </c>
      <c r="C493" s="555" t="s">
        <v>1799</v>
      </c>
      <c r="D493" s="508" t="s">
        <v>3102</v>
      </c>
      <c r="E493" s="506" t="s">
        <v>709</v>
      </c>
      <c r="F493" s="598" t="s">
        <v>2820</v>
      </c>
      <c r="G493" s="558" t="s">
        <v>133</v>
      </c>
      <c r="H493" s="504" t="s">
        <v>2243</v>
      </c>
      <c r="I493" s="502" t="str">
        <f t="shared" si="36"/>
        <v>IV/a</v>
      </c>
      <c r="J493" s="505" t="s">
        <v>2332</v>
      </c>
      <c r="K493" s="504" t="s">
        <v>720</v>
      </c>
      <c r="L493" s="503">
        <f t="shared" si="37"/>
        <v>44</v>
      </c>
      <c r="M493" s="504" t="s">
        <v>192</v>
      </c>
      <c r="N493" s="505" t="s">
        <v>2656</v>
      </c>
      <c r="O493" s="504">
        <v>2010</v>
      </c>
      <c r="P493" s="506" t="s">
        <v>140</v>
      </c>
      <c r="Q493" s="508" t="s">
        <v>2232</v>
      </c>
      <c r="R493" s="508" t="s">
        <v>2329</v>
      </c>
      <c r="S493" s="598">
        <v>2001</v>
      </c>
      <c r="T493" s="598" t="s">
        <v>922</v>
      </c>
      <c r="U493" s="598" t="s">
        <v>2917</v>
      </c>
      <c r="V493" s="626">
        <v>2001077601</v>
      </c>
    </row>
    <row r="494" spans="1:229" x14ac:dyDescent="0.15">
      <c r="A494" s="496">
        <v>490</v>
      </c>
      <c r="B494" s="611">
        <v>11</v>
      </c>
      <c r="C494" s="556" t="s">
        <v>1800</v>
      </c>
      <c r="D494" s="508" t="s">
        <v>139</v>
      </c>
      <c r="E494" s="506" t="s">
        <v>709</v>
      </c>
      <c r="F494" s="598" t="s">
        <v>2821</v>
      </c>
      <c r="G494" s="558" t="s">
        <v>625</v>
      </c>
      <c r="H494" s="504" t="s">
        <v>2252</v>
      </c>
      <c r="I494" s="502" t="str">
        <f t="shared" si="36"/>
        <v>III/d</v>
      </c>
      <c r="J494" s="505" t="s">
        <v>1167</v>
      </c>
      <c r="K494" s="504" t="s">
        <v>707</v>
      </c>
      <c r="L494" s="503">
        <f t="shared" si="37"/>
        <v>49</v>
      </c>
      <c r="M494" s="504" t="s">
        <v>230</v>
      </c>
      <c r="N494" s="505" t="s">
        <v>108</v>
      </c>
      <c r="O494" s="504">
        <v>2010</v>
      </c>
      <c r="P494" s="506" t="s">
        <v>240</v>
      </c>
      <c r="Q494" s="508" t="s">
        <v>2232</v>
      </c>
      <c r="R494" s="508" t="s">
        <v>2698</v>
      </c>
      <c r="S494" s="598">
        <v>2010</v>
      </c>
      <c r="T494" s="598" t="s">
        <v>240</v>
      </c>
      <c r="U494" s="598" t="s">
        <v>1248</v>
      </c>
      <c r="V494" s="626">
        <v>2020087102</v>
      </c>
    </row>
    <row r="495" spans="1:229" x14ac:dyDescent="0.15">
      <c r="A495" s="496">
        <v>491</v>
      </c>
      <c r="B495" s="504">
        <v>12</v>
      </c>
      <c r="C495" s="507" t="s">
        <v>1801</v>
      </c>
      <c r="D495" s="508" t="s">
        <v>3724</v>
      </c>
      <c r="E495" s="506" t="s">
        <v>709</v>
      </c>
      <c r="F495" s="598" t="s">
        <v>2745</v>
      </c>
      <c r="G495" s="570" t="s">
        <v>44</v>
      </c>
      <c r="H495" s="504" t="s">
        <v>2243</v>
      </c>
      <c r="I495" s="502" t="str">
        <f t="shared" ref="I495:I511" si="38">IF(H495="Pembina Utama","IV/e",IF(H495="Pembina Utama Madya","IV/d",IF(H495="Pembina Utama Muda","IV/c",IF(H495="Pembina Tk.I","IV/b",IF(H495="Pembina","IV/a",IF(H495="Penata Tk.I","III/d",IF(H495="Penata","III/c",IF(H495="Penata Muda Tk.I","III/b",IF(H495="Penata Muda","III/a",IF(H495="Pengatur Tk.I","II/d",IF(H495="Pengatur","II/c",IF(H495="Pengatur Muda Tk.I","II/b",IF(H495="Pengatur Muda","II/a",IF(H495="Juru Tk.I","I/d",IF(H495="Juru","I/c",IF(H495="Juru Muda Tk.I","I/b","I/a"))))))))))))))))</f>
        <v>IV/a</v>
      </c>
      <c r="J495" s="505" t="s">
        <v>4957</v>
      </c>
      <c r="K495" s="504" t="s">
        <v>720</v>
      </c>
      <c r="L495" s="503">
        <f t="shared" si="37"/>
        <v>42</v>
      </c>
      <c r="M495" s="504" t="s">
        <v>192</v>
      </c>
      <c r="N495" s="505" t="s">
        <v>2112</v>
      </c>
      <c r="O495" s="504">
        <v>2010</v>
      </c>
      <c r="P495" s="506" t="s">
        <v>428</v>
      </c>
      <c r="Q495" s="508" t="s">
        <v>2232</v>
      </c>
      <c r="R495" s="508" t="s">
        <v>2698</v>
      </c>
      <c r="S495" s="598">
        <v>2018</v>
      </c>
      <c r="T495" s="598"/>
      <c r="U495" s="598" t="s">
        <v>2921</v>
      </c>
      <c r="V495" s="626">
        <v>2027047801</v>
      </c>
    </row>
    <row r="496" spans="1:229" x14ac:dyDescent="0.15">
      <c r="A496" s="504">
        <v>492</v>
      </c>
      <c r="B496" s="611">
        <v>13</v>
      </c>
      <c r="C496" s="510" t="s">
        <v>1802</v>
      </c>
      <c r="D496" s="508" t="s">
        <v>880</v>
      </c>
      <c r="E496" s="506" t="s">
        <v>705</v>
      </c>
      <c r="F496" s="598" t="s">
        <v>2732</v>
      </c>
      <c r="G496" s="570" t="s">
        <v>45</v>
      </c>
      <c r="H496" s="504" t="s">
        <v>2243</v>
      </c>
      <c r="I496" s="502" t="str">
        <f t="shared" si="38"/>
        <v>IV/a</v>
      </c>
      <c r="J496" s="505" t="s">
        <v>3977</v>
      </c>
      <c r="K496" s="504" t="s">
        <v>707</v>
      </c>
      <c r="L496" s="503">
        <f t="shared" si="37"/>
        <v>48</v>
      </c>
      <c r="M496" s="504" t="s">
        <v>192</v>
      </c>
      <c r="N496" s="505" t="s">
        <v>3741</v>
      </c>
      <c r="O496" s="504">
        <v>2010</v>
      </c>
      <c r="P496" s="506" t="s">
        <v>881</v>
      </c>
      <c r="Q496" s="508" t="s">
        <v>2232</v>
      </c>
      <c r="R496" s="508" t="s">
        <v>2288</v>
      </c>
      <c r="S496" s="598">
        <v>2007</v>
      </c>
      <c r="T496" s="598" t="s">
        <v>3498</v>
      </c>
      <c r="U496" s="598" t="s">
        <v>3018</v>
      </c>
      <c r="V496" s="626">
        <v>9920100150</v>
      </c>
    </row>
    <row r="497" spans="1:229" x14ac:dyDescent="0.15">
      <c r="A497" s="496">
        <v>493</v>
      </c>
      <c r="B497" s="504">
        <v>14</v>
      </c>
      <c r="C497" s="555" t="s">
        <v>1803</v>
      </c>
      <c r="D497" s="508" t="s">
        <v>599</v>
      </c>
      <c r="E497" s="506" t="s">
        <v>705</v>
      </c>
      <c r="F497" s="598" t="s">
        <v>2727</v>
      </c>
      <c r="G497" s="570" t="s">
        <v>46</v>
      </c>
      <c r="H497" s="504" t="s">
        <v>2252</v>
      </c>
      <c r="I497" s="502" t="str">
        <f t="shared" si="38"/>
        <v>III/d</v>
      </c>
      <c r="J497" s="505" t="s">
        <v>1224</v>
      </c>
      <c r="K497" s="504" t="s">
        <v>707</v>
      </c>
      <c r="L497" s="503">
        <f t="shared" si="37"/>
        <v>48</v>
      </c>
      <c r="M497" s="504" t="s">
        <v>230</v>
      </c>
      <c r="N497" s="505" t="s">
        <v>873</v>
      </c>
      <c r="O497" s="504">
        <v>2010</v>
      </c>
      <c r="P497" s="506" t="s">
        <v>785</v>
      </c>
      <c r="Q497" s="508" t="s">
        <v>2232</v>
      </c>
      <c r="R497" s="508" t="s">
        <v>2287</v>
      </c>
      <c r="S497" s="598">
        <v>2003</v>
      </c>
      <c r="T497" s="598" t="s">
        <v>3587</v>
      </c>
      <c r="U497" s="598" t="s">
        <v>2921</v>
      </c>
      <c r="V497" s="626">
        <v>2012047202</v>
      </c>
    </row>
    <row r="498" spans="1:229" x14ac:dyDescent="0.15">
      <c r="A498" s="496">
        <v>494</v>
      </c>
      <c r="B498" s="611">
        <v>15</v>
      </c>
      <c r="C498" s="555" t="s">
        <v>1804</v>
      </c>
      <c r="D498" s="508" t="s">
        <v>160</v>
      </c>
      <c r="E498" s="506" t="s">
        <v>705</v>
      </c>
      <c r="F498" s="598" t="s">
        <v>2724</v>
      </c>
      <c r="G498" s="558" t="s">
        <v>541</v>
      </c>
      <c r="H498" s="504" t="s">
        <v>2243</v>
      </c>
      <c r="I498" s="502" t="str">
        <f t="shared" si="38"/>
        <v>IV/a</v>
      </c>
      <c r="J498" s="505" t="s">
        <v>2332</v>
      </c>
      <c r="K498" s="504" t="s">
        <v>720</v>
      </c>
      <c r="L498" s="503">
        <f t="shared" si="37"/>
        <v>54</v>
      </c>
      <c r="M498" s="504" t="s">
        <v>192</v>
      </c>
      <c r="N498" s="505" t="s">
        <v>2657</v>
      </c>
      <c r="O498" s="504">
        <v>2010</v>
      </c>
      <c r="P498" s="506" t="s">
        <v>78</v>
      </c>
      <c r="Q498" s="508" t="s">
        <v>2232</v>
      </c>
      <c r="R498" s="508" t="s">
        <v>2287</v>
      </c>
      <c r="S498" s="598">
        <v>2008</v>
      </c>
      <c r="T498" s="598" t="s">
        <v>3645</v>
      </c>
      <c r="U498" s="598" t="s">
        <v>2921</v>
      </c>
      <c r="V498" s="626">
        <v>2009056601</v>
      </c>
    </row>
    <row r="499" spans="1:229" customFormat="1" ht="15" customHeight="1" x14ac:dyDescent="0.15">
      <c r="A499" s="504">
        <v>495</v>
      </c>
      <c r="B499" s="504">
        <v>16</v>
      </c>
      <c r="C499" s="235" t="s">
        <v>1645</v>
      </c>
      <c r="D499" s="182" t="s">
        <v>4946</v>
      </c>
      <c r="E499" s="183" t="s">
        <v>709</v>
      </c>
      <c r="F499" s="179" t="s">
        <v>2892</v>
      </c>
      <c r="G499" s="204" t="s">
        <v>672</v>
      </c>
      <c r="H499" s="187" t="s">
        <v>2243</v>
      </c>
      <c r="I499" s="171" t="str">
        <f>IF(H499="Pembina Utama","IV/e",IF(H499="Pembina Utama Madya","IV/d",IF(H499="Pembina Utama Muda","IV/c",IF(H499="Pembina Tk.I","IV/b",IF(H499="Pembina","IV/a",IF(H499="Penata Tk.I","III/d",IF(H499="Penata","III/c",IF(H499="Penata Muda Tk.I","III/b",IF(H499="Penata Muda","III/a",IF(H499="Pengatur Tk.I","II/d",IF(H499="Pengatur","II/c",IF(H499="Pengatur Muda Tk.I","II/b",IF(H499="Pengatur Muda","II/a",IF(H499="Juru Tk.I","I/d",IF(H499="Juru","I/c",IF(H499="Juru Muda Tk.I","I/b","I/a"))))))))))))))))</f>
        <v>IV/a</v>
      </c>
      <c r="J499" s="186" t="s">
        <v>1484</v>
      </c>
      <c r="K499" s="187" t="s">
        <v>720</v>
      </c>
      <c r="L499" s="177">
        <f>2020 - (RIGHT(G499,4))</f>
        <v>49</v>
      </c>
      <c r="M499" s="504" t="s">
        <v>230</v>
      </c>
      <c r="N499" s="1024" t="s">
        <v>4050</v>
      </c>
      <c r="O499" s="1025" t="s">
        <v>2226</v>
      </c>
      <c r="P499" s="179" t="s">
        <v>5382</v>
      </c>
      <c r="Q499" s="508" t="s">
        <v>2232</v>
      </c>
      <c r="R499" s="508" t="s">
        <v>3131</v>
      </c>
      <c r="S499" s="180">
        <v>2019</v>
      </c>
      <c r="T499" s="383" t="s">
        <v>1263</v>
      </c>
      <c r="U499" s="63" t="s">
        <v>2921</v>
      </c>
      <c r="V499" s="383"/>
    </row>
    <row r="500" spans="1:229" x14ac:dyDescent="0.15">
      <c r="A500" s="496">
        <v>496</v>
      </c>
      <c r="B500" s="611">
        <v>17</v>
      </c>
      <c r="C500" s="507" t="s">
        <v>5095</v>
      </c>
      <c r="D500" s="508" t="s">
        <v>1109</v>
      </c>
      <c r="E500" s="506" t="s">
        <v>705</v>
      </c>
      <c r="F500" s="598" t="s">
        <v>2742</v>
      </c>
      <c r="G500" s="570" t="s">
        <v>43</v>
      </c>
      <c r="H500" s="504" t="s">
        <v>2252</v>
      </c>
      <c r="I500" s="502" t="str">
        <f t="shared" si="38"/>
        <v>III/d</v>
      </c>
      <c r="J500" s="505" t="s">
        <v>1224</v>
      </c>
      <c r="K500" s="504" t="s">
        <v>720</v>
      </c>
      <c r="L500" s="503">
        <f t="shared" si="37"/>
        <v>48</v>
      </c>
      <c r="M500" s="504" t="s">
        <v>230</v>
      </c>
      <c r="N500" s="505" t="s">
        <v>1224</v>
      </c>
      <c r="O500" s="504">
        <v>2010</v>
      </c>
      <c r="P500" s="506" t="s">
        <v>1273</v>
      </c>
      <c r="Q500" s="508" t="s">
        <v>2232</v>
      </c>
      <c r="R500" s="508" t="s">
        <v>2287</v>
      </c>
      <c r="S500" s="598">
        <v>2008</v>
      </c>
      <c r="T500" s="598" t="s">
        <v>3646</v>
      </c>
      <c r="U500" s="598" t="s">
        <v>2921</v>
      </c>
      <c r="V500" s="626">
        <v>2021047201</v>
      </c>
    </row>
    <row r="501" spans="1:229" x14ac:dyDescent="0.15">
      <c r="A501" s="496">
        <v>497</v>
      </c>
      <c r="B501" s="504">
        <v>18</v>
      </c>
      <c r="C501" s="556" t="s">
        <v>1806</v>
      </c>
      <c r="D501" s="508" t="s">
        <v>1457</v>
      </c>
      <c r="E501" s="506" t="s">
        <v>705</v>
      </c>
      <c r="F501" s="598" t="s">
        <v>2822</v>
      </c>
      <c r="G501" s="557" t="s">
        <v>1458</v>
      </c>
      <c r="H501" s="504" t="s">
        <v>2252</v>
      </c>
      <c r="I501" s="502" t="str">
        <f t="shared" si="38"/>
        <v>III/d</v>
      </c>
      <c r="J501" s="505" t="s">
        <v>1254</v>
      </c>
      <c r="K501" s="504" t="s">
        <v>707</v>
      </c>
      <c r="L501" s="503">
        <f t="shared" si="37"/>
        <v>52</v>
      </c>
      <c r="M501" s="504" t="s">
        <v>230</v>
      </c>
      <c r="N501" s="505" t="s">
        <v>438</v>
      </c>
      <c r="O501" s="504">
        <v>2010</v>
      </c>
      <c r="P501" s="506" t="s">
        <v>652</v>
      </c>
      <c r="Q501" s="508" t="s">
        <v>2232</v>
      </c>
      <c r="R501" s="508" t="s">
        <v>2287</v>
      </c>
      <c r="S501" s="598">
        <v>1999</v>
      </c>
      <c r="T501" s="598" t="s">
        <v>3647</v>
      </c>
      <c r="U501" s="598" t="s">
        <v>3019</v>
      </c>
      <c r="V501" s="626">
        <v>2010126801</v>
      </c>
    </row>
    <row r="502" spans="1:229" x14ac:dyDescent="0.15">
      <c r="A502" s="504">
        <v>498</v>
      </c>
      <c r="B502" s="611">
        <v>19</v>
      </c>
      <c r="C502" s="555" t="s">
        <v>1474</v>
      </c>
      <c r="D502" s="508" t="s">
        <v>5135</v>
      </c>
      <c r="E502" s="506" t="s">
        <v>705</v>
      </c>
      <c r="F502" s="598" t="s">
        <v>2724</v>
      </c>
      <c r="G502" s="557" t="s">
        <v>783</v>
      </c>
      <c r="H502" s="504" t="s">
        <v>2243</v>
      </c>
      <c r="I502" s="502" t="str">
        <f t="shared" si="38"/>
        <v>IV/a</v>
      </c>
      <c r="J502" s="505" t="s">
        <v>4050</v>
      </c>
      <c r="K502" s="504" t="s">
        <v>720</v>
      </c>
      <c r="L502" s="503">
        <f t="shared" si="37"/>
        <v>45</v>
      </c>
      <c r="M502" s="504" t="s">
        <v>192</v>
      </c>
      <c r="N502" s="505" t="s">
        <v>5088</v>
      </c>
      <c r="O502" s="504">
        <v>2011</v>
      </c>
      <c r="P502" s="506" t="s">
        <v>1000</v>
      </c>
      <c r="Q502" s="508" t="s">
        <v>2232</v>
      </c>
      <c r="R502" s="508" t="s">
        <v>2288</v>
      </c>
      <c r="S502" s="598">
        <v>2019</v>
      </c>
      <c r="T502" s="598"/>
      <c r="U502" s="598"/>
      <c r="V502" s="625"/>
    </row>
    <row r="503" spans="1:229" x14ac:dyDescent="0.15">
      <c r="A503" s="496">
        <v>499</v>
      </c>
      <c r="B503" s="504">
        <v>20</v>
      </c>
      <c r="C503" s="555" t="s">
        <v>1807</v>
      </c>
      <c r="D503" s="508" t="s">
        <v>598</v>
      </c>
      <c r="E503" s="506" t="s">
        <v>705</v>
      </c>
      <c r="F503" s="598" t="s">
        <v>2823</v>
      </c>
      <c r="G503" s="506" t="s">
        <v>391</v>
      </c>
      <c r="H503" s="504" t="s">
        <v>2245</v>
      </c>
      <c r="I503" s="502" t="str">
        <f t="shared" si="38"/>
        <v>III/c</v>
      </c>
      <c r="J503" s="505" t="s">
        <v>3112</v>
      </c>
      <c r="K503" s="504" t="s">
        <v>707</v>
      </c>
      <c r="L503" s="503">
        <f t="shared" si="37"/>
        <v>65</v>
      </c>
      <c r="M503" s="504" t="s">
        <v>230</v>
      </c>
      <c r="N503" s="505" t="s">
        <v>2658</v>
      </c>
      <c r="O503" s="504">
        <v>2010</v>
      </c>
      <c r="P503" s="506" t="s">
        <v>889</v>
      </c>
      <c r="Q503" s="508" t="s">
        <v>2232</v>
      </c>
      <c r="R503" s="508" t="s">
        <v>2329</v>
      </c>
      <c r="S503" s="598">
        <v>1983</v>
      </c>
      <c r="T503" s="598"/>
      <c r="U503" s="598" t="s">
        <v>2918</v>
      </c>
      <c r="V503" s="626">
        <v>2024105501</v>
      </c>
    </row>
    <row r="504" spans="1:229" x14ac:dyDescent="0.15">
      <c r="A504" s="496">
        <v>500</v>
      </c>
      <c r="B504" s="611">
        <v>21</v>
      </c>
      <c r="C504" s="555" t="s">
        <v>1808</v>
      </c>
      <c r="D504" s="508" t="s">
        <v>539</v>
      </c>
      <c r="E504" s="506" t="s">
        <v>709</v>
      </c>
      <c r="F504" s="598" t="s">
        <v>2762</v>
      </c>
      <c r="G504" s="558" t="s">
        <v>540</v>
      </c>
      <c r="H504" s="504" t="s">
        <v>2252</v>
      </c>
      <c r="I504" s="502" t="str">
        <f t="shared" si="38"/>
        <v>III/d</v>
      </c>
      <c r="J504" s="505" t="s">
        <v>2332</v>
      </c>
      <c r="K504" s="504" t="s">
        <v>707</v>
      </c>
      <c r="L504" s="503">
        <f t="shared" si="37"/>
        <v>52</v>
      </c>
      <c r="M504" s="504" t="s">
        <v>230</v>
      </c>
      <c r="N504" s="505" t="s">
        <v>2659</v>
      </c>
      <c r="O504" s="504">
        <v>2010</v>
      </c>
      <c r="P504" s="506" t="s">
        <v>96</v>
      </c>
      <c r="Q504" s="508" t="s">
        <v>2232</v>
      </c>
      <c r="R504" s="508" t="s">
        <v>2287</v>
      </c>
      <c r="S504" s="598">
        <v>2000</v>
      </c>
      <c r="T504" s="598"/>
      <c r="U504" s="598" t="s">
        <v>2922</v>
      </c>
      <c r="V504" s="626">
        <v>2031126411</v>
      </c>
    </row>
    <row r="505" spans="1:229" x14ac:dyDescent="0.15">
      <c r="A505" s="504">
        <v>501</v>
      </c>
      <c r="B505" s="504">
        <v>22</v>
      </c>
      <c r="C505" s="556" t="s">
        <v>1809</v>
      </c>
      <c r="D505" s="508" t="s">
        <v>883</v>
      </c>
      <c r="E505" s="506" t="s">
        <v>705</v>
      </c>
      <c r="F505" s="598" t="s">
        <v>2824</v>
      </c>
      <c r="G505" s="558" t="s">
        <v>4</v>
      </c>
      <c r="H505" s="504" t="s">
        <v>2245</v>
      </c>
      <c r="I505" s="502" t="str">
        <f t="shared" si="38"/>
        <v>III/c</v>
      </c>
      <c r="J505" s="505" t="s">
        <v>1224</v>
      </c>
      <c r="K505" s="504" t="s">
        <v>707</v>
      </c>
      <c r="L505" s="503">
        <f t="shared" si="37"/>
        <v>42</v>
      </c>
      <c r="M505" s="504" t="s">
        <v>230</v>
      </c>
      <c r="N505" s="505" t="s">
        <v>2660</v>
      </c>
      <c r="O505" s="504">
        <v>2010</v>
      </c>
      <c r="P505" s="506" t="s">
        <v>1031</v>
      </c>
      <c r="Q505" s="508" t="s">
        <v>2232</v>
      </c>
      <c r="R505" s="508" t="s">
        <v>2288</v>
      </c>
      <c r="S505" s="598">
        <v>2010</v>
      </c>
      <c r="T505" s="598" t="s">
        <v>3498</v>
      </c>
      <c r="U505" s="598" t="s">
        <v>2991</v>
      </c>
      <c r="V505" s="626">
        <v>2015027801</v>
      </c>
    </row>
    <row r="506" spans="1:229" x14ac:dyDescent="0.15">
      <c r="A506" s="496">
        <v>502</v>
      </c>
      <c r="B506" s="611">
        <v>23</v>
      </c>
      <c r="C506" s="558" t="s">
        <v>1475</v>
      </c>
      <c r="D506" s="508" t="s">
        <v>980</v>
      </c>
      <c r="E506" s="506" t="s">
        <v>705</v>
      </c>
      <c r="F506" s="598" t="s">
        <v>2825</v>
      </c>
      <c r="G506" s="557" t="s">
        <v>976</v>
      </c>
      <c r="H506" s="504" t="s">
        <v>2252</v>
      </c>
      <c r="I506" s="502" t="str">
        <f t="shared" si="38"/>
        <v>III/d</v>
      </c>
      <c r="J506" s="505" t="s">
        <v>2332</v>
      </c>
      <c r="K506" s="504" t="s">
        <v>707</v>
      </c>
      <c r="L506" s="503">
        <f t="shared" si="37"/>
        <v>48</v>
      </c>
      <c r="M506" s="504" t="s">
        <v>230</v>
      </c>
      <c r="N506" s="505" t="s">
        <v>1224</v>
      </c>
      <c r="O506" s="504">
        <v>2012</v>
      </c>
      <c r="P506" s="506" t="s">
        <v>1137</v>
      </c>
      <c r="Q506" s="508" t="s">
        <v>2232</v>
      </c>
      <c r="R506" s="508" t="s">
        <v>2288</v>
      </c>
      <c r="S506" s="598">
        <v>2007</v>
      </c>
      <c r="T506" s="598" t="s">
        <v>3498</v>
      </c>
      <c r="U506" s="598" t="s">
        <v>2988</v>
      </c>
      <c r="V506" s="626">
        <v>2028027201</v>
      </c>
    </row>
    <row r="507" spans="1:229" x14ac:dyDescent="0.15">
      <c r="A507" s="496">
        <v>503</v>
      </c>
      <c r="B507" s="504">
        <v>24</v>
      </c>
      <c r="C507" s="558" t="s">
        <v>1476</v>
      </c>
      <c r="D507" s="508" t="s">
        <v>977</v>
      </c>
      <c r="E507" s="506" t="s">
        <v>709</v>
      </c>
      <c r="F507" s="598" t="s">
        <v>2826</v>
      </c>
      <c r="G507" s="557" t="s">
        <v>978</v>
      </c>
      <c r="H507" s="504" t="s">
        <v>2252</v>
      </c>
      <c r="I507" s="502" t="str">
        <f t="shared" si="38"/>
        <v>III/d</v>
      </c>
      <c r="J507" s="505" t="s">
        <v>2332</v>
      </c>
      <c r="K507" s="504" t="s">
        <v>707</v>
      </c>
      <c r="L507" s="503">
        <f t="shared" si="37"/>
        <v>36</v>
      </c>
      <c r="M507" s="504" t="s">
        <v>230</v>
      </c>
      <c r="N507" s="505" t="s">
        <v>1224</v>
      </c>
      <c r="O507" s="504">
        <v>2012</v>
      </c>
      <c r="P507" s="506" t="s">
        <v>1138</v>
      </c>
      <c r="Q507" s="508" t="s">
        <v>2232</v>
      </c>
      <c r="R507" s="508" t="s">
        <v>2698</v>
      </c>
      <c r="S507" s="598">
        <v>2009</v>
      </c>
      <c r="T507" s="598" t="s">
        <v>3648</v>
      </c>
      <c r="U507" s="598" t="s">
        <v>2921</v>
      </c>
      <c r="V507" s="626">
        <v>2028027201</v>
      </c>
    </row>
    <row r="508" spans="1:229" ht="16.5" customHeight="1" x14ac:dyDescent="0.15">
      <c r="A508" s="504">
        <v>504</v>
      </c>
      <c r="B508" s="611">
        <v>25</v>
      </c>
      <c r="C508" s="558" t="s">
        <v>1477</v>
      </c>
      <c r="D508" s="506" t="s">
        <v>3731</v>
      </c>
      <c r="E508" s="506" t="s">
        <v>709</v>
      </c>
      <c r="F508" s="598" t="s">
        <v>2751</v>
      </c>
      <c r="G508" s="557" t="s">
        <v>1038</v>
      </c>
      <c r="H508" s="504" t="s">
        <v>2252</v>
      </c>
      <c r="I508" s="502" t="str">
        <f t="shared" si="38"/>
        <v>III/d</v>
      </c>
      <c r="J508" s="505" t="s">
        <v>3749</v>
      </c>
      <c r="K508" s="504" t="s">
        <v>720</v>
      </c>
      <c r="L508" s="503">
        <f t="shared" si="37"/>
        <v>45</v>
      </c>
      <c r="M508" s="504" t="s">
        <v>230</v>
      </c>
      <c r="N508" s="505" t="s">
        <v>2661</v>
      </c>
      <c r="O508" s="504">
        <v>2013</v>
      </c>
      <c r="P508" s="506" t="s">
        <v>1183</v>
      </c>
      <c r="Q508" s="508" t="s">
        <v>2232</v>
      </c>
      <c r="R508" s="508" t="s">
        <v>2288</v>
      </c>
      <c r="S508" s="598">
        <v>2018</v>
      </c>
      <c r="T508" s="598" t="s">
        <v>3498</v>
      </c>
      <c r="U508" s="598" t="s">
        <v>2921</v>
      </c>
      <c r="V508" s="625"/>
    </row>
    <row r="509" spans="1:229" ht="13.5" customHeight="1" x14ac:dyDescent="0.15">
      <c r="A509" s="496">
        <v>505</v>
      </c>
      <c r="B509" s="504">
        <v>26</v>
      </c>
      <c r="C509" s="558" t="s">
        <v>1478</v>
      </c>
      <c r="D509" s="506" t="s">
        <v>2362</v>
      </c>
      <c r="E509" s="506" t="s">
        <v>705</v>
      </c>
      <c r="F509" s="598" t="s">
        <v>2724</v>
      </c>
      <c r="G509" s="558" t="s">
        <v>1039</v>
      </c>
      <c r="H509" s="504" t="s">
        <v>2252</v>
      </c>
      <c r="I509" s="502" t="str">
        <f t="shared" si="38"/>
        <v>III/d</v>
      </c>
      <c r="J509" s="505" t="s">
        <v>3060</v>
      </c>
      <c r="K509" s="504" t="s">
        <v>707</v>
      </c>
      <c r="L509" s="503">
        <f t="shared" si="37"/>
        <v>36</v>
      </c>
      <c r="M509" s="504" t="s">
        <v>230</v>
      </c>
      <c r="N509" s="505" t="s">
        <v>2661</v>
      </c>
      <c r="O509" s="504">
        <v>2013</v>
      </c>
      <c r="P509" s="506" t="s">
        <v>1184</v>
      </c>
      <c r="Q509" s="508" t="s">
        <v>2232</v>
      </c>
      <c r="R509" s="508" t="s">
        <v>2288</v>
      </c>
      <c r="S509" s="598">
        <v>2010</v>
      </c>
      <c r="T509" s="598" t="s">
        <v>3498</v>
      </c>
      <c r="U509" s="598" t="s">
        <v>2921</v>
      </c>
      <c r="V509" s="626">
        <v>2017068401</v>
      </c>
    </row>
    <row r="510" spans="1:229" customFormat="1" ht="15" customHeight="1" x14ac:dyDescent="0.15">
      <c r="A510" s="496">
        <v>506</v>
      </c>
      <c r="B510" s="611">
        <v>27</v>
      </c>
      <c r="C510" s="497" t="s">
        <v>1473</v>
      </c>
      <c r="D510" s="498" t="s">
        <v>1003</v>
      </c>
      <c r="E510" s="499" t="s">
        <v>705</v>
      </c>
      <c r="F510" s="598" t="s">
        <v>2742</v>
      </c>
      <c r="G510" s="608" t="s">
        <v>1022</v>
      </c>
      <c r="H510" s="501" t="s">
        <v>2252</v>
      </c>
      <c r="I510" s="502" t="str">
        <f t="shared" si="38"/>
        <v>III/d</v>
      </c>
      <c r="J510" s="503" t="s">
        <v>3220</v>
      </c>
      <c r="K510" s="501" t="s">
        <v>707</v>
      </c>
      <c r="L510" s="503">
        <f t="shared" si="37"/>
        <v>42</v>
      </c>
      <c r="M510" s="504" t="s">
        <v>230</v>
      </c>
      <c r="N510" s="505" t="s">
        <v>3247</v>
      </c>
      <c r="O510" s="501" t="s">
        <v>2225</v>
      </c>
      <c r="P510" s="523" t="s">
        <v>3248</v>
      </c>
      <c r="Q510" s="508" t="s">
        <v>2232</v>
      </c>
      <c r="R510" s="508" t="s">
        <v>2329</v>
      </c>
      <c r="S510" s="598">
        <v>2009</v>
      </c>
      <c r="T510" s="598"/>
      <c r="U510" s="598" t="s">
        <v>2952</v>
      </c>
      <c r="V510" s="625"/>
      <c r="W510" s="490"/>
      <c r="X510" s="490"/>
      <c r="Y510" s="490"/>
      <c r="Z510" s="490"/>
      <c r="AA510" s="490"/>
      <c r="AB510" s="490"/>
      <c r="AC510" s="490"/>
      <c r="AD510" s="490"/>
      <c r="AE510" s="490"/>
      <c r="AF510" s="490"/>
      <c r="AG510" s="490"/>
      <c r="AH510" s="490"/>
      <c r="AI510" s="490"/>
      <c r="AJ510" s="490"/>
      <c r="AK510" s="490"/>
      <c r="AL510" s="490"/>
      <c r="AM510" s="490"/>
      <c r="AN510" s="490"/>
      <c r="AO510" s="490"/>
      <c r="AP510" s="490"/>
      <c r="AQ510" s="490"/>
      <c r="AR510" s="490"/>
      <c r="AS510" s="490"/>
      <c r="AT510" s="490"/>
      <c r="AU510" s="490"/>
      <c r="AV510" s="490"/>
      <c r="AW510" s="490"/>
      <c r="AX510" s="490"/>
      <c r="AY510" s="490"/>
      <c r="AZ510" s="490"/>
      <c r="BA510" s="490"/>
      <c r="BB510" s="490"/>
      <c r="BC510" s="490"/>
      <c r="BD510" s="490"/>
      <c r="BE510" s="490"/>
      <c r="BF510" s="490"/>
      <c r="BG510" s="490"/>
      <c r="BH510" s="490"/>
      <c r="BI510" s="490"/>
      <c r="BJ510" s="490"/>
      <c r="BK510" s="490"/>
      <c r="BL510" s="490"/>
      <c r="BM510" s="490"/>
      <c r="BN510" s="490"/>
      <c r="BO510" s="490"/>
      <c r="BP510" s="490"/>
      <c r="BQ510" s="490"/>
      <c r="BR510" s="490"/>
      <c r="BS510" s="490"/>
      <c r="BT510" s="490"/>
      <c r="BU510" s="490"/>
      <c r="BV510" s="490"/>
      <c r="BW510" s="490"/>
      <c r="BX510" s="490"/>
      <c r="BY510" s="490"/>
      <c r="BZ510" s="490"/>
      <c r="CA510" s="490"/>
      <c r="CB510" s="490"/>
      <c r="CC510" s="490"/>
      <c r="CD510" s="490"/>
      <c r="CE510" s="490"/>
      <c r="CF510" s="490"/>
      <c r="CG510" s="490"/>
      <c r="CH510" s="490"/>
      <c r="CI510" s="490"/>
      <c r="CJ510" s="490"/>
      <c r="CK510" s="490"/>
      <c r="CL510" s="490"/>
      <c r="CM510" s="490"/>
      <c r="CN510" s="490"/>
      <c r="CO510" s="490"/>
      <c r="CP510" s="490"/>
      <c r="CQ510" s="490"/>
      <c r="CR510" s="490"/>
      <c r="CS510" s="490"/>
      <c r="CT510" s="490"/>
      <c r="CU510" s="490"/>
      <c r="CV510" s="490"/>
      <c r="CW510" s="490"/>
      <c r="CX510" s="490"/>
      <c r="CY510" s="490"/>
      <c r="CZ510" s="490"/>
      <c r="DA510" s="490"/>
      <c r="DB510" s="490"/>
      <c r="DC510" s="490"/>
      <c r="DD510" s="490"/>
      <c r="DE510" s="490"/>
      <c r="DF510" s="490"/>
      <c r="DG510" s="490"/>
      <c r="DH510" s="490"/>
      <c r="DI510" s="490"/>
      <c r="DJ510" s="490"/>
      <c r="DK510" s="490"/>
      <c r="DL510" s="490"/>
      <c r="DM510" s="490"/>
      <c r="DN510" s="490"/>
      <c r="DO510" s="490"/>
      <c r="DP510" s="490"/>
      <c r="DQ510" s="490"/>
      <c r="DR510" s="490"/>
      <c r="DS510" s="490"/>
      <c r="DT510" s="490"/>
      <c r="DU510" s="490"/>
      <c r="DV510" s="490"/>
      <c r="DW510" s="490"/>
      <c r="DX510" s="490"/>
      <c r="DY510" s="490"/>
      <c r="DZ510" s="490"/>
      <c r="EA510" s="490"/>
      <c r="EB510" s="490"/>
      <c r="EC510" s="490"/>
      <c r="ED510" s="490"/>
      <c r="EE510" s="490"/>
      <c r="EF510" s="490"/>
      <c r="EG510" s="490"/>
      <c r="EH510" s="490"/>
      <c r="EI510" s="490"/>
      <c r="EJ510" s="490"/>
      <c r="EK510" s="490"/>
      <c r="EL510" s="490"/>
      <c r="EM510" s="490"/>
      <c r="EN510" s="490"/>
      <c r="EO510" s="490"/>
      <c r="EP510" s="490"/>
      <c r="EQ510" s="490"/>
      <c r="ER510" s="490"/>
      <c r="ES510" s="490"/>
      <c r="ET510" s="490"/>
      <c r="EU510" s="490"/>
      <c r="EV510" s="490"/>
      <c r="EW510" s="490"/>
      <c r="EX510" s="490"/>
      <c r="EY510" s="490"/>
      <c r="EZ510" s="490"/>
      <c r="FA510" s="490"/>
      <c r="FB510" s="490"/>
      <c r="FC510" s="490"/>
      <c r="FD510" s="490"/>
      <c r="FE510" s="490"/>
      <c r="FF510" s="490"/>
      <c r="FG510" s="490"/>
      <c r="FH510" s="490"/>
      <c r="FI510" s="490"/>
      <c r="FJ510" s="490"/>
      <c r="FK510" s="490"/>
      <c r="FL510" s="490"/>
      <c r="FM510" s="490"/>
      <c r="FN510" s="490"/>
      <c r="FO510" s="490"/>
      <c r="FP510" s="490"/>
      <c r="FQ510" s="490"/>
      <c r="FR510" s="490"/>
      <c r="FS510" s="490"/>
      <c r="FT510" s="490"/>
      <c r="FU510" s="490"/>
      <c r="FV510" s="490"/>
      <c r="FW510" s="490"/>
      <c r="FX510" s="490"/>
      <c r="FY510" s="490"/>
      <c r="FZ510" s="490"/>
      <c r="GA510" s="490"/>
      <c r="GB510" s="490"/>
      <c r="GC510" s="490"/>
      <c r="GD510" s="490"/>
      <c r="GE510" s="490"/>
      <c r="GF510" s="490"/>
      <c r="GG510" s="490"/>
      <c r="GH510" s="490"/>
      <c r="GI510" s="490"/>
      <c r="GJ510" s="490"/>
      <c r="GK510" s="490"/>
      <c r="GL510" s="490"/>
      <c r="GM510" s="490"/>
      <c r="GN510" s="490"/>
      <c r="GO510" s="490"/>
      <c r="GP510" s="490"/>
      <c r="GQ510" s="490"/>
      <c r="GR510" s="490"/>
      <c r="GS510" s="490"/>
      <c r="GT510" s="490"/>
      <c r="GU510" s="490"/>
      <c r="GV510" s="490"/>
      <c r="GW510" s="490"/>
      <c r="GX510" s="490"/>
      <c r="GY510" s="490"/>
      <c r="GZ510" s="490"/>
      <c r="HA510" s="490"/>
      <c r="HB510" s="490"/>
      <c r="HC510" s="490"/>
      <c r="HD510" s="490"/>
      <c r="HE510" s="490"/>
      <c r="HF510" s="490"/>
      <c r="HG510" s="490"/>
      <c r="HH510" s="490"/>
      <c r="HI510" s="490"/>
      <c r="HJ510" s="490"/>
      <c r="HK510" s="490"/>
      <c r="HL510" s="490"/>
      <c r="HM510" s="490"/>
      <c r="HN510" s="490"/>
      <c r="HO510" s="490"/>
      <c r="HP510" s="490"/>
      <c r="HQ510" s="490"/>
      <c r="HR510" s="490"/>
      <c r="HS510" s="490"/>
      <c r="HT510" s="490"/>
      <c r="HU510" s="490"/>
    </row>
    <row r="511" spans="1:229" ht="15" customHeight="1" x14ac:dyDescent="0.15">
      <c r="A511" s="504">
        <v>507</v>
      </c>
      <c r="B511" s="504">
        <v>28</v>
      </c>
      <c r="C511" s="507" t="s">
        <v>1610</v>
      </c>
      <c r="D511" s="508" t="s">
        <v>2104</v>
      </c>
      <c r="E511" s="506" t="s">
        <v>705</v>
      </c>
      <c r="F511" s="598" t="s">
        <v>2760</v>
      </c>
      <c r="G511" s="544" t="s">
        <v>1093</v>
      </c>
      <c r="H511" s="501" t="s">
        <v>2252</v>
      </c>
      <c r="I511" s="502" t="str">
        <f t="shared" si="38"/>
        <v>III/d</v>
      </c>
      <c r="J511" s="505" t="s">
        <v>3977</v>
      </c>
      <c r="K511" s="504" t="s">
        <v>707</v>
      </c>
      <c r="L511" s="503">
        <f t="shared" si="37"/>
        <v>45</v>
      </c>
      <c r="M511" s="504" t="s">
        <v>230</v>
      </c>
      <c r="N511" s="505" t="s">
        <v>2112</v>
      </c>
      <c r="O511" s="504">
        <v>2016</v>
      </c>
      <c r="P511" s="506" t="s">
        <v>2116</v>
      </c>
      <c r="Q511" s="508" t="s">
        <v>2232</v>
      </c>
      <c r="R511" s="508" t="s">
        <v>2698</v>
      </c>
      <c r="S511" s="598">
        <v>2012</v>
      </c>
      <c r="T511" s="598" t="s">
        <v>1263</v>
      </c>
      <c r="U511" s="598" t="s">
        <v>2917</v>
      </c>
      <c r="V511" s="626">
        <v>2015107503</v>
      </c>
    </row>
    <row r="512" spans="1:229" ht="15" customHeight="1" x14ac:dyDescent="0.15">
      <c r="A512" s="496">
        <v>508</v>
      </c>
      <c r="B512" s="611">
        <v>29</v>
      </c>
      <c r="C512" s="507" t="s">
        <v>4824</v>
      </c>
      <c r="D512" s="508" t="s">
        <v>4825</v>
      </c>
      <c r="E512" s="506" t="s">
        <v>705</v>
      </c>
      <c r="F512" s="598" t="s">
        <v>4826</v>
      </c>
      <c r="G512" s="544" t="s">
        <v>4827</v>
      </c>
      <c r="H512" s="501" t="s">
        <v>2252</v>
      </c>
      <c r="I512" s="502" t="str">
        <f t="shared" ref="I512" si="39">IF(H512="Pembina Utama","IV/e",IF(H512="Pembina Utama Madya","IV/d",IF(H512="Pembina Utama Muda","IV/c",IF(H512="Pembina Tk.I","IV/b",IF(H512="Pembina","IV/a",IF(H512="Penata Tk.I","III/d",IF(H512="Penata","III/c",IF(H512="Penata Muda Tk.I","III/b",IF(H512="Penata Muda","III/a",IF(H512="Pengatur Tk.I","II/d",IF(H512="Pengatur","II/c",IF(H512="Pengatur Muda Tk.I","II/b",IF(H512="Pengatur Muda","II/a",IF(H512="Juru Tk.I","I/d",IF(H512="Juru","I/c",IF(H512="Juru Muda Tk.I","I/b","I/a"))))))))))))))))</f>
        <v>III/d</v>
      </c>
      <c r="J512" s="505" t="s">
        <v>3220</v>
      </c>
      <c r="K512" s="501" t="s">
        <v>720</v>
      </c>
      <c r="L512" s="503">
        <f t="shared" si="37"/>
        <v>44</v>
      </c>
      <c r="M512" s="504" t="s">
        <v>230</v>
      </c>
      <c r="N512" s="505" t="s">
        <v>3176</v>
      </c>
      <c r="O512" s="504" t="s">
        <v>2227</v>
      </c>
      <c r="P512" s="553" t="s">
        <v>4108</v>
      </c>
      <c r="Q512" s="508" t="s">
        <v>2232</v>
      </c>
      <c r="R512" s="508" t="s">
        <v>2287</v>
      </c>
      <c r="S512" s="598">
        <v>2012</v>
      </c>
      <c r="T512" s="598" t="s">
        <v>4828</v>
      </c>
      <c r="U512" s="598" t="s">
        <v>2921</v>
      </c>
      <c r="V512" s="626"/>
    </row>
    <row r="513" spans="1:229" ht="15" customHeight="1" x14ac:dyDescent="0.15">
      <c r="A513" s="496">
        <v>509</v>
      </c>
      <c r="B513" s="504">
        <v>30</v>
      </c>
      <c r="C513" s="559" t="s">
        <v>2268</v>
      </c>
      <c r="D513" s="522" t="s">
        <v>3241</v>
      </c>
      <c r="E513" s="523" t="s">
        <v>705</v>
      </c>
      <c r="F513" s="598" t="s">
        <v>2785</v>
      </c>
      <c r="G513" s="551" t="s">
        <v>2265</v>
      </c>
      <c r="H513" s="504" t="s">
        <v>2245</v>
      </c>
      <c r="I513" s="502" t="str">
        <f t="shared" ref="I513:I518" si="40">IF(H513="Pembina Utama","IV/e",IF(H513="Pembina Utama Madya","IV/d",IF(H513="Pembina Utama Muda","IV/c",IF(H513="Pembina Tk.I","IV/b",IF(H513="Pembina","IV/a",IF(H513="Penata Tk.I","III/d",IF(H513="Penata","III/c",IF(H513="Penata Muda Tk.I","III/b",IF(H513="Penata Muda","III/a",IF(H513="Pengatur Tk.I","II/d",IF(H513="Pengatur","II/c",IF(H513="Pengatur Muda Tk.I","II/b",IF(H513="Pengatur Muda","II/a",IF(H513="Juru Tk.I","I/d",IF(H513="Juru","I/c",IF(H513="Juru Muda Tk.I","I/b","I/a"))))))))))))))))</f>
        <v>III/c</v>
      </c>
      <c r="J513" s="525" t="s">
        <v>3977</v>
      </c>
      <c r="K513" s="501" t="s">
        <v>720</v>
      </c>
      <c r="L513" s="503">
        <f t="shared" si="37"/>
        <v>35</v>
      </c>
      <c r="M513" s="504" t="s">
        <v>230</v>
      </c>
      <c r="N513" s="505" t="s">
        <v>3939</v>
      </c>
      <c r="O513" s="496" t="s">
        <v>2225</v>
      </c>
      <c r="P513" s="498" t="s">
        <v>3187</v>
      </c>
      <c r="Q513" s="508" t="s">
        <v>2232</v>
      </c>
      <c r="R513" s="508" t="s">
        <v>2698</v>
      </c>
      <c r="S513" s="598">
        <v>2017</v>
      </c>
      <c r="T513" s="598"/>
      <c r="U513" s="598" t="s">
        <v>2921</v>
      </c>
      <c r="V513" s="625"/>
    </row>
    <row r="514" spans="1:229" ht="15" customHeight="1" x14ac:dyDescent="0.15">
      <c r="A514" s="504">
        <v>510</v>
      </c>
      <c r="B514" s="611">
        <v>31</v>
      </c>
      <c r="C514" s="559" t="s">
        <v>2269</v>
      </c>
      <c r="D514" s="522" t="s">
        <v>2266</v>
      </c>
      <c r="E514" s="523" t="s">
        <v>705</v>
      </c>
      <c r="F514" s="598" t="s">
        <v>2827</v>
      </c>
      <c r="G514" s="522" t="s">
        <v>2267</v>
      </c>
      <c r="H514" s="504" t="s">
        <v>2245</v>
      </c>
      <c r="I514" s="502" t="str">
        <f t="shared" si="40"/>
        <v>III/c</v>
      </c>
      <c r="J514" s="503" t="s">
        <v>4957</v>
      </c>
      <c r="K514" s="501" t="s">
        <v>707</v>
      </c>
      <c r="L514" s="503">
        <f t="shared" si="37"/>
        <v>38</v>
      </c>
      <c r="M514" s="504" t="s">
        <v>230</v>
      </c>
      <c r="N514" s="505" t="s">
        <v>4829</v>
      </c>
      <c r="O514" s="501">
        <v>2019</v>
      </c>
      <c r="P514" s="498" t="s">
        <v>3181</v>
      </c>
      <c r="Q514" s="508" t="s">
        <v>2232</v>
      </c>
      <c r="R514" s="508" t="s">
        <v>2288</v>
      </c>
      <c r="S514" s="598">
        <v>2014</v>
      </c>
      <c r="T514" s="598"/>
      <c r="U514" s="598" t="s">
        <v>2917</v>
      </c>
      <c r="V514" s="630" t="s">
        <v>3893</v>
      </c>
    </row>
    <row r="515" spans="1:229" ht="15" customHeight="1" x14ac:dyDescent="0.15">
      <c r="A515" s="496">
        <v>511</v>
      </c>
      <c r="B515" s="504">
        <v>32</v>
      </c>
      <c r="C515" s="579" t="s">
        <v>2680</v>
      </c>
      <c r="D515" s="498" t="s">
        <v>2679</v>
      </c>
      <c r="E515" s="498" t="s">
        <v>709</v>
      </c>
      <c r="F515" s="498" t="s">
        <v>2747</v>
      </c>
      <c r="G515" s="503" t="s">
        <v>2681</v>
      </c>
      <c r="H515" s="504" t="s">
        <v>2252</v>
      </c>
      <c r="I515" s="502" t="str">
        <f t="shared" si="40"/>
        <v>III/d</v>
      </c>
      <c r="J515" s="503" t="s">
        <v>3977</v>
      </c>
      <c r="K515" s="501" t="s">
        <v>707</v>
      </c>
      <c r="L515" s="503">
        <f t="shared" si="37"/>
        <v>44</v>
      </c>
      <c r="M515" s="501" t="s">
        <v>230</v>
      </c>
      <c r="N515" s="505" t="s">
        <v>2642</v>
      </c>
      <c r="O515" s="496" t="s">
        <v>2227</v>
      </c>
      <c r="P515" s="498" t="s">
        <v>2682</v>
      </c>
      <c r="Q515" s="508" t="s">
        <v>2232</v>
      </c>
      <c r="R515" s="508" t="s">
        <v>3131</v>
      </c>
      <c r="S515" s="498">
        <v>2005</v>
      </c>
      <c r="T515" s="598" t="s">
        <v>428</v>
      </c>
      <c r="U515" s="498" t="s">
        <v>2921</v>
      </c>
      <c r="V515" s="625"/>
    </row>
    <row r="516" spans="1:229" ht="15" customHeight="1" x14ac:dyDescent="0.15">
      <c r="A516" s="496">
        <v>512</v>
      </c>
      <c r="B516" s="611">
        <v>33</v>
      </c>
      <c r="C516" s="579" t="s">
        <v>2466</v>
      </c>
      <c r="D516" s="498" t="s">
        <v>3257</v>
      </c>
      <c r="E516" s="498" t="s">
        <v>705</v>
      </c>
      <c r="F516" s="598" t="s">
        <v>2828</v>
      </c>
      <c r="G516" s="580" t="s">
        <v>2467</v>
      </c>
      <c r="H516" s="501" t="s">
        <v>2246</v>
      </c>
      <c r="I516" s="502" t="str">
        <f t="shared" si="40"/>
        <v>III/b</v>
      </c>
      <c r="J516" s="503" t="s">
        <v>3749</v>
      </c>
      <c r="K516" s="501" t="s">
        <v>707</v>
      </c>
      <c r="L516" s="503">
        <f t="shared" ref="L516:L522" si="41">2020 - (RIGHT(G516,4))</f>
        <v>43</v>
      </c>
      <c r="M516" s="501" t="s">
        <v>230</v>
      </c>
      <c r="N516" s="505" t="s">
        <v>3250</v>
      </c>
      <c r="O516" s="496">
        <v>2019</v>
      </c>
      <c r="P516" s="498" t="s">
        <v>3258</v>
      </c>
      <c r="Q516" s="508" t="s">
        <v>2232</v>
      </c>
      <c r="R516" s="508" t="s">
        <v>2698</v>
      </c>
      <c r="S516" s="598">
        <v>2000</v>
      </c>
      <c r="T516" s="598" t="s">
        <v>428</v>
      </c>
      <c r="U516" s="598" t="s">
        <v>2921</v>
      </c>
      <c r="V516" s="625"/>
    </row>
    <row r="517" spans="1:229" ht="15" customHeight="1" x14ac:dyDescent="0.15">
      <c r="A517" s="504">
        <v>513</v>
      </c>
      <c r="B517" s="504">
        <v>34</v>
      </c>
      <c r="C517" s="579" t="s">
        <v>2469</v>
      </c>
      <c r="D517" s="498" t="s">
        <v>2468</v>
      </c>
      <c r="E517" s="498" t="s">
        <v>705</v>
      </c>
      <c r="F517" s="598" t="s">
        <v>2724</v>
      </c>
      <c r="G517" s="503" t="s">
        <v>2470</v>
      </c>
      <c r="H517" s="504" t="s">
        <v>2252</v>
      </c>
      <c r="I517" s="502" t="str">
        <f t="shared" si="40"/>
        <v>III/d</v>
      </c>
      <c r="J517" s="503" t="s">
        <v>5088</v>
      </c>
      <c r="K517" s="501" t="s">
        <v>707</v>
      </c>
      <c r="L517" s="503">
        <f t="shared" si="41"/>
        <v>44</v>
      </c>
      <c r="M517" s="501" t="s">
        <v>230</v>
      </c>
      <c r="N517" s="503" t="s">
        <v>3157</v>
      </c>
      <c r="O517" s="502">
        <v>2012</v>
      </c>
      <c r="P517" s="498" t="s">
        <v>3367</v>
      </c>
      <c r="Q517" s="508" t="s">
        <v>2232</v>
      </c>
      <c r="R517" s="508" t="s">
        <v>3131</v>
      </c>
      <c r="S517" s="598">
        <v>2003</v>
      </c>
      <c r="T517" s="598"/>
      <c r="U517" s="598" t="s">
        <v>2921</v>
      </c>
      <c r="V517" s="625"/>
    </row>
    <row r="518" spans="1:229" ht="15" customHeight="1" x14ac:dyDescent="0.15">
      <c r="A518" s="496">
        <v>514</v>
      </c>
      <c r="B518" s="611">
        <v>35</v>
      </c>
      <c r="C518" s="579" t="s">
        <v>3404</v>
      </c>
      <c r="D518" s="498" t="s">
        <v>5246</v>
      </c>
      <c r="E518" s="498" t="s">
        <v>709</v>
      </c>
      <c r="F518" s="598" t="s">
        <v>2724</v>
      </c>
      <c r="G518" s="580" t="s">
        <v>3403</v>
      </c>
      <c r="H518" s="501" t="s">
        <v>2246</v>
      </c>
      <c r="I518" s="502" t="str">
        <f t="shared" si="40"/>
        <v>III/b</v>
      </c>
      <c r="J518" s="503" t="s">
        <v>3399</v>
      </c>
      <c r="K518" s="501" t="s">
        <v>707</v>
      </c>
      <c r="L518" s="503">
        <f t="shared" si="41"/>
        <v>28</v>
      </c>
      <c r="M518" s="501" t="s">
        <v>258</v>
      </c>
      <c r="N518" s="503" t="s">
        <v>4829</v>
      </c>
      <c r="O518" s="496" t="s">
        <v>2225</v>
      </c>
      <c r="P518" s="498"/>
      <c r="Q518" s="508" t="s">
        <v>2232</v>
      </c>
      <c r="R518" s="508" t="s">
        <v>2329</v>
      </c>
      <c r="S518" s="598">
        <v>2017</v>
      </c>
      <c r="T518" s="598" t="s">
        <v>650</v>
      </c>
      <c r="U518" s="598"/>
      <c r="V518" s="625"/>
    </row>
    <row r="519" spans="1:229" s="462" customFormat="1" ht="15" customHeight="1" x14ac:dyDescent="0.15">
      <c r="A519" s="496">
        <v>515</v>
      </c>
      <c r="B519" s="504">
        <v>36</v>
      </c>
      <c r="C519" s="537" t="s">
        <v>5172</v>
      </c>
      <c r="D519" s="538" t="s">
        <v>5173</v>
      </c>
      <c r="E519" s="498" t="s">
        <v>705</v>
      </c>
      <c r="F519" s="598" t="s">
        <v>5169</v>
      </c>
      <c r="G519" s="576" t="s">
        <v>4631</v>
      </c>
      <c r="H519" s="501" t="s">
        <v>2246</v>
      </c>
      <c r="I519" s="502" t="str">
        <f t="shared" ref="I519" si="42">IF(H519="Pembina Utama","IV/e",IF(H519="Pembina Utama Madya","IV/d",IF(H519="Pembina Utama Muda","IV/c",IF(H519="Pembina Tk.I","IV/b",IF(H519="Pembina","IV/a",IF(H519="Penata Tk.I","III/d",IF(H519="Penata","III/c",IF(H519="Penata Muda Tk.I","III/b",IF(H519="Penata Muda","III/a",IF(H519="Pengatur Tk.I","II/d",IF(H519="Pengatur","II/c",IF(H519="Pengatur Muda Tk.I","II/b",IF(H519="Pengatur Muda","II/a",IF(H519="Juru Tk.I","I/d",IF(H519="Juru","I/c",IF(H519="Juru Muda Tk.I","I/b","I/a"))))))))))))))))</f>
        <v>III/b</v>
      </c>
      <c r="J519" s="503" t="s">
        <v>3977</v>
      </c>
      <c r="K519" s="501" t="s">
        <v>707</v>
      </c>
      <c r="L519" s="503">
        <f t="shared" si="41"/>
        <v>27</v>
      </c>
      <c r="M519" s="501" t="s">
        <v>680</v>
      </c>
      <c r="N519" s="503" t="s">
        <v>3977</v>
      </c>
      <c r="O519" s="496" t="s">
        <v>2225</v>
      </c>
      <c r="P519" s="553" t="s">
        <v>4097</v>
      </c>
      <c r="Q519" s="508" t="s">
        <v>2232</v>
      </c>
      <c r="R519" s="508" t="s">
        <v>3131</v>
      </c>
      <c r="S519" s="598">
        <v>2017</v>
      </c>
      <c r="T519" s="598" t="s">
        <v>5171</v>
      </c>
      <c r="U519" s="598" t="s">
        <v>3003</v>
      </c>
      <c r="V519" s="625"/>
      <c r="W519" s="491"/>
      <c r="X519" s="491"/>
      <c r="Y519" s="491"/>
      <c r="Z519" s="491"/>
      <c r="AA519" s="491"/>
      <c r="AB519" s="491"/>
      <c r="AC519" s="491"/>
      <c r="AD519" s="491"/>
      <c r="AE519" s="491"/>
      <c r="AF519" s="491"/>
      <c r="AG519" s="491"/>
      <c r="AH519" s="491"/>
      <c r="AI519" s="491"/>
      <c r="AJ519" s="491"/>
      <c r="AK519" s="491"/>
      <c r="AL519" s="491"/>
      <c r="AM519" s="491"/>
      <c r="AN519" s="491"/>
      <c r="AO519" s="491"/>
      <c r="AP519" s="491"/>
      <c r="AQ519" s="491"/>
      <c r="AR519" s="491"/>
      <c r="AS519" s="491"/>
      <c r="AT519" s="491"/>
      <c r="AU519" s="491"/>
      <c r="AV519" s="491"/>
      <c r="AW519" s="491"/>
      <c r="AX519" s="491"/>
      <c r="AY519" s="491"/>
      <c r="AZ519" s="491"/>
      <c r="BA519" s="491"/>
      <c r="BB519" s="491"/>
      <c r="BC519" s="491"/>
      <c r="BD519" s="491"/>
      <c r="BE519" s="491"/>
      <c r="BF519" s="491"/>
      <c r="BG519" s="491"/>
      <c r="BH519" s="491"/>
      <c r="BI519" s="491"/>
      <c r="BJ519" s="491"/>
      <c r="BK519" s="491"/>
      <c r="BL519" s="491"/>
      <c r="BM519" s="491"/>
      <c r="BN519" s="491"/>
      <c r="BO519" s="491"/>
      <c r="BP519" s="491"/>
      <c r="BQ519" s="491"/>
      <c r="BR519" s="491"/>
      <c r="BS519" s="491"/>
      <c r="BT519" s="491"/>
      <c r="BU519" s="491"/>
      <c r="BV519" s="491"/>
      <c r="BW519" s="491"/>
      <c r="BX519" s="491"/>
      <c r="BY519" s="491"/>
      <c r="BZ519" s="491"/>
      <c r="CA519" s="491"/>
      <c r="CB519" s="491"/>
      <c r="CC519" s="491"/>
      <c r="CD519" s="491"/>
      <c r="CE519" s="491"/>
      <c r="CF519" s="491"/>
      <c r="CG519" s="491"/>
      <c r="CH519" s="491"/>
      <c r="CI519" s="491"/>
      <c r="CJ519" s="491"/>
      <c r="CK519" s="491"/>
      <c r="CL519" s="491"/>
      <c r="CM519" s="491"/>
      <c r="CN519" s="491"/>
      <c r="CO519" s="491"/>
      <c r="CP519" s="491"/>
      <c r="CQ519" s="491"/>
      <c r="CR519" s="491"/>
      <c r="CS519" s="491"/>
      <c r="CT519" s="491"/>
      <c r="CU519" s="491"/>
      <c r="CV519" s="491"/>
      <c r="CW519" s="491"/>
      <c r="CX519" s="491"/>
      <c r="CY519" s="491"/>
      <c r="CZ519" s="491"/>
      <c r="DA519" s="491"/>
      <c r="DB519" s="491"/>
      <c r="DC519" s="491"/>
      <c r="DD519" s="491"/>
      <c r="DE519" s="491"/>
      <c r="DF519" s="491"/>
      <c r="DG519" s="491"/>
      <c r="DH519" s="491"/>
      <c r="DI519" s="491"/>
      <c r="DJ519" s="491"/>
      <c r="DK519" s="491"/>
      <c r="DL519" s="491"/>
      <c r="DM519" s="491"/>
      <c r="DN519" s="491"/>
      <c r="DO519" s="491"/>
      <c r="DP519" s="491"/>
      <c r="DQ519" s="491"/>
      <c r="DR519" s="491"/>
      <c r="DS519" s="491"/>
      <c r="DT519" s="491"/>
      <c r="DU519" s="491"/>
      <c r="DV519" s="491"/>
      <c r="DW519" s="491"/>
      <c r="DX519" s="491"/>
      <c r="DY519" s="491"/>
      <c r="DZ519" s="491"/>
      <c r="EA519" s="491"/>
      <c r="EB519" s="491"/>
      <c r="EC519" s="491"/>
      <c r="ED519" s="491"/>
      <c r="EE519" s="491"/>
      <c r="EF519" s="491"/>
      <c r="EG519" s="491"/>
      <c r="EH519" s="491"/>
      <c r="EI519" s="491"/>
      <c r="EJ519" s="491"/>
      <c r="EK519" s="491"/>
      <c r="EL519" s="491"/>
      <c r="EM519" s="491"/>
      <c r="EN519" s="491"/>
      <c r="EO519" s="491"/>
      <c r="EP519" s="491"/>
      <c r="EQ519" s="491"/>
      <c r="ER519" s="491"/>
      <c r="ES519" s="491"/>
      <c r="ET519" s="491"/>
      <c r="EU519" s="491"/>
      <c r="EV519" s="491"/>
      <c r="EW519" s="491"/>
      <c r="EX519" s="491"/>
      <c r="EY519" s="491"/>
      <c r="EZ519" s="491"/>
      <c r="FA519" s="491"/>
      <c r="FB519" s="491"/>
      <c r="FC519" s="491"/>
      <c r="FD519" s="491"/>
      <c r="FE519" s="491"/>
      <c r="FF519" s="491"/>
      <c r="FG519" s="491"/>
      <c r="FH519" s="491"/>
      <c r="FI519" s="491"/>
      <c r="FJ519" s="491"/>
      <c r="FK519" s="491"/>
      <c r="FL519" s="491"/>
      <c r="FM519" s="491"/>
      <c r="FN519" s="491"/>
      <c r="FO519" s="491"/>
      <c r="FP519" s="491"/>
      <c r="FQ519" s="491"/>
      <c r="FR519" s="491"/>
      <c r="FS519" s="491"/>
      <c r="FT519" s="491"/>
      <c r="FU519" s="491"/>
      <c r="FV519" s="491"/>
      <c r="FW519" s="491"/>
      <c r="FX519" s="491"/>
      <c r="FY519" s="491"/>
      <c r="FZ519" s="491"/>
      <c r="GA519" s="491"/>
      <c r="GB519" s="491"/>
      <c r="GC519" s="491"/>
      <c r="GD519" s="491"/>
      <c r="GE519" s="491"/>
      <c r="GF519" s="491"/>
      <c r="GG519" s="491"/>
      <c r="GH519" s="491"/>
      <c r="GI519" s="491"/>
      <c r="GJ519" s="491"/>
      <c r="GK519" s="491"/>
      <c r="GL519" s="491"/>
      <c r="GM519" s="491"/>
      <c r="GN519" s="491"/>
      <c r="GO519" s="491"/>
      <c r="GP519" s="491"/>
      <c r="GQ519" s="491"/>
      <c r="GR519" s="491"/>
      <c r="GS519" s="491"/>
      <c r="GT519" s="491"/>
      <c r="GU519" s="491"/>
      <c r="GV519" s="491"/>
      <c r="GW519" s="491"/>
      <c r="GX519" s="491"/>
      <c r="GY519" s="491"/>
      <c r="GZ519" s="491"/>
      <c r="HA519" s="491"/>
      <c r="HB519" s="491"/>
      <c r="HC519" s="491"/>
      <c r="HD519" s="491"/>
      <c r="HE519" s="491"/>
      <c r="HF519" s="491"/>
      <c r="HG519" s="491"/>
      <c r="HH519" s="491"/>
      <c r="HI519" s="491"/>
      <c r="HJ519" s="491"/>
      <c r="HK519" s="491"/>
      <c r="HL519" s="491"/>
      <c r="HM519" s="491"/>
      <c r="HN519" s="491"/>
      <c r="HO519" s="491"/>
      <c r="HP519" s="491"/>
      <c r="HQ519" s="491"/>
      <c r="HR519" s="491"/>
      <c r="HS519" s="491"/>
      <c r="HT519" s="491"/>
      <c r="HU519" s="491"/>
    </row>
    <row r="520" spans="1:229" s="462" customFormat="1" ht="15" customHeight="1" x14ac:dyDescent="0.15">
      <c r="A520" s="504">
        <v>516</v>
      </c>
      <c r="B520" s="611">
        <v>37</v>
      </c>
      <c r="C520" s="539" t="s">
        <v>4073</v>
      </c>
      <c r="D520" s="538" t="s">
        <v>5160</v>
      </c>
      <c r="E520" s="498" t="s">
        <v>709</v>
      </c>
      <c r="F520" s="598" t="s">
        <v>2826</v>
      </c>
      <c r="G520" s="576" t="s">
        <v>4630</v>
      </c>
      <c r="H520" s="501" t="s">
        <v>2246</v>
      </c>
      <c r="I520" s="502" t="str">
        <f t="shared" ref="I520:I541" si="43">IF(H520="Pembina Utama","IV/e",IF(H520="Pembina Utama Madya","IV/d",IF(H520="Pembina Utama Muda","IV/c",IF(H520="Pembina Tk.I","IV/b",IF(H520="Pembina","IV/a",IF(H520="Penata Tk.I","III/d",IF(H520="Penata","III/c",IF(H520="Penata Muda Tk.I","III/b",IF(H520="Penata Muda","III/a",IF(H520="Pengatur Tk.I","II/d",IF(H520="Pengatur","II/c",IF(H520="Pengatur Muda Tk.I","II/b",IF(H520="Pengatur Muda","II/a",IF(H520="Juru Tk.I","I/d",IF(H520="Juru","I/c",IF(H520="Juru Muda Tk.I","I/b","I/a"))))))))))))))))</f>
        <v>III/b</v>
      </c>
      <c r="J520" s="503" t="s">
        <v>3977</v>
      </c>
      <c r="K520" s="501" t="s">
        <v>707</v>
      </c>
      <c r="L520" s="503">
        <f t="shared" si="41"/>
        <v>30</v>
      </c>
      <c r="M520" s="501" t="s">
        <v>680</v>
      </c>
      <c r="N520" s="503" t="s">
        <v>3977</v>
      </c>
      <c r="O520" s="496" t="s">
        <v>2225</v>
      </c>
      <c r="P520" s="553" t="s">
        <v>1000</v>
      </c>
      <c r="Q520" s="508" t="s">
        <v>2232</v>
      </c>
      <c r="R520" s="508" t="s">
        <v>2288</v>
      </c>
      <c r="S520" s="598">
        <v>2017</v>
      </c>
      <c r="T520" s="598" t="s">
        <v>3498</v>
      </c>
      <c r="U520" s="598" t="s">
        <v>5159</v>
      </c>
      <c r="V520" s="911"/>
      <c r="W520" s="491"/>
      <c r="X520" s="491"/>
      <c r="Y520" s="491"/>
      <c r="Z520" s="491"/>
      <c r="AA520" s="491"/>
      <c r="AB520" s="491"/>
      <c r="AC520" s="491"/>
      <c r="AD520" s="491"/>
      <c r="AE520" s="491"/>
      <c r="AF520" s="491"/>
      <c r="AG520" s="491"/>
      <c r="AH520" s="491"/>
      <c r="AI520" s="491"/>
      <c r="AJ520" s="491"/>
      <c r="AK520" s="491"/>
      <c r="AL520" s="491"/>
      <c r="AM520" s="491"/>
      <c r="AN520" s="491"/>
      <c r="AO520" s="491"/>
      <c r="AP520" s="491"/>
      <c r="AQ520" s="491"/>
      <c r="AR520" s="491"/>
      <c r="AS520" s="491"/>
      <c r="AT520" s="491"/>
      <c r="AU520" s="491"/>
      <c r="AV520" s="491"/>
      <c r="AW520" s="491"/>
      <c r="AX520" s="491"/>
      <c r="AY520" s="491"/>
      <c r="AZ520" s="491"/>
      <c r="BA520" s="491"/>
      <c r="BB520" s="491"/>
      <c r="BC520" s="491"/>
      <c r="BD520" s="491"/>
      <c r="BE520" s="491"/>
      <c r="BF520" s="491"/>
      <c r="BG520" s="491"/>
      <c r="BH520" s="491"/>
      <c r="BI520" s="491"/>
      <c r="BJ520" s="491"/>
      <c r="BK520" s="491"/>
      <c r="BL520" s="491"/>
      <c r="BM520" s="491"/>
      <c r="BN520" s="491"/>
      <c r="BO520" s="491"/>
      <c r="BP520" s="491"/>
      <c r="BQ520" s="491"/>
      <c r="BR520" s="491"/>
      <c r="BS520" s="491"/>
      <c r="BT520" s="491"/>
      <c r="BU520" s="491"/>
      <c r="BV520" s="491"/>
      <c r="BW520" s="491"/>
      <c r="BX520" s="491"/>
      <c r="BY520" s="491"/>
      <c r="BZ520" s="491"/>
      <c r="CA520" s="491"/>
      <c r="CB520" s="491"/>
      <c r="CC520" s="491"/>
      <c r="CD520" s="491"/>
      <c r="CE520" s="491"/>
      <c r="CF520" s="491"/>
      <c r="CG520" s="491"/>
      <c r="CH520" s="491"/>
      <c r="CI520" s="491"/>
      <c r="CJ520" s="491"/>
      <c r="CK520" s="491"/>
      <c r="CL520" s="491"/>
      <c r="CM520" s="491"/>
      <c r="CN520" s="491"/>
      <c r="CO520" s="491"/>
      <c r="CP520" s="491"/>
      <c r="CQ520" s="491"/>
      <c r="CR520" s="491"/>
      <c r="CS520" s="491"/>
      <c r="CT520" s="491"/>
      <c r="CU520" s="491"/>
      <c r="CV520" s="491"/>
      <c r="CW520" s="491"/>
      <c r="CX520" s="491"/>
      <c r="CY520" s="491"/>
      <c r="CZ520" s="491"/>
      <c r="DA520" s="491"/>
      <c r="DB520" s="491"/>
      <c r="DC520" s="491"/>
      <c r="DD520" s="491"/>
      <c r="DE520" s="491"/>
      <c r="DF520" s="491"/>
      <c r="DG520" s="491"/>
      <c r="DH520" s="491"/>
      <c r="DI520" s="491"/>
      <c r="DJ520" s="491"/>
      <c r="DK520" s="491"/>
      <c r="DL520" s="491"/>
      <c r="DM520" s="491"/>
      <c r="DN520" s="491"/>
      <c r="DO520" s="491"/>
      <c r="DP520" s="491"/>
      <c r="DQ520" s="491"/>
      <c r="DR520" s="491"/>
      <c r="DS520" s="491"/>
      <c r="DT520" s="491"/>
      <c r="DU520" s="491"/>
      <c r="DV520" s="491"/>
      <c r="DW520" s="491"/>
      <c r="DX520" s="491"/>
      <c r="DY520" s="491"/>
      <c r="DZ520" s="491"/>
      <c r="EA520" s="491"/>
      <c r="EB520" s="491"/>
      <c r="EC520" s="491"/>
      <c r="ED520" s="491"/>
      <c r="EE520" s="491"/>
      <c r="EF520" s="491"/>
      <c r="EG520" s="491"/>
      <c r="EH520" s="491"/>
      <c r="EI520" s="491"/>
      <c r="EJ520" s="491"/>
      <c r="EK520" s="491"/>
      <c r="EL520" s="491"/>
      <c r="EM520" s="491"/>
      <c r="EN520" s="491"/>
      <c r="EO520" s="491"/>
      <c r="EP520" s="491"/>
      <c r="EQ520" s="491"/>
      <c r="ER520" s="491"/>
      <c r="ES520" s="491"/>
      <c r="ET520" s="491"/>
      <c r="EU520" s="491"/>
      <c r="EV520" s="491"/>
      <c r="EW520" s="491"/>
      <c r="EX520" s="491"/>
      <c r="EY520" s="491"/>
      <c r="EZ520" s="491"/>
      <c r="FA520" s="491"/>
      <c r="FB520" s="491"/>
      <c r="FC520" s="491"/>
      <c r="FD520" s="491"/>
      <c r="FE520" s="491"/>
      <c r="FF520" s="491"/>
      <c r="FG520" s="491"/>
      <c r="FH520" s="491"/>
      <c r="FI520" s="491"/>
      <c r="FJ520" s="491"/>
      <c r="FK520" s="491"/>
      <c r="FL520" s="491"/>
      <c r="FM520" s="491"/>
      <c r="FN520" s="491"/>
      <c r="FO520" s="491"/>
      <c r="FP520" s="491"/>
      <c r="FQ520" s="491"/>
      <c r="FR520" s="491"/>
      <c r="FS520" s="491"/>
      <c r="FT520" s="491"/>
      <c r="FU520" s="491"/>
      <c r="FV520" s="491"/>
      <c r="FW520" s="491"/>
      <c r="FX520" s="491"/>
      <c r="FY520" s="491"/>
      <c r="FZ520" s="491"/>
      <c r="GA520" s="491"/>
      <c r="GB520" s="491"/>
      <c r="GC520" s="491"/>
      <c r="GD520" s="491"/>
      <c r="GE520" s="491"/>
      <c r="GF520" s="491"/>
      <c r="GG520" s="491"/>
      <c r="GH520" s="491"/>
      <c r="GI520" s="491"/>
      <c r="GJ520" s="491"/>
      <c r="GK520" s="491"/>
      <c r="GL520" s="491"/>
      <c r="GM520" s="491"/>
      <c r="GN520" s="491"/>
      <c r="GO520" s="491"/>
      <c r="GP520" s="491"/>
      <c r="GQ520" s="491"/>
      <c r="GR520" s="491"/>
      <c r="GS520" s="491"/>
      <c r="GT520" s="491"/>
      <c r="GU520" s="491"/>
      <c r="GV520" s="491"/>
      <c r="GW520" s="491"/>
      <c r="GX520" s="491"/>
      <c r="GY520" s="491"/>
      <c r="GZ520" s="491"/>
      <c r="HA520" s="491"/>
      <c r="HB520" s="491"/>
      <c r="HC520" s="491"/>
      <c r="HD520" s="491"/>
      <c r="HE520" s="491"/>
      <c r="HF520" s="491"/>
      <c r="HG520" s="491"/>
      <c r="HH520" s="491"/>
      <c r="HI520" s="491"/>
      <c r="HJ520" s="491"/>
      <c r="HK520" s="491"/>
      <c r="HL520" s="491"/>
      <c r="HM520" s="491"/>
      <c r="HN520" s="491"/>
      <c r="HO520" s="491"/>
      <c r="HP520" s="491"/>
      <c r="HQ520" s="491"/>
      <c r="HR520" s="491"/>
      <c r="HS520" s="491"/>
      <c r="HT520" s="491"/>
      <c r="HU520" s="491"/>
    </row>
    <row r="521" spans="1:229" s="462" customFormat="1" ht="15" customHeight="1" x14ac:dyDescent="0.15">
      <c r="A521" s="496">
        <v>517</v>
      </c>
      <c r="B521" s="504">
        <v>38</v>
      </c>
      <c r="C521" s="539" t="s">
        <v>4074</v>
      </c>
      <c r="D521" s="538" t="s">
        <v>5168</v>
      </c>
      <c r="E521" s="498" t="s">
        <v>705</v>
      </c>
      <c r="F521" s="598" t="s">
        <v>2744</v>
      </c>
      <c r="G521" s="576" t="s">
        <v>4483</v>
      </c>
      <c r="H521" s="501" t="s">
        <v>2246</v>
      </c>
      <c r="I521" s="502" t="str">
        <f t="shared" si="43"/>
        <v>III/b</v>
      </c>
      <c r="J521" s="503" t="s">
        <v>3977</v>
      </c>
      <c r="K521" s="501" t="s">
        <v>707</v>
      </c>
      <c r="L521" s="503">
        <f t="shared" si="41"/>
        <v>30</v>
      </c>
      <c r="M521" s="501" t="s">
        <v>680</v>
      </c>
      <c r="N521" s="503" t="s">
        <v>3977</v>
      </c>
      <c r="O521" s="496" t="s">
        <v>2225</v>
      </c>
      <c r="P521" s="553" t="s">
        <v>1031</v>
      </c>
      <c r="Q521" s="508" t="s">
        <v>2232</v>
      </c>
      <c r="R521" s="508" t="s">
        <v>2288</v>
      </c>
      <c r="S521" s="598">
        <v>2017</v>
      </c>
      <c r="T521" s="598" t="s">
        <v>3498</v>
      </c>
      <c r="U521" s="598" t="s">
        <v>2991</v>
      </c>
      <c r="V521" s="625"/>
      <c r="W521" s="491"/>
      <c r="X521" s="491"/>
      <c r="Y521" s="491"/>
      <c r="Z521" s="491"/>
      <c r="AA521" s="491"/>
      <c r="AB521" s="491"/>
      <c r="AC521" s="491"/>
      <c r="AD521" s="491"/>
      <c r="AE521" s="491"/>
      <c r="AF521" s="491"/>
      <c r="AG521" s="491"/>
      <c r="AH521" s="491"/>
      <c r="AI521" s="491"/>
      <c r="AJ521" s="491"/>
      <c r="AK521" s="491"/>
      <c r="AL521" s="491"/>
      <c r="AM521" s="491"/>
      <c r="AN521" s="491"/>
      <c r="AO521" s="491"/>
      <c r="AP521" s="491"/>
      <c r="AQ521" s="491"/>
      <c r="AR521" s="491"/>
      <c r="AS521" s="491"/>
      <c r="AT521" s="491"/>
      <c r="AU521" s="491"/>
      <c r="AV521" s="491"/>
      <c r="AW521" s="491"/>
      <c r="AX521" s="491"/>
      <c r="AY521" s="491"/>
      <c r="AZ521" s="491"/>
      <c r="BA521" s="491"/>
      <c r="BB521" s="491"/>
      <c r="BC521" s="491"/>
      <c r="BD521" s="491"/>
      <c r="BE521" s="491"/>
      <c r="BF521" s="491"/>
      <c r="BG521" s="491"/>
      <c r="BH521" s="491"/>
      <c r="BI521" s="491"/>
      <c r="BJ521" s="491"/>
      <c r="BK521" s="491"/>
      <c r="BL521" s="491"/>
      <c r="BM521" s="491"/>
      <c r="BN521" s="491"/>
      <c r="BO521" s="491"/>
      <c r="BP521" s="491"/>
      <c r="BQ521" s="491"/>
      <c r="BR521" s="491"/>
      <c r="BS521" s="491"/>
      <c r="BT521" s="491"/>
      <c r="BU521" s="491"/>
      <c r="BV521" s="491"/>
      <c r="BW521" s="491"/>
      <c r="BX521" s="491"/>
      <c r="BY521" s="491"/>
      <c r="BZ521" s="491"/>
      <c r="CA521" s="491"/>
      <c r="CB521" s="491"/>
      <c r="CC521" s="491"/>
      <c r="CD521" s="491"/>
      <c r="CE521" s="491"/>
      <c r="CF521" s="491"/>
      <c r="CG521" s="491"/>
      <c r="CH521" s="491"/>
      <c r="CI521" s="491"/>
      <c r="CJ521" s="491"/>
      <c r="CK521" s="491"/>
      <c r="CL521" s="491"/>
      <c r="CM521" s="491"/>
      <c r="CN521" s="491"/>
      <c r="CO521" s="491"/>
      <c r="CP521" s="491"/>
      <c r="CQ521" s="491"/>
      <c r="CR521" s="491"/>
      <c r="CS521" s="491"/>
      <c r="CT521" s="491"/>
      <c r="CU521" s="491"/>
      <c r="CV521" s="491"/>
      <c r="CW521" s="491"/>
      <c r="CX521" s="491"/>
      <c r="CY521" s="491"/>
      <c r="CZ521" s="491"/>
      <c r="DA521" s="491"/>
      <c r="DB521" s="491"/>
      <c r="DC521" s="491"/>
      <c r="DD521" s="491"/>
      <c r="DE521" s="491"/>
      <c r="DF521" s="491"/>
      <c r="DG521" s="491"/>
      <c r="DH521" s="491"/>
      <c r="DI521" s="491"/>
      <c r="DJ521" s="491"/>
      <c r="DK521" s="491"/>
      <c r="DL521" s="491"/>
      <c r="DM521" s="491"/>
      <c r="DN521" s="491"/>
      <c r="DO521" s="491"/>
      <c r="DP521" s="491"/>
      <c r="DQ521" s="491"/>
      <c r="DR521" s="491"/>
      <c r="DS521" s="491"/>
      <c r="DT521" s="491"/>
      <c r="DU521" s="491"/>
      <c r="DV521" s="491"/>
      <c r="DW521" s="491"/>
      <c r="DX521" s="491"/>
      <c r="DY521" s="491"/>
      <c r="DZ521" s="491"/>
      <c r="EA521" s="491"/>
      <c r="EB521" s="491"/>
      <c r="EC521" s="491"/>
      <c r="ED521" s="491"/>
      <c r="EE521" s="491"/>
      <c r="EF521" s="491"/>
      <c r="EG521" s="491"/>
      <c r="EH521" s="491"/>
      <c r="EI521" s="491"/>
      <c r="EJ521" s="491"/>
      <c r="EK521" s="491"/>
      <c r="EL521" s="491"/>
      <c r="EM521" s="491"/>
      <c r="EN521" s="491"/>
      <c r="EO521" s="491"/>
      <c r="EP521" s="491"/>
      <c r="EQ521" s="491"/>
      <c r="ER521" s="491"/>
      <c r="ES521" s="491"/>
      <c r="ET521" s="491"/>
      <c r="EU521" s="491"/>
      <c r="EV521" s="491"/>
      <c r="EW521" s="491"/>
      <c r="EX521" s="491"/>
      <c r="EY521" s="491"/>
      <c r="EZ521" s="491"/>
      <c r="FA521" s="491"/>
      <c r="FB521" s="491"/>
      <c r="FC521" s="491"/>
      <c r="FD521" s="491"/>
      <c r="FE521" s="491"/>
      <c r="FF521" s="491"/>
      <c r="FG521" s="491"/>
      <c r="FH521" s="491"/>
      <c r="FI521" s="491"/>
      <c r="FJ521" s="491"/>
      <c r="FK521" s="491"/>
      <c r="FL521" s="491"/>
      <c r="FM521" s="491"/>
      <c r="FN521" s="491"/>
      <c r="FO521" s="491"/>
      <c r="FP521" s="491"/>
      <c r="FQ521" s="491"/>
      <c r="FR521" s="491"/>
      <c r="FS521" s="491"/>
      <c r="FT521" s="491"/>
      <c r="FU521" s="491"/>
      <c r="FV521" s="491"/>
      <c r="FW521" s="491"/>
      <c r="FX521" s="491"/>
      <c r="FY521" s="491"/>
      <c r="FZ521" s="491"/>
      <c r="GA521" s="491"/>
      <c r="GB521" s="491"/>
      <c r="GC521" s="491"/>
      <c r="GD521" s="491"/>
      <c r="GE521" s="491"/>
      <c r="GF521" s="491"/>
      <c r="GG521" s="491"/>
      <c r="GH521" s="491"/>
      <c r="GI521" s="491"/>
      <c r="GJ521" s="491"/>
      <c r="GK521" s="491"/>
      <c r="GL521" s="491"/>
      <c r="GM521" s="491"/>
      <c r="GN521" s="491"/>
      <c r="GO521" s="491"/>
      <c r="GP521" s="491"/>
      <c r="GQ521" s="491"/>
      <c r="GR521" s="491"/>
      <c r="GS521" s="491"/>
      <c r="GT521" s="491"/>
      <c r="GU521" s="491"/>
      <c r="GV521" s="491"/>
      <c r="GW521" s="491"/>
      <c r="GX521" s="491"/>
      <c r="GY521" s="491"/>
      <c r="GZ521" s="491"/>
      <c r="HA521" s="491"/>
      <c r="HB521" s="491"/>
      <c r="HC521" s="491"/>
      <c r="HD521" s="491"/>
      <c r="HE521" s="491"/>
      <c r="HF521" s="491"/>
      <c r="HG521" s="491"/>
      <c r="HH521" s="491"/>
      <c r="HI521" s="491"/>
      <c r="HJ521" s="491"/>
      <c r="HK521" s="491"/>
      <c r="HL521" s="491"/>
      <c r="HM521" s="491"/>
      <c r="HN521" s="491"/>
      <c r="HO521" s="491"/>
      <c r="HP521" s="491"/>
      <c r="HQ521" s="491"/>
      <c r="HR521" s="491"/>
      <c r="HS521" s="491"/>
      <c r="HT521" s="491"/>
      <c r="HU521" s="491"/>
    </row>
    <row r="522" spans="1:229" s="462" customFormat="1" ht="15" customHeight="1" x14ac:dyDescent="0.15">
      <c r="A522" s="496">
        <v>518</v>
      </c>
      <c r="B522" s="611">
        <v>39</v>
      </c>
      <c r="C522" s="539" t="s">
        <v>4075</v>
      </c>
      <c r="D522" s="538" t="s">
        <v>4059</v>
      </c>
      <c r="E522" s="498" t="s">
        <v>705</v>
      </c>
      <c r="F522" s="598" t="s">
        <v>2751</v>
      </c>
      <c r="G522" s="576" t="s">
        <v>4632</v>
      </c>
      <c r="H522" s="501" t="s">
        <v>2246</v>
      </c>
      <c r="I522" s="502" t="str">
        <f t="shared" si="43"/>
        <v>III/b</v>
      </c>
      <c r="J522" s="503" t="s">
        <v>3977</v>
      </c>
      <c r="K522" s="501" t="s">
        <v>707</v>
      </c>
      <c r="L522" s="503">
        <f t="shared" si="41"/>
        <v>32</v>
      </c>
      <c r="M522" s="501" t="s">
        <v>680</v>
      </c>
      <c r="N522" s="503" t="s">
        <v>3977</v>
      </c>
      <c r="O522" s="496" t="s">
        <v>2225</v>
      </c>
      <c r="P522" s="553" t="s">
        <v>4098</v>
      </c>
      <c r="Q522" s="508" t="s">
        <v>2232</v>
      </c>
      <c r="R522" s="508" t="s">
        <v>2288</v>
      </c>
      <c r="S522" s="598"/>
      <c r="T522" s="598"/>
      <c r="U522" s="598"/>
      <c r="V522" s="625"/>
      <c r="W522" s="491"/>
      <c r="X522" s="491"/>
      <c r="Y522" s="491"/>
      <c r="Z522" s="491"/>
      <c r="AA522" s="491"/>
      <c r="AB522" s="491"/>
      <c r="AC522" s="491"/>
      <c r="AD522" s="491"/>
      <c r="AE522" s="491"/>
      <c r="AF522" s="491"/>
      <c r="AG522" s="491"/>
      <c r="AH522" s="491"/>
      <c r="AI522" s="491"/>
      <c r="AJ522" s="491"/>
      <c r="AK522" s="491"/>
      <c r="AL522" s="491"/>
      <c r="AM522" s="491"/>
      <c r="AN522" s="491"/>
      <c r="AO522" s="491"/>
      <c r="AP522" s="491"/>
      <c r="AQ522" s="491"/>
      <c r="AR522" s="491"/>
      <c r="AS522" s="491"/>
      <c r="AT522" s="491"/>
      <c r="AU522" s="491"/>
      <c r="AV522" s="491"/>
      <c r="AW522" s="491"/>
      <c r="AX522" s="491"/>
      <c r="AY522" s="491"/>
      <c r="AZ522" s="491"/>
      <c r="BA522" s="491"/>
      <c r="BB522" s="491"/>
      <c r="BC522" s="491"/>
      <c r="BD522" s="491"/>
      <c r="BE522" s="491"/>
      <c r="BF522" s="491"/>
      <c r="BG522" s="491"/>
      <c r="BH522" s="491"/>
      <c r="BI522" s="491"/>
      <c r="BJ522" s="491"/>
      <c r="BK522" s="491"/>
      <c r="BL522" s="491"/>
      <c r="BM522" s="491"/>
      <c r="BN522" s="491"/>
      <c r="BO522" s="491"/>
      <c r="BP522" s="491"/>
      <c r="BQ522" s="491"/>
      <c r="BR522" s="491"/>
      <c r="BS522" s="491"/>
      <c r="BT522" s="491"/>
      <c r="BU522" s="491"/>
      <c r="BV522" s="491"/>
      <c r="BW522" s="491"/>
      <c r="BX522" s="491"/>
      <c r="BY522" s="491"/>
      <c r="BZ522" s="491"/>
      <c r="CA522" s="491"/>
      <c r="CB522" s="491"/>
      <c r="CC522" s="491"/>
      <c r="CD522" s="491"/>
      <c r="CE522" s="491"/>
      <c r="CF522" s="491"/>
      <c r="CG522" s="491"/>
      <c r="CH522" s="491"/>
      <c r="CI522" s="491"/>
      <c r="CJ522" s="491"/>
      <c r="CK522" s="491"/>
      <c r="CL522" s="491"/>
      <c r="CM522" s="491"/>
      <c r="CN522" s="491"/>
      <c r="CO522" s="491"/>
      <c r="CP522" s="491"/>
      <c r="CQ522" s="491"/>
      <c r="CR522" s="491"/>
      <c r="CS522" s="491"/>
      <c r="CT522" s="491"/>
      <c r="CU522" s="491"/>
      <c r="CV522" s="491"/>
      <c r="CW522" s="491"/>
      <c r="CX522" s="491"/>
      <c r="CY522" s="491"/>
      <c r="CZ522" s="491"/>
      <c r="DA522" s="491"/>
      <c r="DB522" s="491"/>
      <c r="DC522" s="491"/>
      <c r="DD522" s="491"/>
      <c r="DE522" s="491"/>
      <c r="DF522" s="491"/>
      <c r="DG522" s="491"/>
      <c r="DH522" s="491"/>
      <c r="DI522" s="491"/>
      <c r="DJ522" s="491"/>
      <c r="DK522" s="491"/>
      <c r="DL522" s="491"/>
      <c r="DM522" s="491"/>
      <c r="DN522" s="491"/>
      <c r="DO522" s="491"/>
      <c r="DP522" s="491"/>
      <c r="DQ522" s="491"/>
      <c r="DR522" s="491"/>
      <c r="DS522" s="491"/>
      <c r="DT522" s="491"/>
      <c r="DU522" s="491"/>
      <c r="DV522" s="491"/>
      <c r="DW522" s="491"/>
      <c r="DX522" s="491"/>
      <c r="DY522" s="491"/>
      <c r="DZ522" s="491"/>
      <c r="EA522" s="491"/>
      <c r="EB522" s="491"/>
      <c r="EC522" s="491"/>
      <c r="ED522" s="491"/>
      <c r="EE522" s="491"/>
      <c r="EF522" s="491"/>
      <c r="EG522" s="491"/>
      <c r="EH522" s="491"/>
      <c r="EI522" s="491"/>
      <c r="EJ522" s="491"/>
      <c r="EK522" s="491"/>
      <c r="EL522" s="491"/>
      <c r="EM522" s="491"/>
      <c r="EN522" s="491"/>
      <c r="EO522" s="491"/>
      <c r="EP522" s="491"/>
      <c r="EQ522" s="491"/>
      <c r="ER522" s="491"/>
      <c r="ES522" s="491"/>
      <c r="ET522" s="491"/>
      <c r="EU522" s="491"/>
      <c r="EV522" s="491"/>
      <c r="EW522" s="491"/>
      <c r="EX522" s="491"/>
      <c r="EY522" s="491"/>
      <c r="EZ522" s="491"/>
      <c r="FA522" s="491"/>
      <c r="FB522" s="491"/>
      <c r="FC522" s="491"/>
      <c r="FD522" s="491"/>
      <c r="FE522" s="491"/>
      <c r="FF522" s="491"/>
      <c r="FG522" s="491"/>
      <c r="FH522" s="491"/>
      <c r="FI522" s="491"/>
      <c r="FJ522" s="491"/>
      <c r="FK522" s="491"/>
      <c r="FL522" s="491"/>
      <c r="FM522" s="491"/>
      <c r="FN522" s="491"/>
      <c r="FO522" s="491"/>
      <c r="FP522" s="491"/>
      <c r="FQ522" s="491"/>
      <c r="FR522" s="491"/>
      <c r="FS522" s="491"/>
      <c r="FT522" s="491"/>
      <c r="FU522" s="491"/>
      <c r="FV522" s="491"/>
      <c r="FW522" s="491"/>
      <c r="FX522" s="491"/>
      <c r="FY522" s="491"/>
      <c r="FZ522" s="491"/>
      <c r="GA522" s="491"/>
      <c r="GB522" s="491"/>
      <c r="GC522" s="491"/>
      <c r="GD522" s="491"/>
      <c r="GE522" s="491"/>
      <c r="GF522" s="491"/>
      <c r="GG522" s="491"/>
      <c r="GH522" s="491"/>
      <c r="GI522" s="491"/>
      <c r="GJ522" s="491"/>
      <c r="GK522" s="491"/>
      <c r="GL522" s="491"/>
      <c r="GM522" s="491"/>
      <c r="GN522" s="491"/>
      <c r="GO522" s="491"/>
      <c r="GP522" s="491"/>
      <c r="GQ522" s="491"/>
      <c r="GR522" s="491"/>
      <c r="GS522" s="491"/>
      <c r="GT522" s="491"/>
      <c r="GU522" s="491"/>
      <c r="GV522" s="491"/>
      <c r="GW522" s="491"/>
      <c r="GX522" s="491"/>
      <c r="GY522" s="491"/>
      <c r="GZ522" s="491"/>
      <c r="HA522" s="491"/>
      <c r="HB522" s="491"/>
      <c r="HC522" s="491"/>
      <c r="HD522" s="491"/>
      <c r="HE522" s="491"/>
      <c r="HF522" s="491"/>
      <c r="HG522" s="491"/>
      <c r="HH522" s="491"/>
      <c r="HI522" s="491"/>
      <c r="HJ522" s="491"/>
      <c r="HK522" s="491"/>
      <c r="HL522" s="491"/>
      <c r="HM522" s="491"/>
      <c r="HN522" s="491"/>
      <c r="HO522" s="491"/>
      <c r="HP522" s="491"/>
      <c r="HQ522" s="491"/>
      <c r="HR522" s="491"/>
      <c r="HS522" s="491"/>
      <c r="HT522" s="491"/>
      <c r="HU522" s="491"/>
    </row>
    <row r="523" spans="1:229" s="462" customFormat="1" ht="15" customHeight="1" x14ac:dyDescent="0.15">
      <c r="A523" s="504">
        <v>519</v>
      </c>
      <c r="B523" s="504">
        <v>40</v>
      </c>
      <c r="C523" s="539" t="s">
        <v>4076</v>
      </c>
      <c r="D523" s="538" t="s">
        <v>5237</v>
      </c>
      <c r="E523" s="498" t="s">
        <v>709</v>
      </c>
      <c r="F523" s="598" t="s">
        <v>4642</v>
      </c>
      <c r="G523" s="576" t="s">
        <v>4471</v>
      </c>
      <c r="H523" s="501" t="s">
        <v>2246</v>
      </c>
      <c r="I523" s="502" t="str">
        <f t="shared" si="43"/>
        <v>III/b</v>
      </c>
      <c r="J523" s="503" t="s">
        <v>3977</v>
      </c>
      <c r="K523" s="501" t="s">
        <v>707</v>
      </c>
      <c r="L523" s="503">
        <f t="shared" ref="L523:L586" si="44">2020 - (RIGHT(G523,4))</f>
        <v>27</v>
      </c>
      <c r="M523" s="501" t="s">
        <v>680</v>
      </c>
      <c r="N523" s="503" t="s">
        <v>3977</v>
      </c>
      <c r="O523" s="496" t="s">
        <v>2225</v>
      </c>
      <c r="P523" s="553" t="s">
        <v>4099</v>
      </c>
      <c r="Q523" s="508" t="s">
        <v>2232</v>
      </c>
      <c r="R523" s="508" t="s">
        <v>2329</v>
      </c>
      <c r="S523" s="598">
        <v>2018</v>
      </c>
      <c r="T523" s="598" t="s">
        <v>5171</v>
      </c>
      <c r="U523" s="598" t="s">
        <v>3007</v>
      </c>
      <c r="V523" s="625"/>
      <c r="W523" s="491"/>
      <c r="X523" s="491"/>
      <c r="Y523" s="491"/>
      <c r="Z523" s="491"/>
      <c r="AA523" s="491"/>
      <c r="AB523" s="491"/>
      <c r="AC523" s="491"/>
      <c r="AD523" s="491"/>
      <c r="AE523" s="491"/>
      <c r="AF523" s="491"/>
      <c r="AG523" s="491"/>
      <c r="AH523" s="491"/>
      <c r="AI523" s="491"/>
      <c r="AJ523" s="491"/>
      <c r="AK523" s="491"/>
      <c r="AL523" s="491"/>
      <c r="AM523" s="491"/>
      <c r="AN523" s="491"/>
      <c r="AO523" s="491"/>
      <c r="AP523" s="491"/>
      <c r="AQ523" s="491"/>
      <c r="AR523" s="491"/>
      <c r="AS523" s="491"/>
      <c r="AT523" s="491"/>
      <c r="AU523" s="491"/>
      <c r="AV523" s="491"/>
      <c r="AW523" s="491"/>
      <c r="AX523" s="491"/>
      <c r="AY523" s="491"/>
      <c r="AZ523" s="491"/>
      <c r="BA523" s="491"/>
      <c r="BB523" s="491"/>
      <c r="BC523" s="491"/>
      <c r="BD523" s="491"/>
      <c r="BE523" s="491"/>
      <c r="BF523" s="491"/>
      <c r="BG523" s="491"/>
      <c r="BH523" s="491"/>
      <c r="BI523" s="491"/>
      <c r="BJ523" s="491"/>
      <c r="BK523" s="491"/>
      <c r="BL523" s="491"/>
      <c r="BM523" s="491"/>
      <c r="BN523" s="491"/>
      <c r="BO523" s="491"/>
      <c r="BP523" s="491"/>
      <c r="BQ523" s="491"/>
      <c r="BR523" s="491"/>
      <c r="BS523" s="491"/>
      <c r="BT523" s="491"/>
      <c r="BU523" s="491"/>
      <c r="BV523" s="491"/>
      <c r="BW523" s="491"/>
      <c r="BX523" s="491"/>
      <c r="BY523" s="491"/>
      <c r="BZ523" s="491"/>
      <c r="CA523" s="491"/>
      <c r="CB523" s="491"/>
      <c r="CC523" s="491"/>
      <c r="CD523" s="491"/>
      <c r="CE523" s="491"/>
      <c r="CF523" s="491"/>
      <c r="CG523" s="491"/>
      <c r="CH523" s="491"/>
      <c r="CI523" s="491"/>
      <c r="CJ523" s="491"/>
      <c r="CK523" s="491"/>
      <c r="CL523" s="491"/>
      <c r="CM523" s="491"/>
      <c r="CN523" s="491"/>
      <c r="CO523" s="491"/>
      <c r="CP523" s="491"/>
      <c r="CQ523" s="491"/>
      <c r="CR523" s="491"/>
      <c r="CS523" s="491"/>
      <c r="CT523" s="491"/>
      <c r="CU523" s="491"/>
      <c r="CV523" s="491"/>
      <c r="CW523" s="491"/>
      <c r="CX523" s="491"/>
      <c r="CY523" s="491"/>
      <c r="CZ523" s="491"/>
      <c r="DA523" s="491"/>
      <c r="DB523" s="491"/>
      <c r="DC523" s="491"/>
      <c r="DD523" s="491"/>
      <c r="DE523" s="491"/>
      <c r="DF523" s="491"/>
      <c r="DG523" s="491"/>
      <c r="DH523" s="491"/>
      <c r="DI523" s="491"/>
      <c r="DJ523" s="491"/>
      <c r="DK523" s="491"/>
      <c r="DL523" s="491"/>
      <c r="DM523" s="491"/>
      <c r="DN523" s="491"/>
      <c r="DO523" s="491"/>
      <c r="DP523" s="491"/>
      <c r="DQ523" s="491"/>
      <c r="DR523" s="491"/>
      <c r="DS523" s="491"/>
      <c r="DT523" s="491"/>
      <c r="DU523" s="491"/>
      <c r="DV523" s="491"/>
      <c r="DW523" s="491"/>
      <c r="DX523" s="491"/>
      <c r="DY523" s="491"/>
      <c r="DZ523" s="491"/>
      <c r="EA523" s="491"/>
      <c r="EB523" s="491"/>
      <c r="EC523" s="491"/>
      <c r="ED523" s="491"/>
      <c r="EE523" s="491"/>
      <c r="EF523" s="491"/>
      <c r="EG523" s="491"/>
      <c r="EH523" s="491"/>
      <c r="EI523" s="491"/>
      <c r="EJ523" s="491"/>
      <c r="EK523" s="491"/>
      <c r="EL523" s="491"/>
      <c r="EM523" s="491"/>
      <c r="EN523" s="491"/>
      <c r="EO523" s="491"/>
      <c r="EP523" s="491"/>
      <c r="EQ523" s="491"/>
      <c r="ER523" s="491"/>
      <c r="ES523" s="491"/>
      <c r="ET523" s="491"/>
      <c r="EU523" s="491"/>
      <c r="EV523" s="491"/>
      <c r="EW523" s="491"/>
      <c r="EX523" s="491"/>
      <c r="EY523" s="491"/>
      <c r="EZ523" s="491"/>
      <c r="FA523" s="491"/>
      <c r="FB523" s="491"/>
      <c r="FC523" s="491"/>
      <c r="FD523" s="491"/>
      <c r="FE523" s="491"/>
      <c r="FF523" s="491"/>
      <c r="FG523" s="491"/>
      <c r="FH523" s="491"/>
      <c r="FI523" s="491"/>
      <c r="FJ523" s="491"/>
      <c r="FK523" s="491"/>
      <c r="FL523" s="491"/>
      <c r="FM523" s="491"/>
      <c r="FN523" s="491"/>
      <c r="FO523" s="491"/>
      <c r="FP523" s="491"/>
      <c r="FQ523" s="491"/>
      <c r="FR523" s="491"/>
      <c r="FS523" s="491"/>
      <c r="FT523" s="491"/>
      <c r="FU523" s="491"/>
      <c r="FV523" s="491"/>
      <c r="FW523" s="491"/>
      <c r="FX523" s="491"/>
      <c r="FY523" s="491"/>
      <c r="FZ523" s="491"/>
      <c r="GA523" s="491"/>
      <c r="GB523" s="491"/>
      <c r="GC523" s="491"/>
      <c r="GD523" s="491"/>
      <c r="GE523" s="491"/>
      <c r="GF523" s="491"/>
      <c r="GG523" s="491"/>
      <c r="GH523" s="491"/>
      <c r="GI523" s="491"/>
      <c r="GJ523" s="491"/>
      <c r="GK523" s="491"/>
      <c r="GL523" s="491"/>
      <c r="GM523" s="491"/>
      <c r="GN523" s="491"/>
      <c r="GO523" s="491"/>
      <c r="GP523" s="491"/>
      <c r="GQ523" s="491"/>
      <c r="GR523" s="491"/>
      <c r="GS523" s="491"/>
      <c r="GT523" s="491"/>
      <c r="GU523" s="491"/>
      <c r="GV523" s="491"/>
      <c r="GW523" s="491"/>
      <c r="GX523" s="491"/>
      <c r="GY523" s="491"/>
      <c r="GZ523" s="491"/>
      <c r="HA523" s="491"/>
      <c r="HB523" s="491"/>
      <c r="HC523" s="491"/>
      <c r="HD523" s="491"/>
      <c r="HE523" s="491"/>
      <c r="HF523" s="491"/>
      <c r="HG523" s="491"/>
      <c r="HH523" s="491"/>
      <c r="HI523" s="491"/>
      <c r="HJ523" s="491"/>
      <c r="HK523" s="491"/>
      <c r="HL523" s="491"/>
      <c r="HM523" s="491"/>
      <c r="HN523" s="491"/>
      <c r="HO523" s="491"/>
      <c r="HP523" s="491"/>
      <c r="HQ523" s="491"/>
      <c r="HR523" s="491"/>
      <c r="HS523" s="491"/>
      <c r="HT523" s="491"/>
      <c r="HU523" s="491"/>
    </row>
    <row r="524" spans="1:229" s="462" customFormat="1" ht="15" customHeight="1" x14ac:dyDescent="0.15">
      <c r="A524" s="496">
        <v>520</v>
      </c>
      <c r="B524" s="611">
        <v>41</v>
      </c>
      <c r="C524" s="539" t="s">
        <v>4077</v>
      </c>
      <c r="D524" s="538" t="s">
        <v>5141</v>
      </c>
      <c r="E524" s="498" t="s">
        <v>705</v>
      </c>
      <c r="F524" s="598" t="s">
        <v>2724</v>
      </c>
      <c r="G524" s="576" t="s">
        <v>4488</v>
      </c>
      <c r="H524" s="501" t="s">
        <v>2246</v>
      </c>
      <c r="I524" s="502" t="str">
        <f t="shared" si="43"/>
        <v>III/b</v>
      </c>
      <c r="J524" s="503" t="s">
        <v>3977</v>
      </c>
      <c r="K524" s="501" t="s">
        <v>707</v>
      </c>
      <c r="L524" s="503">
        <f t="shared" si="44"/>
        <v>29</v>
      </c>
      <c r="M524" s="501" t="s">
        <v>680</v>
      </c>
      <c r="N524" s="503" t="s">
        <v>3977</v>
      </c>
      <c r="O524" s="496" t="s">
        <v>2225</v>
      </c>
      <c r="P524" s="553" t="s">
        <v>1263</v>
      </c>
      <c r="Q524" s="508" t="s">
        <v>2232</v>
      </c>
      <c r="R524" s="508" t="s">
        <v>2698</v>
      </c>
      <c r="S524" s="598">
        <v>2017</v>
      </c>
      <c r="T524" s="598" t="s">
        <v>5142</v>
      </c>
      <c r="U524" s="598" t="s">
        <v>2917</v>
      </c>
      <c r="V524" s="625"/>
      <c r="W524" s="491"/>
      <c r="X524" s="491"/>
      <c r="Y524" s="491"/>
      <c r="Z524" s="491"/>
      <c r="AA524" s="491"/>
      <c r="AB524" s="491"/>
      <c r="AC524" s="491"/>
      <c r="AD524" s="491"/>
      <c r="AE524" s="491"/>
      <c r="AF524" s="491"/>
      <c r="AG524" s="491"/>
      <c r="AH524" s="491"/>
      <c r="AI524" s="491"/>
      <c r="AJ524" s="491"/>
      <c r="AK524" s="491"/>
      <c r="AL524" s="491"/>
      <c r="AM524" s="491"/>
      <c r="AN524" s="491"/>
      <c r="AO524" s="491"/>
      <c r="AP524" s="491"/>
      <c r="AQ524" s="491"/>
      <c r="AR524" s="491"/>
      <c r="AS524" s="491"/>
      <c r="AT524" s="491"/>
      <c r="AU524" s="491"/>
      <c r="AV524" s="491"/>
      <c r="AW524" s="491"/>
      <c r="AX524" s="491"/>
      <c r="AY524" s="491"/>
      <c r="AZ524" s="491"/>
      <c r="BA524" s="491"/>
      <c r="BB524" s="491"/>
      <c r="BC524" s="491"/>
      <c r="BD524" s="491"/>
      <c r="BE524" s="491"/>
      <c r="BF524" s="491"/>
      <c r="BG524" s="491"/>
      <c r="BH524" s="491"/>
      <c r="BI524" s="491"/>
      <c r="BJ524" s="491"/>
      <c r="BK524" s="491"/>
      <c r="BL524" s="491"/>
      <c r="BM524" s="491"/>
      <c r="BN524" s="491"/>
      <c r="BO524" s="491"/>
      <c r="BP524" s="491"/>
      <c r="BQ524" s="491"/>
      <c r="BR524" s="491"/>
      <c r="BS524" s="491"/>
      <c r="BT524" s="491"/>
      <c r="BU524" s="491"/>
      <c r="BV524" s="491"/>
      <c r="BW524" s="491"/>
      <c r="BX524" s="491"/>
      <c r="BY524" s="491"/>
      <c r="BZ524" s="491"/>
      <c r="CA524" s="491"/>
      <c r="CB524" s="491"/>
      <c r="CC524" s="491"/>
      <c r="CD524" s="491"/>
      <c r="CE524" s="491"/>
      <c r="CF524" s="491"/>
      <c r="CG524" s="491"/>
      <c r="CH524" s="491"/>
      <c r="CI524" s="491"/>
      <c r="CJ524" s="491"/>
      <c r="CK524" s="491"/>
      <c r="CL524" s="491"/>
      <c r="CM524" s="491"/>
      <c r="CN524" s="491"/>
      <c r="CO524" s="491"/>
      <c r="CP524" s="491"/>
      <c r="CQ524" s="491"/>
      <c r="CR524" s="491"/>
      <c r="CS524" s="491"/>
      <c r="CT524" s="491"/>
      <c r="CU524" s="491"/>
      <c r="CV524" s="491"/>
      <c r="CW524" s="491"/>
      <c r="CX524" s="491"/>
      <c r="CY524" s="491"/>
      <c r="CZ524" s="491"/>
      <c r="DA524" s="491"/>
      <c r="DB524" s="491"/>
      <c r="DC524" s="491"/>
      <c r="DD524" s="491"/>
      <c r="DE524" s="491"/>
      <c r="DF524" s="491"/>
      <c r="DG524" s="491"/>
      <c r="DH524" s="491"/>
      <c r="DI524" s="491"/>
      <c r="DJ524" s="491"/>
      <c r="DK524" s="491"/>
      <c r="DL524" s="491"/>
      <c r="DM524" s="491"/>
      <c r="DN524" s="491"/>
      <c r="DO524" s="491"/>
      <c r="DP524" s="491"/>
      <c r="DQ524" s="491"/>
      <c r="DR524" s="491"/>
      <c r="DS524" s="491"/>
      <c r="DT524" s="491"/>
      <c r="DU524" s="491"/>
      <c r="DV524" s="491"/>
      <c r="DW524" s="491"/>
      <c r="DX524" s="491"/>
      <c r="DY524" s="491"/>
      <c r="DZ524" s="491"/>
      <c r="EA524" s="491"/>
      <c r="EB524" s="491"/>
      <c r="EC524" s="491"/>
      <c r="ED524" s="491"/>
      <c r="EE524" s="491"/>
      <c r="EF524" s="491"/>
      <c r="EG524" s="491"/>
      <c r="EH524" s="491"/>
      <c r="EI524" s="491"/>
      <c r="EJ524" s="491"/>
      <c r="EK524" s="491"/>
      <c r="EL524" s="491"/>
      <c r="EM524" s="491"/>
      <c r="EN524" s="491"/>
      <c r="EO524" s="491"/>
      <c r="EP524" s="491"/>
      <c r="EQ524" s="491"/>
      <c r="ER524" s="491"/>
      <c r="ES524" s="491"/>
      <c r="ET524" s="491"/>
      <c r="EU524" s="491"/>
      <c r="EV524" s="491"/>
      <c r="EW524" s="491"/>
      <c r="EX524" s="491"/>
      <c r="EY524" s="491"/>
      <c r="EZ524" s="491"/>
      <c r="FA524" s="491"/>
      <c r="FB524" s="491"/>
      <c r="FC524" s="491"/>
      <c r="FD524" s="491"/>
      <c r="FE524" s="491"/>
      <c r="FF524" s="491"/>
      <c r="FG524" s="491"/>
      <c r="FH524" s="491"/>
      <c r="FI524" s="491"/>
      <c r="FJ524" s="491"/>
      <c r="FK524" s="491"/>
      <c r="FL524" s="491"/>
      <c r="FM524" s="491"/>
      <c r="FN524" s="491"/>
      <c r="FO524" s="491"/>
      <c r="FP524" s="491"/>
      <c r="FQ524" s="491"/>
      <c r="FR524" s="491"/>
      <c r="FS524" s="491"/>
      <c r="FT524" s="491"/>
      <c r="FU524" s="491"/>
      <c r="FV524" s="491"/>
      <c r="FW524" s="491"/>
      <c r="FX524" s="491"/>
      <c r="FY524" s="491"/>
      <c r="FZ524" s="491"/>
      <c r="GA524" s="491"/>
      <c r="GB524" s="491"/>
      <c r="GC524" s="491"/>
      <c r="GD524" s="491"/>
      <c r="GE524" s="491"/>
      <c r="GF524" s="491"/>
      <c r="GG524" s="491"/>
      <c r="GH524" s="491"/>
      <c r="GI524" s="491"/>
      <c r="GJ524" s="491"/>
      <c r="GK524" s="491"/>
      <c r="GL524" s="491"/>
      <c r="GM524" s="491"/>
      <c r="GN524" s="491"/>
      <c r="GO524" s="491"/>
      <c r="GP524" s="491"/>
      <c r="GQ524" s="491"/>
      <c r="GR524" s="491"/>
      <c r="GS524" s="491"/>
      <c r="GT524" s="491"/>
      <c r="GU524" s="491"/>
      <c r="GV524" s="491"/>
      <c r="GW524" s="491"/>
      <c r="GX524" s="491"/>
      <c r="GY524" s="491"/>
      <c r="GZ524" s="491"/>
      <c r="HA524" s="491"/>
      <c r="HB524" s="491"/>
      <c r="HC524" s="491"/>
      <c r="HD524" s="491"/>
      <c r="HE524" s="491"/>
      <c r="HF524" s="491"/>
      <c r="HG524" s="491"/>
      <c r="HH524" s="491"/>
      <c r="HI524" s="491"/>
      <c r="HJ524" s="491"/>
      <c r="HK524" s="491"/>
      <c r="HL524" s="491"/>
      <c r="HM524" s="491"/>
      <c r="HN524" s="491"/>
      <c r="HO524" s="491"/>
      <c r="HP524" s="491"/>
      <c r="HQ524" s="491"/>
      <c r="HR524" s="491"/>
      <c r="HS524" s="491"/>
      <c r="HT524" s="491"/>
      <c r="HU524" s="491"/>
    </row>
    <row r="525" spans="1:229" s="462" customFormat="1" ht="15" customHeight="1" x14ac:dyDescent="0.15">
      <c r="A525" s="496">
        <v>521</v>
      </c>
      <c r="B525" s="504">
        <v>42</v>
      </c>
      <c r="C525" s="539" t="s">
        <v>4078</v>
      </c>
      <c r="D525" s="538" t="s">
        <v>5177</v>
      </c>
      <c r="E525" s="498" t="s">
        <v>705</v>
      </c>
      <c r="F525" s="598" t="s">
        <v>2724</v>
      </c>
      <c r="G525" s="576" t="s">
        <v>4478</v>
      </c>
      <c r="H525" s="501" t="s">
        <v>2246</v>
      </c>
      <c r="I525" s="502" t="str">
        <f t="shared" si="43"/>
        <v>III/b</v>
      </c>
      <c r="J525" s="503" t="s">
        <v>3977</v>
      </c>
      <c r="K525" s="501" t="s">
        <v>707</v>
      </c>
      <c r="L525" s="503">
        <f t="shared" si="44"/>
        <v>30</v>
      </c>
      <c r="M525" s="501" t="s">
        <v>680</v>
      </c>
      <c r="N525" s="503" t="s">
        <v>3977</v>
      </c>
      <c r="O525" s="496" t="s">
        <v>2225</v>
      </c>
      <c r="P525" s="553" t="s">
        <v>4100</v>
      </c>
      <c r="Q525" s="508" t="s">
        <v>2232</v>
      </c>
      <c r="R525" s="508" t="s">
        <v>2329</v>
      </c>
      <c r="S525" s="598">
        <v>2014</v>
      </c>
      <c r="T525" s="598" t="s">
        <v>5175</v>
      </c>
      <c r="U525" s="598" t="s">
        <v>5176</v>
      </c>
      <c r="V525" s="625"/>
      <c r="W525" s="491"/>
      <c r="X525" s="491"/>
      <c r="Y525" s="491"/>
      <c r="Z525" s="491"/>
      <c r="AA525" s="491"/>
      <c r="AB525" s="491"/>
      <c r="AC525" s="491"/>
      <c r="AD525" s="491"/>
      <c r="AE525" s="491"/>
      <c r="AF525" s="491"/>
      <c r="AG525" s="491"/>
      <c r="AH525" s="491"/>
      <c r="AI525" s="491"/>
      <c r="AJ525" s="491"/>
      <c r="AK525" s="491"/>
      <c r="AL525" s="491"/>
      <c r="AM525" s="491"/>
      <c r="AN525" s="491"/>
      <c r="AO525" s="491"/>
      <c r="AP525" s="491"/>
      <c r="AQ525" s="491"/>
      <c r="AR525" s="491"/>
      <c r="AS525" s="491"/>
      <c r="AT525" s="491"/>
      <c r="AU525" s="491"/>
      <c r="AV525" s="491"/>
      <c r="AW525" s="491"/>
      <c r="AX525" s="491"/>
      <c r="AY525" s="491"/>
      <c r="AZ525" s="491"/>
      <c r="BA525" s="491"/>
      <c r="BB525" s="491"/>
      <c r="BC525" s="491"/>
      <c r="BD525" s="491"/>
      <c r="BE525" s="491"/>
      <c r="BF525" s="491"/>
      <c r="BG525" s="491"/>
      <c r="BH525" s="491"/>
      <c r="BI525" s="491"/>
      <c r="BJ525" s="491"/>
      <c r="BK525" s="491"/>
      <c r="BL525" s="491"/>
      <c r="BM525" s="491"/>
      <c r="BN525" s="491"/>
      <c r="BO525" s="491"/>
      <c r="BP525" s="491"/>
      <c r="BQ525" s="491"/>
      <c r="BR525" s="491"/>
      <c r="BS525" s="491"/>
      <c r="BT525" s="491"/>
      <c r="BU525" s="491"/>
      <c r="BV525" s="491"/>
      <c r="BW525" s="491"/>
      <c r="BX525" s="491"/>
      <c r="BY525" s="491"/>
      <c r="BZ525" s="491"/>
      <c r="CA525" s="491"/>
      <c r="CB525" s="491"/>
      <c r="CC525" s="491"/>
      <c r="CD525" s="491"/>
      <c r="CE525" s="491"/>
      <c r="CF525" s="491"/>
      <c r="CG525" s="491"/>
      <c r="CH525" s="491"/>
      <c r="CI525" s="491"/>
      <c r="CJ525" s="491"/>
      <c r="CK525" s="491"/>
      <c r="CL525" s="491"/>
      <c r="CM525" s="491"/>
      <c r="CN525" s="491"/>
      <c r="CO525" s="491"/>
      <c r="CP525" s="491"/>
      <c r="CQ525" s="491"/>
      <c r="CR525" s="491"/>
      <c r="CS525" s="491"/>
      <c r="CT525" s="491"/>
      <c r="CU525" s="491"/>
      <c r="CV525" s="491"/>
      <c r="CW525" s="491"/>
      <c r="CX525" s="491"/>
      <c r="CY525" s="491"/>
      <c r="CZ525" s="491"/>
      <c r="DA525" s="491"/>
      <c r="DB525" s="491"/>
      <c r="DC525" s="491"/>
      <c r="DD525" s="491"/>
      <c r="DE525" s="491"/>
      <c r="DF525" s="491"/>
      <c r="DG525" s="491"/>
      <c r="DH525" s="491"/>
      <c r="DI525" s="491"/>
      <c r="DJ525" s="491"/>
      <c r="DK525" s="491"/>
      <c r="DL525" s="491"/>
      <c r="DM525" s="491"/>
      <c r="DN525" s="491"/>
      <c r="DO525" s="491"/>
      <c r="DP525" s="491"/>
      <c r="DQ525" s="491"/>
      <c r="DR525" s="491"/>
      <c r="DS525" s="491"/>
      <c r="DT525" s="491"/>
      <c r="DU525" s="491"/>
      <c r="DV525" s="491"/>
      <c r="DW525" s="491"/>
      <c r="DX525" s="491"/>
      <c r="DY525" s="491"/>
      <c r="DZ525" s="491"/>
      <c r="EA525" s="491"/>
      <c r="EB525" s="491"/>
      <c r="EC525" s="491"/>
      <c r="ED525" s="491"/>
      <c r="EE525" s="491"/>
      <c r="EF525" s="491"/>
      <c r="EG525" s="491"/>
      <c r="EH525" s="491"/>
      <c r="EI525" s="491"/>
      <c r="EJ525" s="491"/>
      <c r="EK525" s="491"/>
      <c r="EL525" s="491"/>
      <c r="EM525" s="491"/>
      <c r="EN525" s="491"/>
      <c r="EO525" s="491"/>
      <c r="EP525" s="491"/>
      <c r="EQ525" s="491"/>
      <c r="ER525" s="491"/>
      <c r="ES525" s="491"/>
      <c r="ET525" s="491"/>
      <c r="EU525" s="491"/>
      <c r="EV525" s="491"/>
      <c r="EW525" s="491"/>
      <c r="EX525" s="491"/>
      <c r="EY525" s="491"/>
      <c r="EZ525" s="491"/>
      <c r="FA525" s="491"/>
      <c r="FB525" s="491"/>
      <c r="FC525" s="491"/>
      <c r="FD525" s="491"/>
      <c r="FE525" s="491"/>
      <c r="FF525" s="491"/>
      <c r="FG525" s="491"/>
      <c r="FH525" s="491"/>
      <c r="FI525" s="491"/>
      <c r="FJ525" s="491"/>
      <c r="FK525" s="491"/>
      <c r="FL525" s="491"/>
      <c r="FM525" s="491"/>
      <c r="FN525" s="491"/>
      <c r="FO525" s="491"/>
      <c r="FP525" s="491"/>
      <c r="FQ525" s="491"/>
      <c r="FR525" s="491"/>
      <c r="FS525" s="491"/>
      <c r="FT525" s="491"/>
      <c r="FU525" s="491"/>
      <c r="FV525" s="491"/>
      <c r="FW525" s="491"/>
      <c r="FX525" s="491"/>
      <c r="FY525" s="491"/>
      <c r="FZ525" s="491"/>
      <c r="GA525" s="491"/>
      <c r="GB525" s="491"/>
      <c r="GC525" s="491"/>
      <c r="GD525" s="491"/>
      <c r="GE525" s="491"/>
      <c r="GF525" s="491"/>
      <c r="GG525" s="491"/>
      <c r="GH525" s="491"/>
      <c r="GI525" s="491"/>
      <c r="GJ525" s="491"/>
      <c r="GK525" s="491"/>
      <c r="GL525" s="491"/>
      <c r="GM525" s="491"/>
      <c r="GN525" s="491"/>
      <c r="GO525" s="491"/>
      <c r="GP525" s="491"/>
      <c r="GQ525" s="491"/>
      <c r="GR525" s="491"/>
      <c r="GS525" s="491"/>
      <c r="GT525" s="491"/>
      <c r="GU525" s="491"/>
      <c r="GV525" s="491"/>
      <c r="GW525" s="491"/>
      <c r="GX525" s="491"/>
      <c r="GY525" s="491"/>
      <c r="GZ525" s="491"/>
      <c r="HA525" s="491"/>
      <c r="HB525" s="491"/>
      <c r="HC525" s="491"/>
      <c r="HD525" s="491"/>
      <c r="HE525" s="491"/>
      <c r="HF525" s="491"/>
      <c r="HG525" s="491"/>
      <c r="HH525" s="491"/>
      <c r="HI525" s="491"/>
      <c r="HJ525" s="491"/>
      <c r="HK525" s="491"/>
      <c r="HL525" s="491"/>
      <c r="HM525" s="491"/>
      <c r="HN525" s="491"/>
      <c r="HO525" s="491"/>
      <c r="HP525" s="491"/>
      <c r="HQ525" s="491"/>
      <c r="HR525" s="491"/>
      <c r="HS525" s="491"/>
      <c r="HT525" s="491"/>
      <c r="HU525" s="491"/>
    </row>
    <row r="526" spans="1:229" s="462" customFormat="1" ht="15" customHeight="1" x14ac:dyDescent="0.15">
      <c r="A526" s="504">
        <v>522</v>
      </c>
      <c r="B526" s="611">
        <v>43</v>
      </c>
      <c r="C526" s="539" t="s">
        <v>4079</v>
      </c>
      <c r="D526" s="538" t="s">
        <v>4060</v>
      </c>
      <c r="E526" s="498" t="s">
        <v>705</v>
      </c>
      <c r="F526" s="598" t="s">
        <v>2724</v>
      </c>
      <c r="G526" s="576" t="s">
        <v>4466</v>
      </c>
      <c r="H526" s="501" t="s">
        <v>2246</v>
      </c>
      <c r="I526" s="502" t="str">
        <f t="shared" si="43"/>
        <v>III/b</v>
      </c>
      <c r="J526" s="503" t="s">
        <v>3977</v>
      </c>
      <c r="K526" s="501" t="s">
        <v>707</v>
      </c>
      <c r="L526" s="503">
        <f t="shared" si="44"/>
        <v>29</v>
      </c>
      <c r="M526" s="501" t="s">
        <v>680</v>
      </c>
      <c r="N526" s="503" t="s">
        <v>3977</v>
      </c>
      <c r="O526" s="496" t="s">
        <v>2225</v>
      </c>
      <c r="P526" s="553" t="s">
        <v>4101</v>
      </c>
      <c r="Q526" s="508" t="s">
        <v>2232</v>
      </c>
      <c r="R526" s="508" t="s">
        <v>2329</v>
      </c>
      <c r="S526" s="598"/>
      <c r="T526" s="598"/>
      <c r="U526" s="598"/>
      <c r="V526" s="625"/>
      <c r="W526" s="491"/>
      <c r="X526" s="491"/>
      <c r="Y526" s="491"/>
      <c r="Z526" s="491"/>
      <c r="AA526" s="491"/>
      <c r="AB526" s="491"/>
      <c r="AC526" s="491"/>
      <c r="AD526" s="491"/>
      <c r="AE526" s="491"/>
      <c r="AF526" s="491"/>
      <c r="AG526" s="491"/>
      <c r="AH526" s="491"/>
      <c r="AI526" s="491"/>
      <c r="AJ526" s="491"/>
      <c r="AK526" s="491"/>
      <c r="AL526" s="491"/>
      <c r="AM526" s="491"/>
      <c r="AN526" s="491"/>
      <c r="AO526" s="491"/>
      <c r="AP526" s="491"/>
      <c r="AQ526" s="491"/>
      <c r="AR526" s="491"/>
      <c r="AS526" s="491"/>
      <c r="AT526" s="491"/>
      <c r="AU526" s="491"/>
      <c r="AV526" s="491"/>
      <c r="AW526" s="491"/>
      <c r="AX526" s="491"/>
      <c r="AY526" s="491"/>
      <c r="AZ526" s="491"/>
      <c r="BA526" s="491"/>
      <c r="BB526" s="491"/>
      <c r="BC526" s="491"/>
      <c r="BD526" s="491"/>
      <c r="BE526" s="491"/>
      <c r="BF526" s="491"/>
      <c r="BG526" s="491"/>
      <c r="BH526" s="491"/>
      <c r="BI526" s="491"/>
      <c r="BJ526" s="491"/>
      <c r="BK526" s="491"/>
      <c r="BL526" s="491"/>
      <c r="BM526" s="491"/>
      <c r="BN526" s="491"/>
      <c r="BO526" s="491"/>
      <c r="BP526" s="491"/>
      <c r="BQ526" s="491"/>
      <c r="BR526" s="491"/>
      <c r="BS526" s="491"/>
      <c r="BT526" s="491"/>
      <c r="BU526" s="491"/>
      <c r="BV526" s="491"/>
      <c r="BW526" s="491"/>
      <c r="BX526" s="491"/>
      <c r="BY526" s="491"/>
      <c r="BZ526" s="491"/>
      <c r="CA526" s="491"/>
      <c r="CB526" s="491"/>
      <c r="CC526" s="491"/>
      <c r="CD526" s="491"/>
      <c r="CE526" s="491"/>
      <c r="CF526" s="491"/>
      <c r="CG526" s="491"/>
      <c r="CH526" s="491"/>
      <c r="CI526" s="491"/>
      <c r="CJ526" s="491"/>
      <c r="CK526" s="491"/>
      <c r="CL526" s="491"/>
      <c r="CM526" s="491"/>
      <c r="CN526" s="491"/>
      <c r="CO526" s="491"/>
      <c r="CP526" s="491"/>
      <c r="CQ526" s="491"/>
      <c r="CR526" s="491"/>
      <c r="CS526" s="491"/>
      <c r="CT526" s="491"/>
      <c r="CU526" s="491"/>
      <c r="CV526" s="491"/>
      <c r="CW526" s="491"/>
      <c r="CX526" s="491"/>
      <c r="CY526" s="491"/>
      <c r="CZ526" s="491"/>
      <c r="DA526" s="491"/>
      <c r="DB526" s="491"/>
      <c r="DC526" s="491"/>
      <c r="DD526" s="491"/>
      <c r="DE526" s="491"/>
      <c r="DF526" s="491"/>
      <c r="DG526" s="491"/>
      <c r="DH526" s="491"/>
      <c r="DI526" s="491"/>
      <c r="DJ526" s="491"/>
      <c r="DK526" s="491"/>
      <c r="DL526" s="491"/>
      <c r="DM526" s="491"/>
      <c r="DN526" s="491"/>
      <c r="DO526" s="491"/>
      <c r="DP526" s="491"/>
      <c r="DQ526" s="491"/>
      <c r="DR526" s="491"/>
      <c r="DS526" s="491"/>
      <c r="DT526" s="491"/>
      <c r="DU526" s="491"/>
      <c r="DV526" s="491"/>
      <c r="DW526" s="491"/>
      <c r="DX526" s="491"/>
      <c r="DY526" s="491"/>
      <c r="DZ526" s="491"/>
      <c r="EA526" s="491"/>
      <c r="EB526" s="491"/>
      <c r="EC526" s="491"/>
      <c r="ED526" s="491"/>
      <c r="EE526" s="491"/>
      <c r="EF526" s="491"/>
      <c r="EG526" s="491"/>
      <c r="EH526" s="491"/>
      <c r="EI526" s="491"/>
      <c r="EJ526" s="491"/>
      <c r="EK526" s="491"/>
      <c r="EL526" s="491"/>
      <c r="EM526" s="491"/>
      <c r="EN526" s="491"/>
      <c r="EO526" s="491"/>
      <c r="EP526" s="491"/>
      <c r="EQ526" s="491"/>
      <c r="ER526" s="491"/>
      <c r="ES526" s="491"/>
      <c r="ET526" s="491"/>
      <c r="EU526" s="491"/>
      <c r="EV526" s="491"/>
      <c r="EW526" s="491"/>
      <c r="EX526" s="491"/>
      <c r="EY526" s="491"/>
      <c r="EZ526" s="491"/>
      <c r="FA526" s="491"/>
      <c r="FB526" s="491"/>
      <c r="FC526" s="491"/>
      <c r="FD526" s="491"/>
      <c r="FE526" s="491"/>
      <c r="FF526" s="491"/>
      <c r="FG526" s="491"/>
      <c r="FH526" s="491"/>
      <c r="FI526" s="491"/>
      <c r="FJ526" s="491"/>
      <c r="FK526" s="491"/>
      <c r="FL526" s="491"/>
      <c r="FM526" s="491"/>
      <c r="FN526" s="491"/>
      <c r="FO526" s="491"/>
      <c r="FP526" s="491"/>
      <c r="FQ526" s="491"/>
      <c r="FR526" s="491"/>
      <c r="FS526" s="491"/>
      <c r="FT526" s="491"/>
      <c r="FU526" s="491"/>
      <c r="FV526" s="491"/>
      <c r="FW526" s="491"/>
      <c r="FX526" s="491"/>
      <c r="FY526" s="491"/>
      <c r="FZ526" s="491"/>
      <c r="GA526" s="491"/>
      <c r="GB526" s="491"/>
      <c r="GC526" s="491"/>
      <c r="GD526" s="491"/>
      <c r="GE526" s="491"/>
      <c r="GF526" s="491"/>
      <c r="GG526" s="491"/>
      <c r="GH526" s="491"/>
      <c r="GI526" s="491"/>
      <c r="GJ526" s="491"/>
      <c r="GK526" s="491"/>
      <c r="GL526" s="491"/>
      <c r="GM526" s="491"/>
      <c r="GN526" s="491"/>
      <c r="GO526" s="491"/>
      <c r="GP526" s="491"/>
      <c r="GQ526" s="491"/>
      <c r="GR526" s="491"/>
      <c r="GS526" s="491"/>
      <c r="GT526" s="491"/>
      <c r="GU526" s="491"/>
      <c r="GV526" s="491"/>
      <c r="GW526" s="491"/>
      <c r="GX526" s="491"/>
      <c r="GY526" s="491"/>
      <c r="GZ526" s="491"/>
      <c r="HA526" s="491"/>
      <c r="HB526" s="491"/>
      <c r="HC526" s="491"/>
      <c r="HD526" s="491"/>
      <c r="HE526" s="491"/>
      <c r="HF526" s="491"/>
      <c r="HG526" s="491"/>
      <c r="HH526" s="491"/>
      <c r="HI526" s="491"/>
      <c r="HJ526" s="491"/>
      <c r="HK526" s="491"/>
      <c r="HL526" s="491"/>
      <c r="HM526" s="491"/>
      <c r="HN526" s="491"/>
      <c r="HO526" s="491"/>
      <c r="HP526" s="491"/>
      <c r="HQ526" s="491"/>
      <c r="HR526" s="491"/>
      <c r="HS526" s="491"/>
      <c r="HT526" s="491"/>
      <c r="HU526" s="491"/>
    </row>
    <row r="527" spans="1:229" s="462" customFormat="1" ht="15" customHeight="1" x14ac:dyDescent="0.15">
      <c r="A527" s="496">
        <v>523</v>
      </c>
      <c r="B527" s="504">
        <v>44</v>
      </c>
      <c r="C527" s="539" t="s">
        <v>4080</v>
      </c>
      <c r="D527" s="538" t="s">
        <v>4061</v>
      </c>
      <c r="E527" s="498" t="s">
        <v>705</v>
      </c>
      <c r="F527" s="598" t="s">
        <v>4642</v>
      </c>
      <c r="G527" s="576" t="s">
        <v>4475</v>
      </c>
      <c r="H527" s="501" t="s">
        <v>2246</v>
      </c>
      <c r="I527" s="502" t="str">
        <f t="shared" si="43"/>
        <v>III/b</v>
      </c>
      <c r="J527" s="503" t="s">
        <v>3977</v>
      </c>
      <c r="K527" s="501" t="s">
        <v>707</v>
      </c>
      <c r="L527" s="503">
        <f t="shared" si="44"/>
        <v>32</v>
      </c>
      <c r="M527" s="501" t="s">
        <v>680</v>
      </c>
      <c r="N527" s="503" t="s">
        <v>3977</v>
      </c>
      <c r="O527" s="496" t="s">
        <v>2225</v>
      </c>
      <c r="P527" s="553" t="s">
        <v>4102</v>
      </c>
      <c r="Q527" s="508" t="s">
        <v>2232</v>
      </c>
      <c r="R527" s="508" t="s">
        <v>2287</v>
      </c>
      <c r="S527" s="598"/>
      <c r="T527" s="598"/>
      <c r="U527" s="598"/>
      <c r="V527" s="625"/>
      <c r="W527" s="491"/>
      <c r="X527" s="491"/>
      <c r="Y527" s="491"/>
      <c r="Z527" s="491"/>
      <c r="AA527" s="491"/>
      <c r="AB527" s="491"/>
      <c r="AC527" s="491"/>
      <c r="AD527" s="491"/>
      <c r="AE527" s="491"/>
      <c r="AF527" s="491"/>
      <c r="AG527" s="491"/>
      <c r="AH527" s="491"/>
      <c r="AI527" s="491"/>
      <c r="AJ527" s="491"/>
      <c r="AK527" s="491"/>
      <c r="AL527" s="491"/>
      <c r="AM527" s="491"/>
      <c r="AN527" s="491"/>
      <c r="AO527" s="491"/>
      <c r="AP527" s="491"/>
      <c r="AQ527" s="491"/>
      <c r="AR527" s="491"/>
      <c r="AS527" s="491"/>
      <c r="AT527" s="491"/>
      <c r="AU527" s="491"/>
      <c r="AV527" s="491"/>
      <c r="AW527" s="491"/>
      <c r="AX527" s="491"/>
      <c r="AY527" s="491"/>
      <c r="AZ527" s="491"/>
      <c r="BA527" s="491"/>
      <c r="BB527" s="491"/>
      <c r="BC527" s="491"/>
      <c r="BD527" s="491"/>
      <c r="BE527" s="491"/>
      <c r="BF527" s="491"/>
      <c r="BG527" s="491"/>
      <c r="BH527" s="491"/>
      <c r="BI527" s="491"/>
      <c r="BJ527" s="491"/>
      <c r="BK527" s="491"/>
      <c r="BL527" s="491"/>
      <c r="BM527" s="491"/>
      <c r="BN527" s="491"/>
      <c r="BO527" s="491"/>
      <c r="BP527" s="491"/>
      <c r="BQ527" s="491"/>
      <c r="BR527" s="491"/>
      <c r="BS527" s="491"/>
      <c r="BT527" s="491"/>
      <c r="BU527" s="491"/>
      <c r="BV527" s="491"/>
      <c r="BW527" s="491"/>
      <c r="BX527" s="491"/>
      <c r="BY527" s="491"/>
      <c r="BZ527" s="491"/>
      <c r="CA527" s="491"/>
      <c r="CB527" s="491"/>
      <c r="CC527" s="491"/>
      <c r="CD527" s="491"/>
      <c r="CE527" s="491"/>
      <c r="CF527" s="491"/>
      <c r="CG527" s="491"/>
      <c r="CH527" s="491"/>
      <c r="CI527" s="491"/>
      <c r="CJ527" s="491"/>
      <c r="CK527" s="491"/>
      <c r="CL527" s="491"/>
      <c r="CM527" s="491"/>
      <c r="CN527" s="491"/>
      <c r="CO527" s="491"/>
      <c r="CP527" s="491"/>
      <c r="CQ527" s="491"/>
      <c r="CR527" s="491"/>
      <c r="CS527" s="491"/>
      <c r="CT527" s="491"/>
      <c r="CU527" s="491"/>
      <c r="CV527" s="491"/>
      <c r="CW527" s="491"/>
      <c r="CX527" s="491"/>
      <c r="CY527" s="491"/>
      <c r="CZ527" s="491"/>
      <c r="DA527" s="491"/>
      <c r="DB527" s="491"/>
      <c r="DC527" s="491"/>
      <c r="DD527" s="491"/>
      <c r="DE527" s="491"/>
      <c r="DF527" s="491"/>
      <c r="DG527" s="491"/>
      <c r="DH527" s="491"/>
      <c r="DI527" s="491"/>
      <c r="DJ527" s="491"/>
      <c r="DK527" s="491"/>
      <c r="DL527" s="491"/>
      <c r="DM527" s="491"/>
      <c r="DN527" s="491"/>
      <c r="DO527" s="491"/>
      <c r="DP527" s="491"/>
      <c r="DQ527" s="491"/>
      <c r="DR527" s="491"/>
      <c r="DS527" s="491"/>
      <c r="DT527" s="491"/>
      <c r="DU527" s="491"/>
      <c r="DV527" s="491"/>
      <c r="DW527" s="491"/>
      <c r="DX527" s="491"/>
      <c r="DY527" s="491"/>
      <c r="DZ527" s="491"/>
      <c r="EA527" s="491"/>
      <c r="EB527" s="491"/>
      <c r="EC527" s="491"/>
      <c r="ED527" s="491"/>
      <c r="EE527" s="491"/>
      <c r="EF527" s="491"/>
      <c r="EG527" s="491"/>
      <c r="EH527" s="491"/>
      <c r="EI527" s="491"/>
      <c r="EJ527" s="491"/>
      <c r="EK527" s="491"/>
      <c r="EL527" s="491"/>
      <c r="EM527" s="491"/>
      <c r="EN527" s="491"/>
      <c r="EO527" s="491"/>
      <c r="EP527" s="491"/>
      <c r="EQ527" s="491"/>
      <c r="ER527" s="491"/>
      <c r="ES527" s="491"/>
      <c r="ET527" s="491"/>
      <c r="EU527" s="491"/>
      <c r="EV527" s="491"/>
      <c r="EW527" s="491"/>
      <c r="EX527" s="491"/>
      <c r="EY527" s="491"/>
      <c r="EZ527" s="491"/>
      <c r="FA527" s="491"/>
      <c r="FB527" s="491"/>
      <c r="FC527" s="491"/>
      <c r="FD527" s="491"/>
      <c r="FE527" s="491"/>
      <c r="FF527" s="491"/>
      <c r="FG527" s="491"/>
      <c r="FH527" s="491"/>
      <c r="FI527" s="491"/>
      <c r="FJ527" s="491"/>
      <c r="FK527" s="491"/>
      <c r="FL527" s="491"/>
      <c r="FM527" s="491"/>
      <c r="FN527" s="491"/>
      <c r="FO527" s="491"/>
      <c r="FP527" s="491"/>
      <c r="FQ527" s="491"/>
      <c r="FR527" s="491"/>
      <c r="FS527" s="491"/>
      <c r="FT527" s="491"/>
      <c r="FU527" s="491"/>
      <c r="FV527" s="491"/>
      <c r="FW527" s="491"/>
      <c r="FX527" s="491"/>
      <c r="FY527" s="491"/>
      <c r="FZ527" s="491"/>
      <c r="GA527" s="491"/>
      <c r="GB527" s="491"/>
      <c r="GC527" s="491"/>
      <c r="GD527" s="491"/>
      <c r="GE527" s="491"/>
      <c r="GF527" s="491"/>
      <c r="GG527" s="491"/>
      <c r="GH527" s="491"/>
      <c r="GI527" s="491"/>
      <c r="GJ527" s="491"/>
      <c r="GK527" s="491"/>
      <c r="GL527" s="491"/>
      <c r="GM527" s="491"/>
      <c r="GN527" s="491"/>
      <c r="GO527" s="491"/>
      <c r="GP527" s="491"/>
      <c r="GQ527" s="491"/>
      <c r="GR527" s="491"/>
      <c r="GS527" s="491"/>
      <c r="GT527" s="491"/>
      <c r="GU527" s="491"/>
      <c r="GV527" s="491"/>
      <c r="GW527" s="491"/>
      <c r="GX527" s="491"/>
      <c r="GY527" s="491"/>
      <c r="GZ527" s="491"/>
      <c r="HA527" s="491"/>
      <c r="HB527" s="491"/>
      <c r="HC527" s="491"/>
      <c r="HD527" s="491"/>
      <c r="HE527" s="491"/>
      <c r="HF527" s="491"/>
      <c r="HG527" s="491"/>
      <c r="HH527" s="491"/>
      <c r="HI527" s="491"/>
      <c r="HJ527" s="491"/>
      <c r="HK527" s="491"/>
      <c r="HL527" s="491"/>
      <c r="HM527" s="491"/>
      <c r="HN527" s="491"/>
      <c r="HO527" s="491"/>
      <c r="HP527" s="491"/>
      <c r="HQ527" s="491"/>
      <c r="HR527" s="491"/>
      <c r="HS527" s="491"/>
      <c r="HT527" s="491"/>
      <c r="HU527" s="491"/>
    </row>
    <row r="528" spans="1:229" s="462" customFormat="1" ht="15" customHeight="1" x14ac:dyDescent="0.15">
      <c r="A528" s="496">
        <v>524</v>
      </c>
      <c r="B528" s="611">
        <v>45</v>
      </c>
      <c r="C528" s="539" t="s">
        <v>4081</v>
      </c>
      <c r="D528" s="538" t="s">
        <v>4062</v>
      </c>
      <c r="E528" s="498" t="s">
        <v>705</v>
      </c>
      <c r="F528" s="598" t="s">
        <v>2736</v>
      </c>
      <c r="G528" s="576" t="s">
        <v>4485</v>
      </c>
      <c r="H528" s="501" t="s">
        <v>2246</v>
      </c>
      <c r="I528" s="502" t="str">
        <f t="shared" si="43"/>
        <v>III/b</v>
      </c>
      <c r="J528" s="503" t="s">
        <v>3977</v>
      </c>
      <c r="K528" s="501" t="s">
        <v>707</v>
      </c>
      <c r="L528" s="503">
        <f t="shared" si="44"/>
        <v>34</v>
      </c>
      <c r="M528" s="501" t="s">
        <v>680</v>
      </c>
      <c r="N528" s="503" t="s">
        <v>3977</v>
      </c>
      <c r="O528" s="496" t="s">
        <v>2225</v>
      </c>
      <c r="P528" s="553" t="s">
        <v>4103</v>
      </c>
      <c r="Q528" s="508" t="s">
        <v>2232</v>
      </c>
      <c r="R528" s="508" t="s">
        <v>2287</v>
      </c>
      <c r="S528" s="598"/>
      <c r="T528" s="598"/>
      <c r="U528" s="598"/>
      <c r="V528" s="625"/>
      <c r="W528" s="491"/>
      <c r="X528" s="491"/>
      <c r="Y528" s="491"/>
      <c r="Z528" s="491"/>
      <c r="AA528" s="491"/>
      <c r="AB528" s="491"/>
      <c r="AC528" s="491"/>
      <c r="AD528" s="491"/>
      <c r="AE528" s="491"/>
      <c r="AF528" s="491"/>
      <c r="AG528" s="491"/>
      <c r="AH528" s="491"/>
      <c r="AI528" s="491"/>
      <c r="AJ528" s="491"/>
      <c r="AK528" s="491"/>
      <c r="AL528" s="491"/>
      <c r="AM528" s="491"/>
      <c r="AN528" s="491"/>
      <c r="AO528" s="491"/>
      <c r="AP528" s="491"/>
      <c r="AQ528" s="491"/>
      <c r="AR528" s="491"/>
      <c r="AS528" s="491"/>
      <c r="AT528" s="491"/>
      <c r="AU528" s="491"/>
      <c r="AV528" s="491"/>
      <c r="AW528" s="491"/>
      <c r="AX528" s="491"/>
      <c r="AY528" s="491"/>
      <c r="AZ528" s="491"/>
      <c r="BA528" s="491"/>
      <c r="BB528" s="491"/>
      <c r="BC528" s="491"/>
      <c r="BD528" s="491"/>
      <c r="BE528" s="491"/>
      <c r="BF528" s="491"/>
      <c r="BG528" s="491"/>
      <c r="BH528" s="491"/>
      <c r="BI528" s="491"/>
      <c r="BJ528" s="491"/>
      <c r="BK528" s="491"/>
      <c r="BL528" s="491"/>
      <c r="BM528" s="491"/>
      <c r="BN528" s="491"/>
      <c r="BO528" s="491"/>
      <c r="BP528" s="491"/>
      <c r="BQ528" s="491"/>
      <c r="BR528" s="491"/>
      <c r="BS528" s="491"/>
      <c r="BT528" s="491"/>
      <c r="BU528" s="491"/>
      <c r="BV528" s="491"/>
      <c r="BW528" s="491"/>
      <c r="BX528" s="491"/>
      <c r="BY528" s="491"/>
      <c r="BZ528" s="491"/>
      <c r="CA528" s="491"/>
      <c r="CB528" s="491"/>
      <c r="CC528" s="491"/>
      <c r="CD528" s="491"/>
      <c r="CE528" s="491"/>
      <c r="CF528" s="491"/>
      <c r="CG528" s="491"/>
      <c r="CH528" s="491"/>
      <c r="CI528" s="491"/>
      <c r="CJ528" s="491"/>
      <c r="CK528" s="491"/>
      <c r="CL528" s="491"/>
      <c r="CM528" s="491"/>
      <c r="CN528" s="491"/>
      <c r="CO528" s="491"/>
      <c r="CP528" s="491"/>
      <c r="CQ528" s="491"/>
      <c r="CR528" s="491"/>
      <c r="CS528" s="491"/>
      <c r="CT528" s="491"/>
      <c r="CU528" s="491"/>
      <c r="CV528" s="491"/>
      <c r="CW528" s="491"/>
      <c r="CX528" s="491"/>
      <c r="CY528" s="491"/>
      <c r="CZ528" s="491"/>
      <c r="DA528" s="491"/>
      <c r="DB528" s="491"/>
      <c r="DC528" s="491"/>
      <c r="DD528" s="491"/>
      <c r="DE528" s="491"/>
      <c r="DF528" s="491"/>
      <c r="DG528" s="491"/>
      <c r="DH528" s="491"/>
      <c r="DI528" s="491"/>
      <c r="DJ528" s="491"/>
      <c r="DK528" s="491"/>
      <c r="DL528" s="491"/>
      <c r="DM528" s="491"/>
      <c r="DN528" s="491"/>
      <c r="DO528" s="491"/>
      <c r="DP528" s="491"/>
      <c r="DQ528" s="491"/>
      <c r="DR528" s="491"/>
      <c r="DS528" s="491"/>
      <c r="DT528" s="491"/>
      <c r="DU528" s="491"/>
      <c r="DV528" s="491"/>
      <c r="DW528" s="491"/>
      <c r="DX528" s="491"/>
      <c r="DY528" s="491"/>
      <c r="DZ528" s="491"/>
      <c r="EA528" s="491"/>
      <c r="EB528" s="491"/>
      <c r="EC528" s="491"/>
      <c r="ED528" s="491"/>
      <c r="EE528" s="491"/>
      <c r="EF528" s="491"/>
      <c r="EG528" s="491"/>
      <c r="EH528" s="491"/>
      <c r="EI528" s="491"/>
      <c r="EJ528" s="491"/>
      <c r="EK528" s="491"/>
      <c r="EL528" s="491"/>
      <c r="EM528" s="491"/>
      <c r="EN528" s="491"/>
      <c r="EO528" s="491"/>
      <c r="EP528" s="491"/>
      <c r="EQ528" s="491"/>
      <c r="ER528" s="491"/>
      <c r="ES528" s="491"/>
      <c r="ET528" s="491"/>
      <c r="EU528" s="491"/>
      <c r="EV528" s="491"/>
      <c r="EW528" s="491"/>
      <c r="EX528" s="491"/>
      <c r="EY528" s="491"/>
      <c r="EZ528" s="491"/>
      <c r="FA528" s="491"/>
      <c r="FB528" s="491"/>
      <c r="FC528" s="491"/>
      <c r="FD528" s="491"/>
      <c r="FE528" s="491"/>
      <c r="FF528" s="491"/>
      <c r="FG528" s="491"/>
      <c r="FH528" s="491"/>
      <c r="FI528" s="491"/>
      <c r="FJ528" s="491"/>
      <c r="FK528" s="491"/>
      <c r="FL528" s="491"/>
      <c r="FM528" s="491"/>
      <c r="FN528" s="491"/>
      <c r="FO528" s="491"/>
      <c r="FP528" s="491"/>
      <c r="FQ528" s="491"/>
      <c r="FR528" s="491"/>
      <c r="FS528" s="491"/>
      <c r="FT528" s="491"/>
      <c r="FU528" s="491"/>
      <c r="FV528" s="491"/>
      <c r="FW528" s="491"/>
      <c r="FX528" s="491"/>
      <c r="FY528" s="491"/>
      <c r="FZ528" s="491"/>
      <c r="GA528" s="491"/>
      <c r="GB528" s="491"/>
      <c r="GC528" s="491"/>
      <c r="GD528" s="491"/>
      <c r="GE528" s="491"/>
      <c r="GF528" s="491"/>
      <c r="GG528" s="491"/>
      <c r="GH528" s="491"/>
      <c r="GI528" s="491"/>
      <c r="GJ528" s="491"/>
      <c r="GK528" s="491"/>
      <c r="GL528" s="491"/>
      <c r="GM528" s="491"/>
      <c r="GN528" s="491"/>
      <c r="GO528" s="491"/>
      <c r="GP528" s="491"/>
      <c r="GQ528" s="491"/>
      <c r="GR528" s="491"/>
      <c r="GS528" s="491"/>
      <c r="GT528" s="491"/>
      <c r="GU528" s="491"/>
      <c r="GV528" s="491"/>
      <c r="GW528" s="491"/>
      <c r="GX528" s="491"/>
      <c r="GY528" s="491"/>
      <c r="GZ528" s="491"/>
      <c r="HA528" s="491"/>
      <c r="HB528" s="491"/>
      <c r="HC528" s="491"/>
      <c r="HD528" s="491"/>
      <c r="HE528" s="491"/>
      <c r="HF528" s="491"/>
      <c r="HG528" s="491"/>
      <c r="HH528" s="491"/>
      <c r="HI528" s="491"/>
      <c r="HJ528" s="491"/>
      <c r="HK528" s="491"/>
      <c r="HL528" s="491"/>
      <c r="HM528" s="491"/>
      <c r="HN528" s="491"/>
      <c r="HO528" s="491"/>
      <c r="HP528" s="491"/>
      <c r="HQ528" s="491"/>
      <c r="HR528" s="491"/>
      <c r="HS528" s="491"/>
      <c r="HT528" s="491"/>
      <c r="HU528" s="491"/>
    </row>
    <row r="529" spans="1:229" s="462" customFormat="1" ht="15" customHeight="1" x14ac:dyDescent="0.15">
      <c r="A529" s="504">
        <v>525</v>
      </c>
      <c r="B529" s="504">
        <v>46</v>
      </c>
      <c r="C529" s="539" t="s">
        <v>4082</v>
      </c>
      <c r="D529" s="538" t="s">
        <v>4063</v>
      </c>
      <c r="E529" s="498" t="s">
        <v>705</v>
      </c>
      <c r="F529" s="598" t="s">
        <v>2762</v>
      </c>
      <c r="G529" s="576" t="s">
        <v>4479</v>
      </c>
      <c r="H529" s="501" t="s">
        <v>2246</v>
      </c>
      <c r="I529" s="502" t="str">
        <f t="shared" si="43"/>
        <v>III/b</v>
      </c>
      <c r="J529" s="503" t="s">
        <v>3977</v>
      </c>
      <c r="K529" s="501" t="s">
        <v>707</v>
      </c>
      <c r="L529" s="503">
        <f t="shared" si="44"/>
        <v>36</v>
      </c>
      <c r="M529" s="501" t="s">
        <v>680</v>
      </c>
      <c r="N529" s="503" t="s">
        <v>3977</v>
      </c>
      <c r="O529" s="496" t="s">
        <v>2225</v>
      </c>
      <c r="P529" s="553" t="s">
        <v>4104</v>
      </c>
      <c r="Q529" s="508" t="s">
        <v>2232</v>
      </c>
      <c r="R529" s="508" t="s">
        <v>2287</v>
      </c>
      <c r="S529" s="598"/>
      <c r="T529" s="598"/>
      <c r="U529" s="598"/>
      <c r="V529" s="625"/>
      <c r="W529" s="491"/>
      <c r="X529" s="491"/>
      <c r="Y529" s="491"/>
      <c r="Z529" s="491"/>
      <c r="AA529" s="491"/>
      <c r="AB529" s="491"/>
      <c r="AC529" s="491"/>
      <c r="AD529" s="491"/>
      <c r="AE529" s="491"/>
      <c r="AF529" s="491"/>
      <c r="AG529" s="491"/>
      <c r="AH529" s="491"/>
      <c r="AI529" s="491"/>
      <c r="AJ529" s="491"/>
      <c r="AK529" s="491"/>
      <c r="AL529" s="491"/>
      <c r="AM529" s="491"/>
      <c r="AN529" s="491"/>
      <c r="AO529" s="491"/>
      <c r="AP529" s="491"/>
      <c r="AQ529" s="491"/>
      <c r="AR529" s="491"/>
      <c r="AS529" s="491"/>
      <c r="AT529" s="491"/>
      <c r="AU529" s="491"/>
      <c r="AV529" s="491"/>
      <c r="AW529" s="491"/>
      <c r="AX529" s="491"/>
      <c r="AY529" s="491"/>
      <c r="AZ529" s="491"/>
      <c r="BA529" s="491"/>
      <c r="BB529" s="491"/>
      <c r="BC529" s="491"/>
      <c r="BD529" s="491"/>
      <c r="BE529" s="491"/>
      <c r="BF529" s="491"/>
      <c r="BG529" s="491"/>
      <c r="BH529" s="491"/>
      <c r="BI529" s="491"/>
      <c r="BJ529" s="491"/>
      <c r="BK529" s="491"/>
      <c r="BL529" s="491"/>
      <c r="BM529" s="491"/>
      <c r="BN529" s="491"/>
      <c r="BO529" s="491"/>
      <c r="BP529" s="491"/>
      <c r="BQ529" s="491"/>
      <c r="BR529" s="491"/>
      <c r="BS529" s="491"/>
      <c r="BT529" s="491"/>
      <c r="BU529" s="491"/>
      <c r="BV529" s="491"/>
      <c r="BW529" s="491"/>
      <c r="BX529" s="491"/>
      <c r="BY529" s="491"/>
      <c r="BZ529" s="491"/>
      <c r="CA529" s="491"/>
      <c r="CB529" s="491"/>
      <c r="CC529" s="491"/>
      <c r="CD529" s="491"/>
      <c r="CE529" s="491"/>
      <c r="CF529" s="491"/>
      <c r="CG529" s="491"/>
      <c r="CH529" s="491"/>
      <c r="CI529" s="491"/>
      <c r="CJ529" s="491"/>
      <c r="CK529" s="491"/>
      <c r="CL529" s="491"/>
      <c r="CM529" s="491"/>
      <c r="CN529" s="491"/>
      <c r="CO529" s="491"/>
      <c r="CP529" s="491"/>
      <c r="CQ529" s="491"/>
      <c r="CR529" s="491"/>
      <c r="CS529" s="491"/>
      <c r="CT529" s="491"/>
      <c r="CU529" s="491"/>
      <c r="CV529" s="491"/>
      <c r="CW529" s="491"/>
      <c r="CX529" s="491"/>
      <c r="CY529" s="491"/>
      <c r="CZ529" s="491"/>
      <c r="DA529" s="491"/>
      <c r="DB529" s="491"/>
      <c r="DC529" s="491"/>
      <c r="DD529" s="491"/>
      <c r="DE529" s="491"/>
      <c r="DF529" s="491"/>
      <c r="DG529" s="491"/>
      <c r="DH529" s="491"/>
      <c r="DI529" s="491"/>
      <c r="DJ529" s="491"/>
      <c r="DK529" s="491"/>
      <c r="DL529" s="491"/>
      <c r="DM529" s="491"/>
      <c r="DN529" s="491"/>
      <c r="DO529" s="491"/>
      <c r="DP529" s="491"/>
      <c r="DQ529" s="491"/>
      <c r="DR529" s="491"/>
      <c r="DS529" s="491"/>
      <c r="DT529" s="491"/>
      <c r="DU529" s="491"/>
      <c r="DV529" s="491"/>
      <c r="DW529" s="491"/>
      <c r="DX529" s="491"/>
      <c r="DY529" s="491"/>
      <c r="DZ529" s="491"/>
      <c r="EA529" s="491"/>
      <c r="EB529" s="491"/>
      <c r="EC529" s="491"/>
      <c r="ED529" s="491"/>
      <c r="EE529" s="491"/>
      <c r="EF529" s="491"/>
      <c r="EG529" s="491"/>
      <c r="EH529" s="491"/>
      <c r="EI529" s="491"/>
      <c r="EJ529" s="491"/>
      <c r="EK529" s="491"/>
      <c r="EL529" s="491"/>
      <c r="EM529" s="491"/>
      <c r="EN529" s="491"/>
      <c r="EO529" s="491"/>
      <c r="EP529" s="491"/>
      <c r="EQ529" s="491"/>
      <c r="ER529" s="491"/>
      <c r="ES529" s="491"/>
      <c r="ET529" s="491"/>
      <c r="EU529" s="491"/>
      <c r="EV529" s="491"/>
      <c r="EW529" s="491"/>
      <c r="EX529" s="491"/>
      <c r="EY529" s="491"/>
      <c r="EZ529" s="491"/>
      <c r="FA529" s="491"/>
      <c r="FB529" s="491"/>
      <c r="FC529" s="491"/>
      <c r="FD529" s="491"/>
      <c r="FE529" s="491"/>
      <c r="FF529" s="491"/>
      <c r="FG529" s="491"/>
      <c r="FH529" s="491"/>
      <c r="FI529" s="491"/>
      <c r="FJ529" s="491"/>
      <c r="FK529" s="491"/>
      <c r="FL529" s="491"/>
      <c r="FM529" s="491"/>
      <c r="FN529" s="491"/>
      <c r="FO529" s="491"/>
      <c r="FP529" s="491"/>
      <c r="FQ529" s="491"/>
      <c r="FR529" s="491"/>
      <c r="FS529" s="491"/>
      <c r="FT529" s="491"/>
      <c r="FU529" s="491"/>
      <c r="FV529" s="491"/>
      <c r="FW529" s="491"/>
      <c r="FX529" s="491"/>
      <c r="FY529" s="491"/>
      <c r="FZ529" s="491"/>
      <c r="GA529" s="491"/>
      <c r="GB529" s="491"/>
      <c r="GC529" s="491"/>
      <c r="GD529" s="491"/>
      <c r="GE529" s="491"/>
      <c r="GF529" s="491"/>
      <c r="GG529" s="491"/>
      <c r="GH529" s="491"/>
      <c r="GI529" s="491"/>
      <c r="GJ529" s="491"/>
      <c r="GK529" s="491"/>
      <c r="GL529" s="491"/>
      <c r="GM529" s="491"/>
      <c r="GN529" s="491"/>
      <c r="GO529" s="491"/>
      <c r="GP529" s="491"/>
      <c r="GQ529" s="491"/>
      <c r="GR529" s="491"/>
      <c r="GS529" s="491"/>
      <c r="GT529" s="491"/>
      <c r="GU529" s="491"/>
      <c r="GV529" s="491"/>
      <c r="GW529" s="491"/>
      <c r="GX529" s="491"/>
      <c r="GY529" s="491"/>
      <c r="GZ529" s="491"/>
      <c r="HA529" s="491"/>
      <c r="HB529" s="491"/>
      <c r="HC529" s="491"/>
      <c r="HD529" s="491"/>
      <c r="HE529" s="491"/>
      <c r="HF529" s="491"/>
      <c r="HG529" s="491"/>
      <c r="HH529" s="491"/>
      <c r="HI529" s="491"/>
      <c r="HJ529" s="491"/>
      <c r="HK529" s="491"/>
      <c r="HL529" s="491"/>
      <c r="HM529" s="491"/>
      <c r="HN529" s="491"/>
      <c r="HO529" s="491"/>
      <c r="HP529" s="491"/>
      <c r="HQ529" s="491"/>
      <c r="HR529" s="491"/>
      <c r="HS529" s="491"/>
      <c r="HT529" s="491"/>
      <c r="HU529" s="491"/>
    </row>
    <row r="530" spans="1:229" s="462" customFormat="1" ht="15" customHeight="1" x14ac:dyDescent="0.15">
      <c r="A530" s="496">
        <v>526</v>
      </c>
      <c r="B530" s="611">
        <v>47</v>
      </c>
      <c r="C530" s="539" t="s">
        <v>4083</v>
      </c>
      <c r="D530" s="538" t="s">
        <v>4064</v>
      </c>
      <c r="E530" s="498" t="s">
        <v>705</v>
      </c>
      <c r="F530" s="598" t="s">
        <v>2724</v>
      </c>
      <c r="G530" s="576" t="s">
        <v>4486</v>
      </c>
      <c r="H530" s="501" t="s">
        <v>2246</v>
      </c>
      <c r="I530" s="502" t="str">
        <f t="shared" si="43"/>
        <v>III/b</v>
      </c>
      <c r="J530" s="503" t="s">
        <v>3977</v>
      </c>
      <c r="K530" s="501" t="s">
        <v>707</v>
      </c>
      <c r="L530" s="503">
        <f t="shared" si="44"/>
        <v>32</v>
      </c>
      <c r="M530" s="501" t="s">
        <v>680</v>
      </c>
      <c r="N530" s="503" t="s">
        <v>3977</v>
      </c>
      <c r="O530" s="496" t="s">
        <v>2225</v>
      </c>
      <c r="P530" s="553" t="s">
        <v>4105</v>
      </c>
      <c r="Q530" s="508" t="s">
        <v>2232</v>
      </c>
      <c r="R530" s="508" t="s">
        <v>2287</v>
      </c>
      <c r="S530" s="598"/>
      <c r="T530" s="598"/>
      <c r="U530" s="598"/>
      <c r="V530" s="625"/>
      <c r="W530" s="491"/>
      <c r="X530" s="491"/>
      <c r="Y530" s="491"/>
      <c r="Z530" s="491"/>
      <c r="AA530" s="491"/>
      <c r="AB530" s="491"/>
      <c r="AC530" s="491"/>
      <c r="AD530" s="491"/>
      <c r="AE530" s="491"/>
      <c r="AF530" s="491"/>
      <c r="AG530" s="491"/>
      <c r="AH530" s="491"/>
      <c r="AI530" s="491"/>
      <c r="AJ530" s="491"/>
      <c r="AK530" s="491"/>
      <c r="AL530" s="491"/>
      <c r="AM530" s="491"/>
      <c r="AN530" s="491"/>
      <c r="AO530" s="491"/>
      <c r="AP530" s="491"/>
      <c r="AQ530" s="491"/>
      <c r="AR530" s="491"/>
      <c r="AS530" s="491"/>
      <c r="AT530" s="491"/>
      <c r="AU530" s="491"/>
      <c r="AV530" s="491"/>
      <c r="AW530" s="491"/>
      <c r="AX530" s="491"/>
      <c r="AY530" s="491"/>
      <c r="AZ530" s="491"/>
      <c r="BA530" s="491"/>
      <c r="BB530" s="491"/>
      <c r="BC530" s="491"/>
      <c r="BD530" s="491"/>
      <c r="BE530" s="491"/>
      <c r="BF530" s="491"/>
      <c r="BG530" s="491"/>
      <c r="BH530" s="491"/>
      <c r="BI530" s="491"/>
      <c r="BJ530" s="491"/>
      <c r="BK530" s="491"/>
      <c r="BL530" s="491"/>
      <c r="BM530" s="491"/>
      <c r="BN530" s="491"/>
      <c r="BO530" s="491"/>
      <c r="BP530" s="491"/>
      <c r="BQ530" s="491"/>
      <c r="BR530" s="491"/>
      <c r="BS530" s="491"/>
      <c r="BT530" s="491"/>
      <c r="BU530" s="491"/>
      <c r="BV530" s="491"/>
      <c r="BW530" s="491"/>
      <c r="BX530" s="491"/>
      <c r="BY530" s="491"/>
      <c r="BZ530" s="491"/>
      <c r="CA530" s="491"/>
      <c r="CB530" s="491"/>
      <c r="CC530" s="491"/>
      <c r="CD530" s="491"/>
      <c r="CE530" s="491"/>
      <c r="CF530" s="491"/>
      <c r="CG530" s="491"/>
      <c r="CH530" s="491"/>
      <c r="CI530" s="491"/>
      <c r="CJ530" s="491"/>
      <c r="CK530" s="491"/>
      <c r="CL530" s="491"/>
      <c r="CM530" s="491"/>
      <c r="CN530" s="491"/>
      <c r="CO530" s="491"/>
      <c r="CP530" s="491"/>
      <c r="CQ530" s="491"/>
      <c r="CR530" s="491"/>
      <c r="CS530" s="491"/>
      <c r="CT530" s="491"/>
      <c r="CU530" s="491"/>
      <c r="CV530" s="491"/>
      <c r="CW530" s="491"/>
      <c r="CX530" s="491"/>
      <c r="CY530" s="491"/>
      <c r="CZ530" s="491"/>
      <c r="DA530" s="491"/>
      <c r="DB530" s="491"/>
      <c r="DC530" s="491"/>
      <c r="DD530" s="491"/>
      <c r="DE530" s="491"/>
      <c r="DF530" s="491"/>
      <c r="DG530" s="491"/>
      <c r="DH530" s="491"/>
      <c r="DI530" s="491"/>
      <c r="DJ530" s="491"/>
      <c r="DK530" s="491"/>
      <c r="DL530" s="491"/>
      <c r="DM530" s="491"/>
      <c r="DN530" s="491"/>
      <c r="DO530" s="491"/>
      <c r="DP530" s="491"/>
      <c r="DQ530" s="491"/>
      <c r="DR530" s="491"/>
      <c r="DS530" s="491"/>
      <c r="DT530" s="491"/>
      <c r="DU530" s="491"/>
      <c r="DV530" s="491"/>
      <c r="DW530" s="491"/>
      <c r="DX530" s="491"/>
      <c r="DY530" s="491"/>
      <c r="DZ530" s="491"/>
      <c r="EA530" s="491"/>
      <c r="EB530" s="491"/>
      <c r="EC530" s="491"/>
      <c r="ED530" s="491"/>
      <c r="EE530" s="491"/>
      <c r="EF530" s="491"/>
      <c r="EG530" s="491"/>
      <c r="EH530" s="491"/>
      <c r="EI530" s="491"/>
      <c r="EJ530" s="491"/>
      <c r="EK530" s="491"/>
      <c r="EL530" s="491"/>
      <c r="EM530" s="491"/>
      <c r="EN530" s="491"/>
      <c r="EO530" s="491"/>
      <c r="EP530" s="491"/>
      <c r="EQ530" s="491"/>
      <c r="ER530" s="491"/>
      <c r="ES530" s="491"/>
      <c r="ET530" s="491"/>
      <c r="EU530" s="491"/>
      <c r="EV530" s="491"/>
      <c r="EW530" s="491"/>
      <c r="EX530" s="491"/>
      <c r="EY530" s="491"/>
      <c r="EZ530" s="491"/>
      <c r="FA530" s="491"/>
      <c r="FB530" s="491"/>
      <c r="FC530" s="491"/>
      <c r="FD530" s="491"/>
      <c r="FE530" s="491"/>
      <c r="FF530" s="491"/>
      <c r="FG530" s="491"/>
      <c r="FH530" s="491"/>
      <c r="FI530" s="491"/>
      <c r="FJ530" s="491"/>
      <c r="FK530" s="491"/>
      <c r="FL530" s="491"/>
      <c r="FM530" s="491"/>
      <c r="FN530" s="491"/>
      <c r="FO530" s="491"/>
      <c r="FP530" s="491"/>
      <c r="FQ530" s="491"/>
      <c r="FR530" s="491"/>
      <c r="FS530" s="491"/>
      <c r="FT530" s="491"/>
      <c r="FU530" s="491"/>
      <c r="FV530" s="491"/>
      <c r="FW530" s="491"/>
      <c r="FX530" s="491"/>
      <c r="FY530" s="491"/>
      <c r="FZ530" s="491"/>
      <c r="GA530" s="491"/>
      <c r="GB530" s="491"/>
      <c r="GC530" s="491"/>
      <c r="GD530" s="491"/>
      <c r="GE530" s="491"/>
      <c r="GF530" s="491"/>
      <c r="GG530" s="491"/>
      <c r="GH530" s="491"/>
      <c r="GI530" s="491"/>
      <c r="GJ530" s="491"/>
      <c r="GK530" s="491"/>
      <c r="GL530" s="491"/>
      <c r="GM530" s="491"/>
      <c r="GN530" s="491"/>
      <c r="GO530" s="491"/>
      <c r="GP530" s="491"/>
      <c r="GQ530" s="491"/>
      <c r="GR530" s="491"/>
      <c r="GS530" s="491"/>
      <c r="GT530" s="491"/>
      <c r="GU530" s="491"/>
      <c r="GV530" s="491"/>
      <c r="GW530" s="491"/>
      <c r="GX530" s="491"/>
      <c r="GY530" s="491"/>
      <c r="GZ530" s="491"/>
      <c r="HA530" s="491"/>
      <c r="HB530" s="491"/>
      <c r="HC530" s="491"/>
      <c r="HD530" s="491"/>
      <c r="HE530" s="491"/>
      <c r="HF530" s="491"/>
      <c r="HG530" s="491"/>
      <c r="HH530" s="491"/>
      <c r="HI530" s="491"/>
      <c r="HJ530" s="491"/>
      <c r="HK530" s="491"/>
      <c r="HL530" s="491"/>
      <c r="HM530" s="491"/>
      <c r="HN530" s="491"/>
      <c r="HO530" s="491"/>
      <c r="HP530" s="491"/>
      <c r="HQ530" s="491"/>
      <c r="HR530" s="491"/>
      <c r="HS530" s="491"/>
      <c r="HT530" s="491"/>
      <c r="HU530" s="491"/>
    </row>
    <row r="531" spans="1:229" s="462" customFormat="1" ht="15" customHeight="1" x14ac:dyDescent="0.15">
      <c r="A531" s="496">
        <v>527</v>
      </c>
      <c r="B531" s="504">
        <v>48</v>
      </c>
      <c r="C531" s="539" t="s">
        <v>4084</v>
      </c>
      <c r="D531" s="538" t="s">
        <v>4065</v>
      </c>
      <c r="E531" s="498" t="s">
        <v>709</v>
      </c>
      <c r="F531" s="598" t="s">
        <v>2724</v>
      </c>
      <c r="G531" s="576" t="s">
        <v>4467</v>
      </c>
      <c r="H531" s="501" t="s">
        <v>2246</v>
      </c>
      <c r="I531" s="502" t="str">
        <f t="shared" si="43"/>
        <v>III/b</v>
      </c>
      <c r="J531" s="503" t="s">
        <v>3977</v>
      </c>
      <c r="K531" s="501" t="s">
        <v>707</v>
      </c>
      <c r="L531" s="503">
        <f t="shared" si="44"/>
        <v>32</v>
      </c>
      <c r="M531" s="501" t="s">
        <v>680</v>
      </c>
      <c r="N531" s="503" t="s">
        <v>3977</v>
      </c>
      <c r="O531" s="496" t="s">
        <v>2225</v>
      </c>
      <c r="P531" s="553" t="s">
        <v>4106</v>
      </c>
      <c r="Q531" s="508" t="s">
        <v>2232</v>
      </c>
      <c r="R531" s="508" t="s">
        <v>2287</v>
      </c>
      <c r="S531" s="598"/>
      <c r="T531" s="598"/>
      <c r="U531" s="598"/>
      <c r="V531" s="625"/>
      <c r="W531" s="491"/>
      <c r="X531" s="491"/>
      <c r="Y531" s="491"/>
      <c r="Z531" s="491"/>
      <c r="AA531" s="491"/>
      <c r="AB531" s="491"/>
      <c r="AC531" s="491"/>
      <c r="AD531" s="491"/>
      <c r="AE531" s="491"/>
      <c r="AF531" s="491"/>
      <c r="AG531" s="491"/>
      <c r="AH531" s="491"/>
      <c r="AI531" s="491"/>
      <c r="AJ531" s="491"/>
      <c r="AK531" s="491"/>
      <c r="AL531" s="491"/>
      <c r="AM531" s="491"/>
      <c r="AN531" s="491"/>
      <c r="AO531" s="491"/>
      <c r="AP531" s="491"/>
      <c r="AQ531" s="491"/>
      <c r="AR531" s="491"/>
      <c r="AS531" s="491"/>
      <c r="AT531" s="491"/>
      <c r="AU531" s="491"/>
      <c r="AV531" s="491"/>
      <c r="AW531" s="491"/>
      <c r="AX531" s="491"/>
      <c r="AY531" s="491"/>
      <c r="AZ531" s="491"/>
      <c r="BA531" s="491"/>
      <c r="BB531" s="491"/>
      <c r="BC531" s="491"/>
      <c r="BD531" s="491"/>
      <c r="BE531" s="491"/>
      <c r="BF531" s="491"/>
      <c r="BG531" s="491"/>
      <c r="BH531" s="491"/>
      <c r="BI531" s="491"/>
      <c r="BJ531" s="491"/>
      <c r="BK531" s="491"/>
      <c r="BL531" s="491"/>
      <c r="BM531" s="491"/>
      <c r="BN531" s="491"/>
      <c r="BO531" s="491"/>
      <c r="BP531" s="491"/>
      <c r="BQ531" s="491"/>
      <c r="BR531" s="491"/>
      <c r="BS531" s="491"/>
      <c r="BT531" s="491"/>
      <c r="BU531" s="491"/>
      <c r="BV531" s="491"/>
      <c r="BW531" s="491"/>
      <c r="BX531" s="491"/>
      <c r="BY531" s="491"/>
      <c r="BZ531" s="491"/>
      <c r="CA531" s="491"/>
      <c r="CB531" s="491"/>
      <c r="CC531" s="491"/>
      <c r="CD531" s="491"/>
      <c r="CE531" s="491"/>
      <c r="CF531" s="491"/>
      <c r="CG531" s="491"/>
      <c r="CH531" s="491"/>
      <c r="CI531" s="491"/>
      <c r="CJ531" s="491"/>
      <c r="CK531" s="491"/>
      <c r="CL531" s="491"/>
      <c r="CM531" s="491"/>
      <c r="CN531" s="491"/>
      <c r="CO531" s="491"/>
      <c r="CP531" s="491"/>
      <c r="CQ531" s="491"/>
      <c r="CR531" s="491"/>
      <c r="CS531" s="491"/>
      <c r="CT531" s="491"/>
      <c r="CU531" s="491"/>
      <c r="CV531" s="491"/>
      <c r="CW531" s="491"/>
      <c r="CX531" s="491"/>
      <c r="CY531" s="491"/>
      <c r="CZ531" s="491"/>
      <c r="DA531" s="491"/>
      <c r="DB531" s="491"/>
      <c r="DC531" s="491"/>
      <c r="DD531" s="491"/>
      <c r="DE531" s="491"/>
      <c r="DF531" s="491"/>
      <c r="DG531" s="491"/>
      <c r="DH531" s="491"/>
      <c r="DI531" s="491"/>
      <c r="DJ531" s="491"/>
      <c r="DK531" s="491"/>
      <c r="DL531" s="491"/>
      <c r="DM531" s="491"/>
      <c r="DN531" s="491"/>
      <c r="DO531" s="491"/>
      <c r="DP531" s="491"/>
      <c r="DQ531" s="491"/>
      <c r="DR531" s="491"/>
      <c r="DS531" s="491"/>
      <c r="DT531" s="491"/>
      <c r="DU531" s="491"/>
      <c r="DV531" s="491"/>
      <c r="DW531" s="491"/>
      <c r="DX531" s="491"/>
      <c r="DY531" s="491"/>
      <c r="DZ531" s="491"/>
      <c r="EA531" s="491"/>
      <c r="EB531" s="491"/>
      <c r="EC531" s="491"/>
      <c r="ED531" s="491"/>
      <c r="EE531" s="491"/>
      <c r="EF531" s="491"/>
      <c r="EG531" s="491"/>
      <c r="EH531" s="491"/>
      <c r="EI531" s="491"/>
      <c r="EJ531" s="491"/>
      <c r="EK531" s="491"/>
      <c r="EL531" s="491"/>
      <c r="EM531" s="491"/>
      <c r="EN531" s="491"/>
      <c r="EO531" s="491"/>
      <c r="EP531" s="491"/>
      <c r="EQ531" s="491"/>
      <c r="ER531" s="491"/>
      <c r="ES531" s="491"/>
      <c r="ET531" s="491"/>
      <c r="EU531" s="491"/>
      <c r="EV531" s="491"/>
      <c r="EW531" s="491"/>
      <c r="EX531" s="491"/>
      <c r="EY531" s="491"/>
      <c r="EZ531" s="491"/>
      <c r="FA531" s="491"/>
      <c r="FB531" s="491"/>
      <c r="FC531" s="491"/>
      <c r="FD531" s="491"/>
      <c r="FE531" s="491"/>
      <c r="FF531" s="491"/>
      <c r="FG531" s="491"/>
      <c r="FH531" s="491"/>
      <c r="FI531" s="491"/>
      <c r="FJ531" s="491"/>
      <c r="FK531" s="491"/>
      <c r="FL531" s="491"/>
      <c r="FM531" s="491"/>
      <c r="FN531" s="491"/>
      <c r="FO531" s="491"/>
      <c r="FP531" s="491"/>
      <c r="FQ531" s="491"/>
      <c r="FR531" s="491"/>
      <c r="FS531" s="491"/>
      <c r="FT531" s="491"/>
      <c r="FU531" s="491"/>
      <c r="FV531" s="491"/>
      <c r="FW531" s="491"/>
      <c r="FX531" s="491"/>
      <c r="FY531" s="491"/>
      <c r="FZ531" s="491"/>
      <c r="GA531" s="491"/>
      <c r="GB531" s="491"/>
      <c r="GC531" s="491"/>
      <c r="GD531" s="491"/>
      <c r="GE531" s="491"/>
      <c r="GF531" s="491"/>
      <c r="GG531" s="491"/>
      <c r="GH531" s="491"/>
      <c r="GI531" s="491"/>
      <c r="GJ531" s="491"/>
      <c r="GK531" s="491"/>
      <c r="GL531" s="491"/>
      <c r="GM531" s="491"/>
      <c r="GN531" s="491"/>
      <c r="GO531" s="491"/>
      <c r="GP531" s="491"/>
      <c r="GQ531" s="491"/>
      <c r="GR531" s="491"/>
      <c r="GS531" s="491"/>
      <c r="GT531" s="491"/>
      <c r="GU531" s="491"/>
      <c r="GV531" s="491"/>
      <c r="GW531" s="491"/>
      <c r="GX531" s="491"/>
      <c r="GY531" s="491"/>
      <c r="GZ531" s="491"/>
      <c r="HA531" s="491"/>
      <c r="HB531" s="491"/>
      <c r="HC531" s="491"/>
      <c r="HD531" s="491"/>
      <c r="HE531" s="491"/>
      <c r="HF531" s="491"/>
      <c r="HG531" s="491"/>
      <c r="HH531" s="491"/>
      <c r="HI531" s="491"/>
      <c r="HJ531" s="491"/>
      <c r="HK531" s="491"/>
      <c r="HL531" s="491"/>
      <c r="HM531" s="491"/>
      <c r="HN531" s="491"/>
      <c r="HO531" s="491"/>
      <c r="HP531" s="491"/>
      <c r="HQ531" s="491"/>
      <c r="HR531" s="491"/>
      <c r="HS531" s="491"/>
      <c r="HT531" s="491"/>
      <c r="HU531" s="491"/>
    </row>
    <row r="532" spans="1:229" s="462" customFormat="1" ht="15" customHeight="1" x14ac:dyDescent="0.15">
      <c r="A532" s="504">
        <v>528</v>
      </c>
      <c r="B532" s="611">
        <v>49</v>
      </c>
      <c r="C532" s="537" t="s">
        <v>4085</v>
      </c>
      <c r="D532" s="538" t="s">
        <v>5213</v>
      </c>
      <c r="E532" s="498" t="s">
        <v>705</v>
      </c>
      <c r="F532" s="598" t="s">
        <v>2736</v>
      </c>
      <c r="G532" s="576" t="s">
        <v>4476</v>
      </c>
      <c r="H532" s="501" t="s">
        <v>2246</v>
      </c>
      <c r="I532" s="502" t="str">
        <f t="shared" si="43"/>
        <v>III/b</v>
      </c>
      <c r="J532" s="503" t="s">
        <v>3977</v>
      </c>
      <c r="K532" s="501" t="s">
        <v>707</v>
      </c>
      <c r="L532" s="503">
        <f t="shared" si="44"/>
        <v>36</v>
      </c>
      <c r="M532" s="501" t="s">
        <v>680</v>
      </c>
      <c r="N532" s="503" t="s">
        <v>3977</v>
      </c>
      <c r="O532" s="496" t="s">
        <v>2225</v>
      </c>
      <c r="P532" s="553" t="s">
        <v>4107</v>
      </c>
      <c r="Q532" s="508" t="s">
        <v>2232</v>
      </c>
      <c r="R532" s="508" t="s">
        <v>3131</v>
      </c>
      <c r="S532" s="598">
        <v>2012</v>
      </c>
      <c r="T532" s="598" t="s">
        <v>5211</v>
      </c>
      <c r="U532" s="598" t="s">
        <v>5212</v>
      </c>
      <c r="V532" s="625"/>
      <c r="W532" s="491"/>
      <c r="X532" s="491"/>
      <c r="Y532" s="491"/>
      <c r="Z532" s="491"/>
      <c r="AA532" s="491"/>
      <c r="AB532" s="491"/>
      <c r="AC532" s="491"/>
      <c r="AD532" s="491"/>
      <c r="AE532" s="491"/>
      <c r="AF532" s="491"/>
      <c r="AG532" s="491"/>
      <c r="AH532" s="491"/>
      <c r="AI532" s="491"/>
      <c r="AJ532" s="491"/>
      <c r="AK532" s="491"/>
      <c r="AL532" s="491"/>
      <c r="AM532" s="491"/>
      <c r="AN532" s="491"/>
      <c r="AO532" s="491"/>
      <c r="AP532" s="491"/>
      <c r="AQ532" s="491"/>
      <c r="AR532" s="491"/>
      <c r="AS532" s="491"/>
      <c r="AT532" s="491"/>
      <c r="AU532" s="491"/>
      <c r="AV532" s="491"/>
      <c r="AW532" s="491"/>
      <c r="AX532" s="491"/>
      <c r="AY532" s="491"/>
      <c r="AZ532" s="491"/>
      <c r="BA532" s="491"/>
      <c r="BB532" s="491"/>
      <c r="BC532" s="491"/>
      <c r="BD532" s="491"/>
      <c r="BE532" s="491"/>
      <c r="BF532" s="491"/>
      <c r="BG532" s="491"/>
      <c r="BH532" s="491"/>
      <c r="BI532" s="491"/>
      <c r="BJ532" s="491"/>
      <c r="BK532" s="491"/>
      <c r="BL532" s="491"/>
      <c r="BM532" s="491"/>
      <c r="BN532" s="491"/>
      <c r="BO532" s="491"/>
      <c r="BP532" s="491"/>
      <c r="BQ532" s="491"/>
      <c r="BR532" s="491"/>
      <c r="BS532" s="491"/>
      <c r="BT532" s="491"/>
      <c r="BU532" s="491"/>
      <c r="BV532" s="491"/>
      <c r="BW532" s="491"/>
      <c r="BX532" s="491"/>
      <c r="BY532" s="491"/>
      <c r="BZ532" s="491"/>
      <c r="CA532" s="491"/>
      <c r="CB532" s="491"/>
      <c r="CC532" s="491"/>
      <c r="CD532" s="491"/>
      <c r="CE532" s="491"/>
      <c r="CF532" s="491"/>
      <c r="CG532" s="491"/>
      <c r="CH532" s="491"/>
      <c r="CI532" s="491"/>
      <c r="CJ532" s="491"/>
      <c r="CK532" s="491"/>
      <c r="CL532" s="491"/>
      <c r="CM532" s="491"/>
      <c r="CN532" s="491"/>
      <c r="CO532" s="491"/>
      <c r="CP532" s="491"/>
      <c r="CQ532" s="491"/>
      <c r="CR532" s="491"/>
      <c r="CS532" s="491"/>
      <c r="CT532" s="491"/>
      <c r="CU532" s="491"/>
      <c r="CV532" s="491"/>
      <c r="CW532" s="491"/>
      <c r="CX532" s="491"/>
      <c r="CY532" s="491"/>
      <c r="CZ532" s="491"/>
      <c r="DA532" s="491"/>
      <c r="DB532" s="491"/>
      <c r="DC532" s="491"/>
      <c r="DD532" s="491"/>
      <c r="DE532" s="491"/>
      <c r="DF532" s="491"/>
      <c r="DG532" s="491"/>
      <c r="DH532" s="491"/>
      <c r="DI532" s="491"/>
      <c r="DJ532" s="491"/>
      <c r="DK532" s="491"/>
      <c r="DL532" s="491"/>
      <c r="DM532" s="491"/>
      <c r="DN532" s="491"/>
      <c r="DO532" s="491"/>
      <c r="DP532" s="491"/>
      <c r="DQ532" s="491"/>
      <c r="DR532" s="491"/>
      <c r="DS532" s="491"/>
      <c r="DT532" s="491"/>
      <c r="DU532" s="491"/>
      <c r="DV532" s="491"/>
      <c r="DW532" s="491"/>
      <c r="DX532" s="491"/>
      <c r="DY532" s="491"/>
      <c r="DZ532" s="491"/>
      <c r="EA532" s="491"/>
      <c r="EB532" s="491"/>
      <c r="EC532" s="491"/>
      <c r="ED532" s="491"/>
      <c r="EE532" s="491"/>
      <c r="EF532" s="491"/>
      <c r="EG532" s="491"/>
      <c r="EH532" s="491"/>
      <c r="EI532" s="491"/>
      <c r="EJ532" s="491"/>
      <c r="EK532" s="491"/>
      <c r="EL532" s="491"/>
      <c r="EM532" s="491"/>
      <c r="EN532" s="491"/>
      <c r="EO532" s="491"/>
      <c r="EP532" s="491"/>
      <c r="EQ532" s="491"/>
      <c r="ER532" s="491"/>
      <c r="ES532" s="491"/>
      <c r="ET532" s="491"/>
      <c r="EU532" s="491"/>
      <c r="EV532" s="491"/>
      <c r="EW532" s="491"/>
      <c r="EX532" s="491"/>
      <c r="EY532" s="491"/>
      <c r="EZ532" s="491"/>
      <c r="FA532" s="491"/>
      <c r="FB532" s="491"/>
      <c r="FC532" s="491"/>
      <c r="FD532" s="491"/>
      <c r="FE532" s="491"/>
      <c r="FF532" s="491"/>
      <c r="FG532" s="491"/>
      <c r="FH532" s="491"/>
      <c r="FI532" s="491"/>
      <c r="FJ532" s="491"/>
      <c r="FK532" s="491"/>
      <c r="FL532" s="491"/>
      <c r="FM532" s="491"/>
      <c r="FN532" s="491"/>
      <c r="FO532" s="491"/>
      <c r="FP532" s="491"/>
      <c r="FQ532" s="491"/>
      <c r="FR532" s="491"/>
      <c r="FS532" s="491"/>
      <c r="FT532" s="491"/>
      <c r="FU532" s="491"/>
      <c r="FV532" s="491"/>
      <c r="FW532" s="491"/>
      <c r="FX532" s="491"/>
      <c r="FY532" s="491"/>
      <c r="FZ532" s="491"/>
      <c r="GA532" s="491"/>
      <c r="GB532" s="491"/>
      <c r="GC532" s="491"/>
      <c r="GD532" s="491"/>
      <c r="GE532" s="491"/>
      <c r="GF532" s="491"/>
      <c r="GG532" s="491"/>
      <c r="GH532" s="491"/>
      <c r="GI532" s="491"/>
      <c r="GJ532" s="491"/>
      <c r="GK532" s="491"/>
      <c r="GL532" s="491"/>
      <c r="GM532" s="491"/>
      <c r="GN532" s="491"/>
      <c r="GO532" s="491"/>
      <c r="GP532" s="491"/>
      <c r="GQ532" s="491"/>
      <c r="GR532" s="491"/>
      <c r="GS532" s="491"/>
      <c r="GT532" s="491"/>
      <c r="GU532" s="491"/>
      <c r="GV532" s="491"/>
      <c r="GW532" s="491"/>
      <c r="GX532" s="491"/>
      <c r="GY532" s="491"/>
      <c r="GZ532" s="491"/>
      <c r="HA532" s="491"/>
      <c r="HB532" s="491"/>
      <c r="HC532" s="491"/>
      <c r="HD532" s="491"/>
      <c r="HE532" s="491"/>
      <c r="HF532" s="491"/>
      <c r="HG532" s="491"/>
      <c r="HH532" s="491"/>
      <c r="HI532" s="491"/>
      <c r="HJ532" s="491"/>
      <c r="HK532" s="491"/>
      <c r="HL532" s="491"/>
      <c r="HM532" s="491"/>
      <c r="HN532" s="491"/>
      <c r="HO532" s="491"/>
      <c r="HP532" s="491"/>
      <c r="HQ532" s="491"/>
      <c r="HR532" s="491"/>
      <c r="HS532" s="491"/>
      <c r="HT532" s="491"/>
      <c r="HU532" s="491"/>
    </row>
    <row r="533" spans="1:229" s="462" customFormat="1" ht="15" customHeight="1" x14ac:dyDescent="0.15">
      <c r="A533" s="496">
        <v>529</v>
      </c>
      <c r="B533" s="504">
        <v>50</v>
      </c>
      <c r="C533" s="539" t="s">
        <v>4086</v>
      </c>
      <c r="D533" s="538" t="s">
        <v>4066</v>
      </c>
      <c r="E533" s="498" t="s">
        <v>705</v>
      </c>
      <c r="F533" s="598"/>
      <c r="G533" s="576" t="s">
        <v>4468</v>
      </c>
      <c r="H533" s="501" t="s">
        <v>2246</v>
      </c>
      <c r="I533" s="502" t="str">
        <f t="shared" si="43"/>
        <v>III/b</v>
      </c>
      <c r="J533" s="503" t="s">
        <v>3977</v>
      </c>
      <c r="K533" s="501" t="s">
        <v>707</v>
      </c>
      <c r="L533" s="503">
        <f t="shared" si="44"/>
        <v>32</v>
      </c>
      <c r="M533" s="501" t="s">
        <v>680</v>
      </c>
      <c r="N533" s="503" t="s">
        <v>3977</v>
      </c>
      <c r="O533" s="496" t="s">
        <v>2225</v>
      </c>
      <c r="P533" s="553" t="s">
        <v>4107</v>
      </c>
      <c r="Q533" s="508" t="s">
        <v>2232</v>
      </c>
      <c r="R533" s="508" t="s">
        <v>3131</v>
      </c>
      <c r="S533" s="598"/>
      <c r="T533" s="598"/>
      <c r="U533" s="598"/>
      <c r="V533" s="625"/>
      <c r="W533" s="491"/>
      <c r="X533" s="491"/>
      <c r="Y533" s="491"/>
      <c r="Z533" s="491"/>
      <c r="AA533" s="491"/>
      <c r="AB533" s="491"/>
      <c r="AC533" s="491"/>
      <c r="AD533" s="491"/>
      <c r="AE533" s="491"/>
      <c r="AF533" s="491"/>
      <c r="AG533" s="491"/>
      <c r="AH533" s="491"/>
      <c r="AI533" s="491"/>
      <c r="AJ533" s="491"/>
      <c r="AK533" s="491"/>
      <c r="AL533" s="491"/>
      <c r="AM533" s="491"/>
      <c r="AN533" s="491"/>
      <c r="AO533" s="491"/>
      <c r="AP533" s="491"/>
      <c r="AQ533" s="491"/>
      <c r="AR533" s="491"/>
      <c r="AS533" s="491"/>
      <c r="AT533" s="491"/>
      <c r="AU533" s="491"/>
      <c r="AV533" s="491"/>
      <c r="AW533" s="491"/>
      <c r="AX533" s="491"/>
      <c r="AY533" s="491"/>
      <c r="AZ533" s="491"/>
      <c r="BA533" s="491"/>
      <c r="BB533" s="491"/>
      <c r="BC533" s="491"/>
      <c r="BD533" s="491"/>
      <c r="BE533" s="491"/>
      <c r="BF533" s="491"/>
      <c r="BG533" s="491"/>
      <c r="BH533" s="491"/>
      <c r="BI533" s="491"/>
      <c r="BJ533" s="491"/>
      <c r="BK533" s="491"/>
      <c r="BL533" s="491"/>
      <c r="BM533" s="491"/>
      <c r="BN533" s="491"/>
      <c r="BO533" s="491"/>
      <c r="BP533" s="491"/>
      <c r="BQ533" s="491"/>
      <c r="BR533" s="491"/>
      <c r="BS533" s="491"/>
      <c r="BT533" s="491"/>
      <c r="BU533" s="491"/>
      <c r="BV533" s="491"/>
      <c r="BW533" s="491"/>
      <c r="BX533" s="491"/>
      <c r="BY533" s="491"/>
      <c r="BZ533" s="491"/>
      <c r="CA533" s="491"/>
      <c r="CB533" s="491"/>
      <c r="CC533" s="491"/>
      <c r="CD533" s="491"/>
      <c r="CE533" s="491"/>
      <c r="CF533" s="491"/>
      <c r="CG533" s="491"/>
      <c r="CH533" s="491"/>
      <c r="CI533" s="491"/>
      <c r="CJ533" s="491"/>
      <c r="CK533" s="491"/>
      <c r="CL533" s="491"/>
      <c r="CM533" s="491"/>
      <c r="CN533" s="491"/>
      <c r="CO533" s="491"/>
      <c r="CP533" s="491"/>
      <c r="CQ533" s="491"/>
      <c r="CR533" s="491"/>
      <c r="CS533" s="491"/>
      <c r="CT533" s="491"/>
      <c r="CU533" s="491"/>
      <c r="CV533" s="491"/>
      <c r="CW533" s="491"/>
      <c r="CX533" s="491"/>
      <c r="CY533" s="491"/>
      <c r="CZ533" s="491"/>
      <c r="DA533" s="491"/>
      <c r="DB533" s="491"/>
      <c r="DC533" s="491"/>
      <c r="DD533" s="491"/>
      <c r="DE533" s="491"/>
      <c r="DF533" s="491"/>
      <c r="DG533" s="491"/>
      <c r="DH533" s="491"/>
      <c r="DI533" s="491"/>
      <c r="DJ533" s="491"/>
      <c r="DK533" s="491"/>
      <c r="DL533" s="491"/>
      <c r="DM533" s="491"/>
      <c r="DN533" s="491"/>
      <c r="DO533" s="491"/>
      <c r="DP533" s="491"/>
      <c r="DQ533" s="491"/>
      <c r="DR533" s="491"/>
      <c r="DS533" s="491"/>
      <c r="DT533" s="491"/>
      <c r="DU533" s="491"/>
      <c r="DV533" s="491"/>
      <c r="DW533" s="491"/>
      <c r="DX533" s="491"/>
      <c r="DY533" s="491"/>
      <c r="DZ533" s="491"/>
      <c r="EA533" s="491"/>
      <c r="EB533" s="491"/>
      <c r="EC533" s="491"/>
      <c r="ED533" s="491"/>
      <c r="EE533" s="491"/>
      <c r="EF533" s="491"/>
      <c r="EG533" s="491"/>
      <c r="EH533" s="491"/>
      <c r="EI533" s="491"/>
      <c r="EJ533" s="491"/>
      <c r="EK533" s="491"/>
      <c r="EL533" s="491"/>
      <c r="EM533" s="491"/>
      <c r="EN533" s="491"/>
      <c r="EO533" s="491"/>
      <c r="EP533" s="491"/>
      <c r="EQ533" s="491"/>
      <c r="ER533" s="491"/>
      <c r="ES533" s="491"/>
      <c r="ET533" s="491"/>
      <c r="EU533" s="491"/>
      <c r="EV533" s="491"/>
      <c r="EW533" s="491"/>
      <c r="EX533" s="491"/>
      <c r="EY533" s="491"/>
      <c r="EZ533" s="491"/>
      <c r="FA533" s="491"/>
      <c r="FB533" s="491"/>
      <c r="FC533" s="491"/>
      <c r="FD533" s="491"/>
      <c r="FE533" s="491"/>
      <c r="FF533" s="491"/>
      <c r="FG533" s="491"/>
      <c r="FH533" s="491"/>
      <c r="FI533" s="491"/>
      <c r="FJ533" s="491"/>
      <c r="FK533" s="491"/>
      <c r="FL533" s="491"/>
      <c r="FM533" s="491"/>
      <c r="FN533" s="491"/>
      <c r="FO533" s="491"/>
      <c r="FP533" s="491"/>
      <c r="FQ533" s="491"/>
      <c r="FR533" s="491"/>
      <c r="FS533" s="491"/>
      <c r="FT533" s="491"/>
      <c r="FU533" s="491"/>
      <c r="FV533" s="491"/>
      <c r="FW533" s="491"/>
      <c r="FX533" s="491"/>
      <c r="FY533" s="491"/>
      <c r="FZ533" s="491"/>
      <c r="GA533" s="491"/>
      <c r="GB533" s="491"/>
      <c r="GC533" s="491"/>
      <c r="GD533" s="491"/>
      <c r="GE533" s="491"/>
      <c r="GF533" s="491"/>
      <c r="GG533" s="491"/>
      <c r="GH533" s="491"/>
      <c r="GI533" s="491"/>
      <c r="GJ533" s="491"/>
      <c r="GK533" s="491"/>
      <c r="GL533" s="491"/>
      <c r="GM533" s="491"/>
      <c r="GN533" s="491"/>
      <c r="GO533" s="491"/>
      <c r="GP533" s="491"/>
      <c r="GQ533" s="491"/>
      <c r="GR533" s="491"/>
      <c r="GS533" s="491"/>
      <c r="GT533" s="491"/>
      <c r="GU533" s="491"/>
      <c r="GV533" s="491"/>
      <c r="GW533" s="491"/>
      <c r="GX533" s="491"/>
      <c r="GY533" s="491"/>
      <c r="GZ533" s="491"/>
      <c r="HA533" s="491"/>
      <c r="HB533" s="491"/>
      <c r="HC533" s="491"/>
      <c r="HD533" s="491"/>
      <c r="HE533" s="491"/>
      <c r="HF533" s="491"/>
      <c r="HG533" s="491"/>
      <c r="HH533" s="491"/>
      <c r="HI533" s="491"/>
      <c r="HJ533" s="491"/>
      <c r="HK533" s="491"/>
      <c r="HL533" s="491"/>
      <c r="HM533" s="491"/>
      <c r="HN533" s="491"/>
      <c r="HO533" s="491"/>
      <c r="HP533" s="491"/>
      <c r="HQ533" s="491"/>
      <c r="HR533" s="491"/>
      <c r="HS533" s="491"/>
      <c r="HT533" s="491"/>
      <c r="HU533" s="491"/>
    </row>
    <row r="534" spans="1:229" s="462" customFormat="1" ht="15" customHeight="1" x14ac:dyDescent="0.15">
      <c r="A534" s="496">
        <v>530</v>
      </c>
      <c r="B534" s="611">
        <v>51</v>
      </c>
      <c r="C534" s="539" t="s">
        <v>4088</v>
      </c>
      <c r="D534" s="538" t="s">
        <v>5178</v>
      </c>
      <c r="E534" s="498" t="s">
        <v>705</v>
      </c>
      <c r="F534" s="598" t="s">
        <v>2744</v>
      </c>
      <c r="G534" s="576" t="s">
        <v>5180</v>
      </c>
      <c r="H534" s="501" t="s">
        <v>2246</v>
      </c>
      <c r="I534" s="502" t="str">
        <f t="shared" si="43"/>
        <v>III/b</v>
      </c>
      <c r="J534" s="503" t="s">
        <v>3977</v>
      </c>
      <c r="K534" s="501" t="s">
        <v>707</v>
      </c>
      <c r="L534" s="503">
        <f t="shared" si="44"/>
        <v>34</v>
      </c>
      <c r="M534" s="501" t="s">
        <v>680</v>
      </c>
      <c r="N534" s="503" t="s">
        <v>3977</v>
      </c>
      <c r="O534" s="496" t="s">
        <v>2225</v>
      </c>
      <c r="P534" s="553" t="s">
        <v>4108</v>
      </c>
      <c r="Q534" s="508" t="s">
        <v>2232</v>
      </c>
      <c r="R534" s="508" t="s">
        <v>2698</v>
      </c>
      <c r="S534" s="598">
        <v>2015</v>
      </c>
      <c r="T534" s="598" t="s">
        <v>1263</v>
      </c>
      <c r="U534" s="598" t="s">
        <v>5179</v>
      </c>
      <c r="V534" s="625"/>
      <c r="W534" s="491"/>
      <c r="X534" s="491"/>
      <c r="Y534" s="491"/>
      <c r="Z534" s="491"/>
      <c r="AA534" s="491"/>
      <c r="AB534" s="491"/>
      <c r="AC534" s="491"/>
      <c r="AD534" s="491"/>
      <c r="AE534" s="491"/>
      <c r="AF534" s="491"/>
      <c r="AG534" s="491"/>
      <c r="AH534" s="491"/>
      <c r="AI534" s="491"/>
      <c r="AJ534" s="491"/>
      <c r="AK534" s="491"/>
      <c r="AL534" s="491"/>
      <c r="AM534" s="491"/>
      <c r="AN534" s="491"/>
      <c r="AO534" s="491"/>
      <c r="AP534" s="491"/>
      <c r="AQ534" s="491"/>
      <c r="AR534" s="491"/>
      <c r="AS534" s="491"/>
      <c r="AT534" s="491"/>
      <c r="AU534" s="491"/>
      <c r="AV534" s="491"/>
      <c r="AW534" s="491"/>
      <c r="AX534" s="491"/>
      <c r="AY534" s="491"/>
      <c r="AZ534" s="491"/>
      <c r="BA534" s="491"/>
      <c r="BB534" s="491"/>
      <c r="BC534" s="491"/>
      <c r="BD534" s="491"/>
      <c r="BE534" s="491"/>
      <c r="BF534" s="491"/>
      <c r="BG534" s="491"/>
      <c r="BH534" s="491"/>
      <c r="BI534" s="491"/>
      <c r="BJ534" s="491"/>
      <c r="BK534" s="491"/>
      <c r="BL534" s="491"/>
      <c r="BM534" s="491"/>
      <c r="BN534" s="491"/>
      <c r="BO534" s="491"/>
      <c r="BP534" s="491"/>
      <c r="BQ534" s="491"/>
      <c r="BR534" s="491"/>
      <c r="BS534" s="491"/>
      <c r="BT534" s="491"/>
      <c r="BU534" s="491"/>
      <c r="BV534" s="491"/>
      <c r="BW534" s="491"/>
      <c r="BX534" s="491"/>
      <c r="BY534" s="491"/>
      <c r="BZ534" s="491"/>
      <c r="CA534" s="491"/>
      <c r="CB534" s="491"/>
      <c r="CC534" s="491"/>
      <c r="CD534" s="491"/>
      <c r="CE534" s="491"/>
      <c r="CF534" s="491"/>
      <c r="CG534" s="491"/>
      <c r="CH534" s="491"/>
      <c r="CI534" s="491"/>
      <c r="CJ534" s="491"/>
      <c r="CK534" s="491"/>
      <c r="CL534" s="491"/>
      <c r="CM534" s="491"/>
      <c r="CN534" s="491"/>
      <c r="CO534" s="491"/>
      <c r="CP534" s="491"/>
      <c r="CQ534" s="491"/>
      <c r="CR534" s="491"/>
      <c r="CS534" s="491"/>
      <c r="CT534" s="491"/>
      <c r="CU534" s="491"/>
      <c r="CV534" s="491"/>
      <c r="CW534" s="491"/>
      <c r="CX534" s="491"/>
      <c r="CY534" s="491"/>
      <c r="CZ534" s="491"/>
      <c r="DA534" s="491"/>
      <c r="DB534" s="491"/>
      <c r="DC534" s="491"/>
      <c r="DD534" s="491"/>
      <c r="DE534" s="491"/>
      <c r="DF534" s="491"/>
      <c r="DG534" s="491"/>
      <c r="DH534" s="491"/>
      <c r="DI534" s="491"/>
      <c r="DJ534" s="491"/>
      <c r="DK534" s="491"/>
      <c r="DL534" s="491"/>
      <c r="DM534" s="491"/>
      <c r="DN534" s="491"/>
      <c r="DO534" s="491"/>
      <c r="DP534" s="491"/>
      <c r="DQ534" s="491"/>
      <c r="DR534" s="491"/>
      <c r="DS534" s="491"/>
      <c r="DT534" s="491"/>
      <c r="DU534" s="491"/>
      <c r="DV534" s="491"/>
      <c r="DW534" s="491"/>
      <c r="DX534" s="491"/>
      <c r="DY534" s="491"/>
      <c r="DZ534" s="491"/>
      <c r="EA534" s="491"/>
      <c r="EB534" s="491"/>
      <c r="EC534" s="491"/>
      <c r="ED534" s="491"/>
      <c r="EE534" s="491"/>
      <c r="EF534" s="491"/>
      <c r="EG534" s="491"/>
      <c r="EH534" s="491"/>
      <c r="EI534" s="491"/>
      <c r="EJ534" s="491"/>
      <c r="EK534" s="491"/>
      <c r="EL534" s="491"/>
      <c r="EM534" s="491"/>
      <c r="EN534" s="491"/>
      <c r="EO534" s="491"/>
      <c r="EP534" s="491"/>
      <c r="EQ534" s="491"/>
      <c r="ER534" s="491"/>
      <c r="ES534" s="491"/>
      <c r="ET534" s="491"/>
      <c r="EU534" s="491"/>
      <c r="EV534" s="491"/>
      <c r="EW534" s="491"/>
      <c r="EX534" s="491"/>
      <c r="EY534" s="491"/>
      <c r="EZ534" s="491"/>
      <c r="FA534" s="491"/>
      <c r="FB534" s="491"/>
      <c r="FC534" s="491"/>
      <c r="FD534" s="491"/>
      <c r="FE534" s="491"/>
      <c r="FF534" s="491"/>
      <c r="FG534" s="491"/>
      <c r="FH534" s="491"/>
      <c r="FI534" s="491"/>
      <c r="FJ534" s="491"/>
      <c r="FK534" s="491"/>
      <c r="FL534" s="491"/>
      <c r="FM534" s="491"/>
      <c r="FN534" s="491"/>
      <c r="FO534" s="491"/>
      <c r="FP534" s="491"/>
      <c r="FQ534" s="491"/>
      <c r="FR534" s="491"/>
      <c r="FS534" s="491"/>
      <c r="FT534" s="491"/>
      <c r="FU534" s="491"/>
      <c r="FV534" s="491"/>
      <c r="FW534" s="491"/>
      <c r="FX534" s="491"/>
      <c r="FY534" s="491"/>
      <c r="FZ534" s="491"/>
      <c r="GA534" s="491"/>
      <c r="GB534" s="491"/>
      <c r="GC534" s="491"/>
      <c r="GD534" s="491"/>
      <c r="GE534" s="491"/>
      <c r="GF534" s="491"/>
      <c r="GG534" s="491"/>
      <c r="GH534" s="491"/>
      <c r="GI534" s="491"/>
      <c r="GJ534" s="491"/>
      <c r="GK534" s="491"/>
      <c r="GL534" s="491"/>
      <c r="GM534" s="491"/>
      <c r="GN534" s="491"/>
      <c r="GO534" s="491"/>
      <c r="GP534" s="491"/>
      <c r="GQ534" s="491"/>
      <c r="GR534" s="491"/>
      <c r="GS534" s="491"/>
      <c r="GT534" s="491"/>
      <c r="GU534" s="491"/>
      <c r="GV534" s="491"/>
      <c r="GW534" s="491"/>
      <c r="GX534" s="491"/>
      <c r="GY534" s="491"/>
      <c r="GZ534" s="491"/>
      <c r="HA534" s="491"/>
      <c r="HB534" s="491"/>
      <c r="HC534" s="491"/>
      <c r="HD534" s="491"/>
      <c r="HE534" s="491"/>
      <c r="HF534" s="491"/>
      <c r="HG534" s="491"/>
      <c r="HH534" s="491"/>
      <c r="HI534" s="491"/>
      <c r="HJ534" s="491"/>
      <c r="HK534" s="491"/>
      <c r="HL534" s="491"/>
      <c r="HM534" s="491"/>
      <c r="HN534" s="491"/>
      <c r="HO534" s="491"/>
      <c r="HP534" s="491"/>
      <c r="HQ534" s="491"/>
      <c r="HR534" s="491"/>
      <c r="HS534" s="491"/>
      <c r="HT534" s="491"/>
      <c r="HU534" s="491"/>
    </row>
    <row r="535" spans="1:229" s="462" customFormat="1" ht="15" customHeight="1" x14ac:dyDescent="0.15">
      <c r="A535" s="504">
        <v>531</v>
      </c>
      <c r="B535" s="504">
        <v>52</v>
      </c>
      <c r="C535" s="539" t="s">
        <v>4090</v>
      </c>
      <c r="D535" s="538" t="s">
        <v>4069</v>
      </c>
      <c r="E535" s="498" t="s">
        <v>709</v>
      </c>
      <c r="F535" s="598" t="s">
        <v>2724</v>
      </c>
      <c r="G535" s="576" t="s">
        <v>4483</v>
      </c>
      <c r="H535" s="501" t="s">
        <v>2246</v>
      </c>
      <c r="I535" s="502" t="str">
        <f t="shared" si="43"/>
        <v>III/b</v>
      </c>
      <c r="J535" s="503" t="s">
        <v>3977</v>
      </c>
      <c r="K535" s="501" t="s">
        <v>707</v>
      </c>
      <c r="L535" s="503">
        <f t="shared" si="44"/>
        <v>30</v>
      </c>
      <c r="M535" s="501" t="s">
        <v>680</v>
      </c>
      <c r="N535" s="503" t="s">
        <v>3977</v>
      </c>
      <c r="O535" s="496" t="s">
        <v>2225</v>
      </c>
      <c r="P535" s="553" t="s">
        <v>4110</v>
      </c>
      <c r="Q535" s="508" t="s">
        <v>2232</v>
      </c>
      <c r="R535" s="508" t="s">
        <v>2698</v>
      </c>
      <c r="S535" s="598"/>
      <c r="T535" s="598"/>
      <c r="U535" s="598"/>
      <c r="V535" s="625"/>
      <c r="W535" s="491"/>
      <c r="X535" s="491"/>
      <c r="Y535" s="491"/>
      <c r="Z535" s="491"/>
      <c r="AA535" s="491"/>
      <c r="AB535" s="491"/>
      <c r="AC535" s="491"/>
      <c r="AD535" s="491"/>
      <c r="AE535" s="491"/>
      <c r="AF535" s="491"/>
      <c r="AG535" s="491"/>
      <c r="AH535" s="491"/>
      <c r="AI535" s="491"/>
      <c r="AJ535" s="491"/>
      <c r="AK535" s="491"/>
      <c r="AL535" s="491"/>
      <c r="AM535" s="491"/>
      <c r="AN535" s="491"/>
      <c r="AO535" s="491"/>
      <c r="AP535" s="491"/>
      <c r="AQ535" s="491"/>
      <c r="AR535" s="491"/>
      <c r="AS535" s="491"/>
      <c r="AT535" s="491"/>
      <c r="AU535" s="491"/>
      <c r="AV535" s="491"/>
      <c r="AW535" s="491"/>
      <c r="AX535" s="491"/>
      <c r="AY535" s="491"/>
      <c r="AZ535" s="491"/>
      <c r="BA535" s="491"/>
      <c r="BB535" s="491"/>
      <c r="BC535" s="491"/>
      <c r="BD535" s="491"/>
      <c r="BE535" s="491"/>
      <c r="BF535" s="491"/>
      <c r="BG535" s="491"/>
      <c r="BH535" s="491"/>
      <c r="BI535" s="491"/>
      <c r="BJ535" s="491"/>
      <c r="BK535" s="491"/>
      <c r="BL535" s="491"/>
      <c r="BM535" s="491"/>
      <c r="BN535" s="491"/>
      <c r="BO535" s="491"/>
      <c r="BP535" s="491"/>
      <c r="BQ535" s="491"/>
      <c r="BR535" s="491"/>
      <c r="BS535" s="491"/>
      <c r="BT535" s="491"/>
      <c r="BU535" s="491"/>
      <c r="BV535" s="491"/>
      <c r="BW535" s="491"/>
      <c r="BX535" s="491"/>
      <c r="BY535" s="491"/>
      <c r="BZ535" s="491"/>
      <c r="CA535" s="491"/>
      <c r="CB535" s="491"/>
      <c r="CC535" s="491"/>
      <c r="CD535" s="491"/>
      <c r="CE535" s="491"/>
      <c r="CF535" s="491"/>
      <c r="CG535" s="491"/>
      <c r="CH535" s="491"/>
      <c r="CI535" s="491"/>
      <c r="CJ535" s="491"/>
      <c r="CK535" s="491"/>
      <c r="CL535" s="491"/>
      <c r="CM535" s="491"/>
      <c r="CN535" s="491"/>
      <c r="CO535" s="491"/>
      <c r="CP535" s="491"/>
      <c r="CQ535" s="491"/>
      <c r="CR535" s="491"/>
      <c r="CS535" s="491"/>
      <c r="CT535" s="491"/>
      <c r="CU535" s="491"/>
      <c r="CV535" s="491"/>
      <c r="CW535" s="491"/>
      <c r="CX535" s="491"/>
      <c r="CY535" s="491"/>
      <c r="CZ535" s="491"/>
      <c r="DA535" s="491"/>
      <c r="DB535" s="491"/>
      <c r="DC535" s="491"/>
      <c r="DD535" s="491"/>
      <c r="DE535" s="491"/>
      <c r="DF535" s="491"/>
      <c r="DG535" s="491"/>
      <c r="DH535" s="491"/>
      <c r="DI535" s="491"/>
      <c r="DJ535" s="491"/>
      <c r="DK535" s="491"/>
      <c r="DL535" s="491"/>
      <c r="DM535" s="491"/>
      <c r="DN535" s="491"/>
      <c r="DO535" s="491"/>
      <c r="DP535" s="491"/>
      <c r="DQ535" s="491"/>
      <c r="DR535" s="491"/>
      <c r="DS535" s="491"/>
      <c r="DT535" s="491"/>
      <c r="DU535" s="491"/>
      <c r="DV535" s="491"/>
      <c r="DW535" s="491"/>
      <c r="DX535" s="491"/>
      <c r="DY535" s="491"/>
      <c r="DZ535" s="491"/>
      <c r="EA535" s="491"/>
      <c r="EB535" s="491"/>
      <c r="EC535" s="491"/>
      <c r="ED535" s="491"/>
      <c r="EE535" s="491"/>
      <c r="EF535" s="491"/>
      <c r="EG535" s="491"/>
      <c r="EH535" s="491"/>
      <c r="EI535" s="491"/>
      <c r="EJ535" s="491"/>
      <c r="EK535" s="491"/>
      <c r="EL535" s="491"/>
      <c r="EM535" s="491"/>
      <c r="EN535" s="491"/>
      <c r="EO535" s="491"/>
      <c r="EP535" s="491"/>
      <c r="EQ535" s="491"/>
      <c r="ER535" s="491"/>
      <c r="ES535" s="491"/>
      <c r="ET535" s="491"/>
      <c r="EU535" s="491"/>
      <c r="EV535" s="491"/>
      <c r="EW535" s="491"/>
      <c r="EX535" s="491"/>
      <c r="EY535" s="491"/>
      <c r="EZ535" s="491"/>
      <c r="FA535" s="491"/>
      <c r="FB535" s="491"/>
      <c r="FC535" s="491"/>
      <c r="FD535" s="491"/>
      <c r="FE535" s="491"/>
      <c r="FF535" s="491"/>
      <c r="FG535" s="491"/>
      <c r="FH535" s="491"/>
      <c r="FI535" s="491"/>
      <c r="FJ535" s="491"/>
      <c r="FK535" s="491"/>
      <c r="FL535" s="491"/>
      <c r="FM535" s="491"/>
      <c r="FN535" s="491"/>
      <c r="FO535" s="491"/>
      <c r="FP535" s="491"/>
      <c r="FQ535" s="491"/>
      <c r="FR535" s="491"/>
      <c r="FS535" s="491"/>
      <c r="FT535" s="491"/>
      <c r="FU535" s="491"/>
      <c r="FV535" s="491"/>
      <c r="FW535" s="491"/>
      <c r="FX535" s="491"/>
      <c r="FY535" s="491"/>
      <c r="FZ535" s="491"/>
      <c r="GA535" s="491"/>
      <c r="GB535" s="491"/>
      <c r="GC535" s="491"/>
      <c r="GD535" s="491"/>
      <c r="GE535" s="491"/>
      <c r="GF535" s="491"/>
      <c r="GG535" s="491"/>
      <c r="GH535" s="491"/>
      <c r="GI535" s="491"/>
      <c r="GJ535" s="491"/>
      <c r="GK535" s="491"/>
      <c r="GL535" s="491"/>
      <c r="GM535" s="491"/>
      <c r="GN535" s="491"/>
      <c r="GO535" s="491"/>
      <c r="GP535" s="491"/>
      <c r="GQ535" s="491"/>
      <c r="GR535" s="491"/>
      <c r="GS535" s="491"/>
      <c r="GT535" s="491"/>
      <c r="GU535" s="491"/>
      <c r="GV535" s="491"/>
      <c r="GW535" s="491"/>
      <c r="GX535" s="491"/>
      <c r="GY535" s="491"/>
      <c r="GZ535" s="491"/>
      <c r="HA535" s="491"/>
      <c r="HB535" s="491"/>
      <c r="HC535" s="491"/>
      <c r="HD535" s="491"/>
      <c r="HE535" s="491"/>
      <c r="HF535" s="491"/>
      <c r="HG535" s="491"/>
      <c r="HH535" s="491"/>
      <c r="HI535" s="491"/>
      <c r="HJ535" s="491"/>
      <c r="HK535" s="491"/>
      <c r="HL535" s="491"/>
      <c r="HM535" s="491"/>
      <c r="HN535" s="491"/>
      <c r="HO535" s="491"/>
      <c r="HP535" s="491"/>
      <c r="HQ535" s="491"/>
      <c r="HR535" s="491"/>
      <c r="HS535" s="491"/>
      <c r="HT535" s="491"/>
      <c r="HU535" s="491"/>
    </row>
    <row r="536" spans="1:229" s="462" customFormat="1" ht="15" customHeight="1" x14ac:dyDescent="0.15">
      <c r="A536" s="496">
        <v>532</v>
      </c>
      <c r="B536" s="611">
        <v>53</v>
      </c>
      <c r="C536" s="539" t="s">
        <v>4091</v>
      </c>
      <c r="D536" s="538" t="s">
        <v>4070</v>
      </c>
      <c r="E536" s="498" t="s">
        <v>705</v>
      </c>
      <c r="F536" s="598" t="s">
        <v>4643</v>
      </c>
      <c r="G536" s="576" t="s">
        <v>4489</v>
      </c>
      <c r="H536" s="501" t="s">
        <v>2246</v>
      </c>
      <c r="I536" s="502" t="str">
        <f t="shared" si="43"/>
        <v>III/b</v>
      </c>
      <c r="J536" s="503" t="s">
        <v>3977</v>
      </c>
      <c r="K536" s="501" t="s">
        <v>707</v>
      </c>
      <c r="L536" s="503">
        <f t="shared" si="44"/>
        <v>35</v>
      </c>
      <c r="M536" s="501" t="s">
        <v>680</v>
      </c>
      <c r="N536" s="503" t="s">
        <v>3977</v>
      </c>
      <c r="O536" s="496" t="s">
        <v>2225</v>
      </c>
      <c r="P536" s="553" t="s">
        <v>3538</v>
      </c>
      <c r="Q536" s="508" t="s">
        <v>2232</v>
      </c>
      <c r="R536" s="508" t="s">
        <v>3131</v>
      </c>
      <c r="S536" s="598">
        <v>2013</v>
      </c>
      <c r="T536" s="598" t="s">
        <v>922</v>
      </c>
      <c r="U536" s="598" t="s">
        <v>2917</v>
      </c>
      <c r="V536" s="625"/>
      <c r="W536" s="491"/>
      <c r="X536" s="491"/>
      <c r="Y536" s="491"/>
      <c r="Z536" s="491"/>
      <c r="AA536" s="491"/>
      <c r="AB536" s="491"/>
      <c r="AC536" s="491"/>
      <c r="AD536" s="491"/>
      <c r="AE536" s="491"/>
      <c r="AF536" s="491"/>
      <c r="AG536" s="491"/>
      <c r="AH536" s="491"/>
      <c r="AI536" s="491"/>
      <c r="AJ536" s="491"/>
      <c r="AK536" s="491"/>
      <c r="AL536" s="491"/>
      <c r="AM536" s="491"/>
      <c r="AN536" s="491"/>
      <c r="AO536" s="491"/>
      <c r="AP536" s="491"/>
      <c r="AQ536" s="491"/>
      <c r="AR536" s="491"/>
      <c r="AS536" s="491"/>
      <c r="AT536" s="491"/>
      <c r="AU536" s="491"/>
      <c r="AV536" s="491"/>
      <c r="AW536" s="491"/>
      <c r="AX536" s="491"/>
      <c r="AY536" s="491"/>
      <c r="AZ536" s="491"/>
      <c r="BA536" s="491"/>
      <c r="BB536" s="491"/>
      <c r="BC536" s="491"/>
      <c r="BD536" s="491"/>
      <c r="BE536" s="491"/>
      <c r="BF536" s="491"/>
      <c r="BG536" s="491"/>
      <c r="BH536" s="491"/>
      <c r="BI536" s="491"/>
      <c r="BJ536" s="491"/>
      <c r="BK536" s="491"/>
      <c r="BL536" s="491"/>
      <c r="BM536" s="491"/>
      <c r="BN536" s="491"/>
      <c r="BO536" s="491"/>
      <c r="BP536" s="491"/>
      <c r="BQ536" s="491"/>
      <c r="BR536" s="491"/>
      <c r="BS536" s="491"/>
      <c r="BT536" s="491"/>
      <c r="BU536" s="491"/>
      <c r="BV536" s="491"/>
      <c r="BW536" s="491"/>
      <c r="BX536" s="491"/>
      <c r="BY536" s="491"/>
      <c r="BZ536" s="491"/>
      <c r="CA536" s="491"/>
      <c r="CB536" s="491"/>
      <c r="CC536" s="491"/>
      <c r="CD536" s="491"/>
      <c r="CE536" s="491"/>
      <c r="CF536" s="491"/>
      <c r="CG536" s="491"/>
      <c r="CH536" s="491"/>
      <c r="CI536" s="491"/>
      <c r="CJ536" s="491"/>
      <c r="CK536" s="491"/>
      <c r="CL536" s="491"/>
      <c r="CM536" s="491"/>
      <c r="CN536" s="491"/>
      <c r="CO536" s="491"/>
      <c r="CP536" s="491"/>
      <c r="CQ536" s="491"/>
      <c r="CR536" s="491"/>
      <c r="CS536" s="491"/>
      <c r="CT536" s="491"/>
      <c r="CU536" s="491"/>
      <c r="CV536" s="491"/>
      <c r="CW536" s="491"/>
      <c r="CX536" s="491"/>
      <c r="CY536" s="491"/>
      <c r="CZ536" s="491"/>
      <c r="DA536" s="491"/>
      <c r="DB536" s="491"/>
      <c r="DC536" s="491"/>
      <c r="DD536" s="491"/>
      <c r="DE536" s="491"/>
      <c r="DF536" s="491"/>
      <c r="DG536" s="491"/>
      <c r="DH536" s="491"/>
      <c r="DI536" s="491"/>
      <c r="DJ536" s="491"/>
      <c r="DK536" s="491"/>
      <c r="DL536" s="491"/>
      <c r="DM536" s="491"/>
      <c r="DN536" s="491"/>
      <c r="DO536" s="491"/>
      <c r="DP536" s="491"/>
      <c r="DQ536" s="491"/>
      <c r="DR536" s="491"/>
      <c r="DS536" s="491"/>
      <c r="DT536" s="491"/>
      <c r="DU536" s="491"/>
      <c r="DV536" s="491"/>
      <c r="DW536" s="491"/>
      <c r="DX536" s="491"/>
      <c r="DY536" s="491"/>
      <c r="DZ536" s="491"/>
      <c r="EA536" s="491"/>
      <c r="EB536" s="491"/>
      <c r="EC536" s="491"/>
      <c r="ED536" s="491"/>
      <c r="EE536" s="491"/>
      <c r="EF536" s="491"/>
      <c r="EG536" s="491"/>
      <c r="EH536" s="491"/>
      <c r="EI536" s="491"/>
      <c r="EJ536" s="491"/>
      <c r="EK536" s="491"/>
      <c r="EL536" s="491"/>
      <c r="EM536" s="491"/>
      <c r="EN536" s="491"/>
      <c r="EO536" s="491"/>
      <c r="EP536" s="491"/>
      <c r="EQ536" s="491"/>
      <c r="ER536" s="491"/>
      <c r="ES536" s="491"/>
      <c r="ET536" s="491"/>
      <c r="EU536" s="491"/>
      <c r="EV536" s="491"/>
      <c r="EW536" s="491"/>
      <c r="EX536" s="491"/>
      <c r="EY536" s="491"/>
      <c r="EZ536" s="491"/>
      <c r="FA536" s="491"/>
      <c r="FB536" s="491"/>
      <c r="FC536" s="491"/>
      <c r="FD536" s="491"/>
      <c r="FE536" s="491"/>
      <c r="FF536" s="491"/>
      <c r="FG536" s="491"/>
      <c r="FH536" s="491"/>
      <c r="FI536" s="491"/>
      <c r="FJ536" s="491"/>
      <c r="FK536" s="491"/>
      <c r="FL536" s="491"/>
      <c r="FM536" s="491"/>
      <c r="FN536" s="491"/>
      <c r="FO536" s="491"/>
      <c r="FP536" s="491"/>
      <c r="FQ536" s="491"/>
      <c r="FR536" s="491"/>
      <c r="FS536" s="491"/>
      <c r="FT536" s="491"/>
      <c r="FU536" s="491"/>
      <c r="FV536" s="491"/>
      <c r="FW536" s="491"/>
      <c r="FX536" s="491"/>
      <c r="FY536" s="491"/>
      <c r="FZ536" s="491"/>
      <c r="GA536" s="491"/>
      <c r="GB536" s="491"/>
      <c r="GC536" s="491"/>
      <c r="GD536" s="491"/>
      <c r="GE536" s="491"/>
      <c r="GF536" s="491"/>
      <c r="GG536" s="491"/>
      <c r="GH536" s="491"/>
      <c r="GI536" s="491"/>
      <c r="GJ536" s="491"/>
      <c r="GK536" s="491"/>
      <c r="GL536" s="491"/>
      <c r="GM536" s="491"/>
      <c r="GN536" s="491"/>
      <c r="GO536" s="491"/>
      <c r="GP536" s="491"/>
      <c r="GQ536" s="491"/>
      <c r="GR536" s="491"/>
      <c r="GS536" s="491"/>
      <c r="GT536" s="491"/>
      <c r="GU536" s="491"/>
      <c r="GV536" s="491"/>
      <c r="GW536" s="491"/>
      <c r="GX536" s="491"/>
      <c r="GY536" s="491"/>
      <c r="GZ536" s="491"/>
      <c r="HA536" s="491"/>
      <c r="HB536" s="491"/>
      <c r="HC536" s="491"/>
      <c r="HD536" s="491"/>
      <c r="HE536" s="491"/>
      <c r="HF536" s="491"/>
      <c r="HG536" s="491"/>
      <c r="HH536" s="491"/>
      <c r="HI536" s="491"/>
      <c r="HJ536" s="491"/>
      <c r="HK536" s="491"/>
      <c r="HL536" s="491"/>
      <c r="HM536" s="491"/>
      <c r="HN536" s="491"/>
      <c r="HO536" s="491"/>
      <c r="HP536" s="491"/>
      <c r="HQ536" s="491"/>
      <c r="HR536" s="491"/>
      <c r="HS536" s="491"/>
      <c r="HT536" s="491"/>
      <c r="HU536" s="491"/>
    </row>
    <row r="537" spans="1:229" s="462" customFormat="1" ht="15" customHeight="1" x14ac:dyDescent="0.15">
      <c r="A537" s="496">
        <v>533</v>
      </c>
      <c r="B537" s="504">
        <v>54</v>
      </c>
      <c r="C537" s="539" t="s">
        <v>4092</v>
      </c>
      <c r="D537" s="538" t="s">
        <v>5230</v>
      </c>
      <c r="E537" s="498" t="s">
        <v>705</v>
      </c>
      <c r="F537" s="598" t="s">
        <v>2742</v>
      </c>
      <c r="G537" s="576" t="s">
        <v>4469</v>
      </c>
      <c r="H537" s="501" t="s">
        <v>2246</v>
      </c>
      <c r="I537" s="502" t="str">
        <f t="shared" si="43"/>
        <v>III/b</v>
      </c>
      <c r="J537" s="503" t="s">
        <v>3977</v>
      </c>
      <c r="K537" s="501" t="s">
        <v>707</v>
      </c>
      <c r="L537" s="503">
        <f t="shared" si="44"/>
        <v>31</v>
      </c>
      <c r="M537" s="501" t="s">
        <v>680</v>
      </c>
      <c r="N537" s="503" t="s">
        <v>3977</v>
      </c>
      <c r="O537" s="496" t="s">
        <v>2225</v>
      </c>
      <c r="P537" s="553" t="s">
        <v>4111</v>
      </c>
      <c r="Q537" s="508" t="s">
        <v>2232</v>
      </c>
      <c r="R537" s="508" t="s">
        <v>3131</v>
      </c>
      <c r="S537" s="598">
        <v>2013</v>
      </c>
      <c r="T537" s="598" t="s">
        <v>922</v>
      </c>
      <c r="U537" s="598" t="s">
        <v>5231</v>
      </c>
      <c r="V537" s="625"/>
      <c r="W537" s="491"/>
      <c r="X537" s="491"/>
      <c r="Y537" s="491"/>
      <c r="Z537" s="491"/>
      <c r="AA537" s="491"/>
      <c r="AB537" s="491"/>
      <c r="AC537" s="491"/>
      <c r="AD537" s="491"/>
      <c r="AE537" s="491"/>
      <c r="AF537" s="491"/>
      <c r="AG537" s="491"/>
      <c r="AH537" s="491"/>
      <c r="AI537" s="491"/>
      <c r="AJ537" s="491"/>
      <c r="AK537" s="491"/>
      <c r="AL537" s="491"/>
      <c r="AM537" s="491"/>
      <c r="AN537" s="491"/>
      <c r="AO537" s="491"/>
      <c r="AP537" s="491"/>
      <c r="AQ537" s="491"/>
      <c r="AR537" s="491"/>
      <c r="AS537" s="491"/>
      <c r="AT537" s="491"/>
      <c r="AU537" s="491"/>
      <c r="AV537" s="491"/>
      <c r="AW537" s="491"/>
      <c r="AX537" s="491"/>
      <c r="AY537" s="491"/>
      <c r="AZ537" s="491"/>
      <c r="BA537" s="491"/>
      <c r="BB537" s="491"/>
      <c r="BC537" s="491"/>
      <c r="BD537" s="491"/>
      <c r="BE537" s="491"/>
      <c r="BF537" s="491"/>
      <c r="BG537" s="491"/>
      <c r="BH537" s="491"/>
      <c r="BI537" s="491"/>
      <c r="BJ537" s="491"/>
      <c r="BK537" s="491"/>
      <c r="BL537" s="491"/>
      <c r="BM537" s="491"/>
      <c r="BN537" s="491"/>
      <c r="BO537" s="491"/>
      <c r="BP537" s="491"/>
      <c r="BQ537" s="491"/>
      <c r="BR537" s="491"/>
      <c r="BS537" s="491"/>
      <c r="BT537" s="491"/>
      <c r="BU537" s="491"/>
      <c r="BV537" s="491"/>
      <c r="BW537" s="491"/>
      <c r="BX537" s="491"/>
      <c r="BY537" s="491"/>
      <c r="BZ537" s="491"/>
      <c r="CA537" s="491"/>
      <c r="CB537" s="491"/>
      <c r="CC537" s="491"/>
      <c r="CD537" s="491"/>
      <c r="CE537" s="491"/>
      <c r="CF537" s="491"/>
      <c r="CG537" s="491"/>
      <c r="CH537" s="491"/>
      <c r="CI537" s="491"/>
      <c r="CJ537" s="491"/>
      <c r="CK537" s="491"/>
      <c r="CL537" s="491"/>
      <c r="CM537" s="491"/>
      <c r="CN537" s="491"/>
      <c r="CO537" s="491"/>
      <c r="CP537" s="491"/>
      <c r="CQ537" s="491"/>
      <c r="CR537" s="491"/>
      <c r="CS537" s="491"/>
      <c r="CT537" s="491"/>
      <c r="CU537" s="491"/>
      <c r="CV537" s="491"/>
      <c r="CW537" s="491"/>
      <c r="CX537" s="491"/>
      <c r="CY537" s="491"/>
      <c r="CZ537" s="491"/>
      <c r="DA537" s="491"/>
      <c r="DB537" s="491"/>
      <c r="DC537" s="491"/>
      <c r="DD537" s="491"/>
      <c r="DE537" s="491"/>
      <c r="DF537" s="491"/>
      <c r="DG537" s="491"/>
      <c r="DH537" s="491"/>
      <c r="DI537" s="491"/>
      <c r="DJ537" s="491"/>
      <c r="DK537" s="491"/>
      <c r="DL537" s="491"/>
      <c r="DM537" s="491"/>
      <c r="DN537" s="491"/>
      <c r="DO537" s="491"/>
      <c r="DP537" s="491"/>
      <c r="DQ537" s="491"/>
      <c r="DR537" s="491"/>
      <c r="DS537" s="491"/>
      <c r="DT537" s="491"/>
      <c r="DU537" s="491"/>
      <c r="DV537" s="491"/>
      <c r="DW537" s="491"/>
      <c r="DX537" s="491"/>
      <c r="DY537" s="491"/>
      <c r="DZ537" s="491"/>
      <c r="EA537" s="491"/>
      <c r="EB537" s="491"/>
      <c r="EC537" s="491"/>
      <c r="ED537" s="491"/>
      <c r="EE537" s="491"/>
      <c r="EF537" s="491"/>
      <c r="EG537" s="491"/>
      <c r="EH537" s="491"/>
      <c r="EI537" s="491"/>
      <c r="EJ537" s="491"/>
      <c r="EK537" s="491"/>
      <c r="EL537" s="491"/>
      <c r="EM537" s="491"/>
      <c r="EN537" s="491"/>
      <c r="EO537" s="491"/>
      <c r="EP537" s="491"/>
      <c r="EQ537" s="491"/>
      <c r="ER537" s="491"/>
      <c r="ES537" s="491"/>
      <c r="ET537" s="491"/>
      <c r="EU537" s="491"/>
      <c r="EV537" s="491"/>
      <c r="EW537" s="491"/>
      <c r="EX537" s="491"/>
      <c r="EY537" s="491"/>
      <c r="EZ537" s="491"/>
      <c r="FA537" s="491"/>
      <c r="FB537" s="491"/>
      <c r="FC537" s="491"/>
      <c r="FD537" s="491"/>
      <c r="FE537" s="491"/>
      <c r="FF537" s="491"/>
      <c r="FG537" s="491"/>
      <c r="FH537" s="491"/>
      <c r="FI537" s="491"/>
      <c r="FJ537" s="491"/>
      <c r="FK537" s="491"/>
      <c r="FL537" s="491"/>
      <c r="FM537" s="491"/>
      <c r="FN537" s="491"/>
      <c r="FO537" s="491"/>
      <c r="FP537" s="491"/>
      <c r="FQ537" s="491"/>
      <c r="FR537" s="491"/>
      <c r="FS537" s="491"/>
      <c r="FT537" s="491"/>
      <c r="FU537" s="491"/>
      <c r="FV537" s="491"/>
      <c r="FW537" s="491"/>
      <c r="FX537" s="491"/>
      <c r="FY537" s="491"/>
      <c r="FZ537" s="491"/>
      <c r="GA537" s="491"/>
      <c r="GB537" s="491"/>
      <c r="GC537" s="491"/>
      <c r="GD537" s="491"/>
      <c r="GE537" s="491"/>
      <c r="GF537" s="491"/>
      <c r="GG537" s="491"/>
      <c r="GH537" s="491"/>
      <c r="GI537" s="491"/>
      <c r="GJ537" s="491"/>
      <c r="GK537" s="491"/>
      <c r="GL537" s="491"/>
      <c r="GM537" s="491"/>
      <c r="GN537" s="491"/>
      <c r="GO537" s="491"/>
      <c r="GP537" s="491"/>
      <c r="GQ537" s="491"/>
      <c r="GR537" s="491"/>
      <c r="GS537" s="491"/>
      <c r="GT537" s="491"/>
      <c r="GU537" s="491"/>
      <c r="GV537" s="491"/>
      <c r="GW537" s="491"/>
      <c r="GX537" s="491"/>
      <c r="GY537" s="491"/>
      <c r="GZ537" s="491"/>
      <c r="HA537" s="491"/>
      <c r="HB537" s="491"/>
      <c r="HC537" s="491"/>
      <c r="HD537" s="491"/>
      <c r="HE537" s="491"/>
      <c r="HF537" s="491"/>
      <c r="HG537" s="491"/>
      <c r="HH537" s="491"/>
      <c r="HI537" s="491"/>
      <c r="HJ537" s="491"/>
      <c r="HK537" s="491"/>
      <c r="HL537" s="491"/>
      <c r="HM537" s="491"/>
      <c r="HN537" s="491"/>
      <c r="HO537" s="491"/>
      <c r="HP537" s="491"/>
      <c r="HQ537" s="491"/>
      <c r="HR537" s="491"/>
      <c r="HS537" s="491"/>
      <c r="HT537" s="491"/>
      <c r="HU537" s="491"/>
    </row>
    <row r="538" spans="1:229" s="462" customFormat="1" ht="15" customHeight="1" x14ac:dyDescent="0.15">
      <c r="A538" s="504">
        <v>534</v>
      </c>
      <c r="B538" s="611">
        <v>55</v>
      </c>
      <c r="C538" s="539" t="s">
        <v>4093</v>
      </c>
      <c r="D538" s="538" t="s">
        <v>4071</v>
      </c>
      <c r="E538" s="498" t="s">
        <v>709</v>
      </c>
      <c r="F538" s="598" t="s">
        <v>2724</v>
      </c>
      <c r="G538" s="576" t="s">
        <v>4482</v>
      </c>
      <c r="H538" s="501" t="s">
        <v>2246</v>
      </c>
      <c r="I538" s="502" t="str">
        <f t="shared" si="43"/>
        <v>III/b</v>
      </c>
      <c r="J538" s="503" t="s">
        <v>3977</v>
      </c>
      <c r="K538" s="501" t="s">
        <v>707</v>
      </c>
      <c r="L538" s="503">
        <f t="shared" si="44"/>
        <v>29</v>
      </c>
      <c r="M538" s="501" t="s">
        <v>680</v>
      </c>
      <c r="N538" s="503" t="s">
        <v>3977</v>
      </c>
      <c r="O538" s="496" t="s">
        <v>2225</v>
      </c>
      <c r="P538" s="553" t="s">
        <v>4112</v>
      </c>
      <c r="Q538" s="508" t="s">
        <v>2232</v>
      </c>
      <c r="R538" s="508" t="s">
        <v>2698</v>
      </c>
      <c r="S538" s="598"/>
      <c r="T538" s="598"/>
      <c r="U538" s="598"/>
      <c r="V538" s="625"/>
      <c r="W538" s="491"/>
      <c r="X538" s="491"/>
      <c r="Y538" s="491"/>
      <c r="Z538" s="491"/>
      <c r="AA538" s="491"/>
      <c r="AB538" s="491"/>
      <c r="AC538" s="491"/>
      <c r="AD538" s="491"/>
      <c r="AE538" s="491"/>
      <c r="AF538" s="491"/>
      <c r="AG538" s="491"/>
      <c r="AH538" s="491"/>
      <c r="AI538" s="491"/>
      <c r="AJ538" s="491"/>
      <c r="AK538" s="491"/>
      <c r="AL538" s="491"/>
      <c r="AM538" s="491"/>
      <c r="AN538" s="491"/>
      <c r="AO538" s="491"/>
      <c r="AP538" s="491"/>
      <c r="AQ538" s="491"/>
      <c r="AR538" s="491"/>
      <c r="AS538" s="491"/>
      <c r="AT538" s="491"/>
      <c r="AU538" s="491"/>
      <c r="AV538" s="491"/>
      <c r="AW538" s="491"/>
      <c r="AX538" s="491"/>
      <c r="AY538" s="491"/>
      <c r="AZ538" s="491"/>
      <c r="BA538" s="491"/>
      <c r="BB538" s="491"/>
      <c r="BC538" s="491"/>
      <c r="BD538" s="491"/>
      <c r="BE538" s="491"/>
      <c r="BF538" s="491"/>
      <c r="BG538" s="491"/>
      <c r="BH538" s="491"/>
      <c r="BI538" s="491"/>
      <c r="BJ538" s="491"/>
      <c r="BK538" s="491"/>
      <c r="BL538" s="491"/>
      <c r="BM538" s="491"/>
      <c r="BN538" s="491"/>
      <c r="BO538" s="491"/>
      <c r="BP538" s="491"/>
      <c r="BQ538" s="491"/>
      <c r="BR538" s="491"/>
      <c r="BS538" s="491"/>
      <c r="BT538" s="491"/>
      <c r="BU538" s="491"/>
      <c r="BV538" s="491"/>
      <c r="BW538" s="491"/>
      <c r="BX538" s="491"/>
      <c r="BY538" s="491"/>
      <c r="BZ538" s="491"/>
      <c r="CA538" s="491"/>
      <c r="CB538" s="491"/>
      <c r="CC538" s="491"/>
      <c r="CD538" s="491"/>
      <c r="CE538" s="491"/>
      <c r="CF538" s="491"/>
      <c r="CG538" s="491"/>
      <c r="CH538" s="491"/>
      <c r="CI538" s="491"/>
      <c r="CJ538" s="491"/>
      <c r="CK538" s="491"/>
      <c r="CL538" s="491"/>
      <c r="CM538" s="491"/>
      <c r="CN538" s="491"/>
      <c r="CO538" s="491"/>
      <c r="CP538" s="491"/>
      <c r="CQ538" s="491"/>
      <c r="CR538" s="491"/>
      <c r="CS538" s="491"/>
      <c r="CT538" s="491"/>
      <c r="CU538" s="491"/>
      <c r="CV538" s="491"/>
      <c r="CW538" s="491"/>
      <c r="CX538" s="491"/>
      <c r="CY538" s="491"/>
      <c r="CZ538" s="491"/>
      <c r="DA538" s="491"/>
      <c r="DB538" s="491"/>
      <c r="DC538" s="491"/>
      <c r="DD538" s="491"/>
      <c r="DE538" s="491"/>
      <c r="DF538" s="491"/>
      <c r="DG538" s="491"/>
      <c r="DH538" s="491"/>
      <c r="DI538" s="491"/>
      <c r="DJ538" s="491"/>
      <c r="DK538" s="491"/>
      <c r="DL538" s="491"/>
      <c r="DM538" s="491"/>
      <c r="DN538" s="491"/>
      <c r="DO538" s="491"/>
      <c r="DP538" s="491"/>
      <c r="DQ538" s="491"/>
      <c r="DR538" s="491"/>
      <c r="DS538" s="491"/>
      <c r="DT538" s="491"/>
      <c r="DU538" s="491"/>
      <c r="DV538" s="491"/>
      <c r="DW538" s="491"/>
      <c r="DX538" s="491"/>
      <c r="DY538" s="491"/>
      <c r="DZ538" s="491"/>
      <c r="EA538" s="491"/>
      <c r="EB538" s="491"/>
      <c r="EC538" s="491"/>
      <c r="ED538" s="491"/>
      <c r="EE538" s="491"/>
      <c r="EF538" s="491"/>
      <c r="EG538" s="491"/>
      <c r="EH538" s="491"/>
      <c r="EI538" s="491"/>
      <c r="EJ538" s="491"/>
      <c r="EK538" s="491"/>
      <c r="EL538" s="491"/>
      <c r="EM538" s="491"/>
      <c r="EN538" s="491"/>
      <c r="EO538" s="491"/>
      <c r="EP538" s="491"/>
      <c r="EQ538" s="491"/>
      <c r="ER538" s="491"/>
      <c r="ES538" s="491"/>
      <c r="ET538" s="491"/>
      <c r="EU538" s="491"/>
      <c r="EV538" s="491"/>
      <c r="EW538" s="491"/>
      <c r="EX538" s="491"/>
      <c r="EY538" s="491"/>
      <c r="EZ538" s="491"/>
      <c r="FA538" s="491"/>
      <c r="FB538" s="491"/>
      <c r="FC538" s="491"/>
      <c r="FD538" s="491"/>
      <c r="FE538" s="491"/>
      <c r="FF538" s="491"/>
      <c r="FG538" s="491"/>
      <c r="FH538" s="491"/>
      <c r="FI538" s="491"/>
      <c r="FJ538" s="491"/>
      <c r="FK538" s="491"/>
      <c r="FL538" s="491"/>
      <c r="FM538" s="491"/>
      <c r="FN538" s="491"/>
      <c r="FO538" s="491"/>
      <c r="FP538" s="491"/>
      <c r="FQ538" s="491"/>
      <c r="FR538" s="491"/>
      <c r="FS538" s="491"/>
      <c r="FT538" s="491"/>
      <c r="FU538" s="491"/>
      <c r="FV538" s="491"/>
      <c r="FW538" s="491"/>
      <c r="FX538" s="491"/>
      <c r="FY538" s="491"/>
      <c r="FZ538" s="491"/>
      <c r="GA538" s="491"/>
      <c r="GB538" s="491"/>
      <c r="GC538" s="491"/>
      <c r="GD538" s="491"/>
      <c r="GE538" s="491"/>
      <c r="GF538" s="491"/>
      <c r="GG538" s="491"/>
      <c r="GH538" s="491"/>
      <c r="GI538" s="491"/>
      <c r="GJ538" s="491"/>
      <c r="GK538" s="491"/>
      <c r="GL538" s="491"/>
      <c r="GM538" s="491"/>
      <c r="GN538" s="491"/>
      <c r="GO538" s="491"/>
      <c r="GP538" s="491"/>
      <c r="GQ538" s="491"/>
      <c r="GR538" s="491"/>
      <c r="GS538" s="491"/>
      <c r="GT538" s="491"/>
      <c r="GU538" s="491"/>
      <c r="GV538" s="491"/>
      <c r="GW538" s="491"/>
      <c r="GX538" s="491"/>
      <c r="GY538" s="491"/>
      <c r="GZ538" s="491"/>
      <c r="HA538" s="491"/>
      <c r="HB538" s="491"/>
      <c r="HC538" s="491"/>
      <c r="HD538" s="491"/>
      <c r="HE538" s="491"/>
      <c r="HF538" s="491"/>
      <c r="HG538" s="491"/>
      <c r="HH538" s="491"/>
      <c r="HI538" s="491"/>
      <c r="HJ538" s="491"/>
      <c r="HK538" s="491"/>
      <c r="HL538" s="491"/>
      <c r="HM538" s="491"/>
      <c r="HN538" s="491"/>
      <c r="HO538" s="491"/>
      <c r="HP538" s="491"/>
      <c r="HQ538" s="491"/>
      <c r="HR538" s="491"/>
      <c r="HS538" s="491"/>
      <c r="HT538" s="491"/>
      <c r="HU538" s="491"/>
    </row>
    <row r="539" spans="1:229" s="462" customFormat="1" ht="15" customHeight="1" x14ac:dyDescent="0.15">
      <c r="A539" s="496">
        <v>535</v>
      </c>
      <c r="B539" s="504">
        <v>56</v>
      </c>
      <c r="C539" s="539" t="s">
        <v>4094</v>
      </c>
      <c r="D539" s="538" t="s">
        <v>5155</v>
      </c>
      <c r="E539" s="498" t="s">
        <v>709</v>
      </c>
      <c r="F539" s="598" t="s">
        <v>2747</v>
      </c>
      <c r="G539" s="576" t="s">
        <v>4633</v>
      </c>
      <c r="H539" s="501" t="s">
        <v>2246</v>
      </c>
      <c r="I539" s="502" t="str">
        <f t="shared" si="43"/>
        <v>III/b</v>
      </c>
      <c r="J539" s="503" t="s">
        <v>3977</v>
      </c>
      <c r="K539" s="501" t="s">
        <v>707</v>
      </c>
      <c r="L539" s="503">
        <f t="shared" si="44"/>
        <v>28</v>
      </c>
      <c r="M539" s="501" t="s">
        <v>680</v>
      </c>
      <c r="N539" s="503" t="s">
        <v>3977</v>
      </c>
      <c r="O539" s="496" t="s">
        <v>2225</v>
      </c>
      <c r="P539" s="553" t="s">
        <v>4113</v>
      </c>
      <c r="Q539" s="508" t="s">
        <v>2232</v>
      </c>
      <c r="R539" s="508" t="s">
        <v>2288</v>
      </c>
      <c r="S539" s="598">
        <v>2016</v>
      </c>
      <c r="T539" s="598" t="s">
        <v>3498</v>
      </c>
      <c r="U539" s="598" t="s">
        <v>2991</v>
      </c>
      <c r="V539" s="625"/>
      <c r="W539" s="491"/>
      <c r="X539" s="491"/>
      <c r="Y539" s="491"/>
      <c r="Z539" s="491"/>
      <c r="AA539" s="491"/>
      <c r="AB539" s="491"/>
      <c r="AC539" s="491"/>
      <c r="AD539" s="491"/>
      <c r="AE539" s="491"/>
      <c r="AF539" s="491"/>
      <c r="AG539" s="491"/>
      <c r="AH539" s="491"/>
      <c r="AI539" s="491"/>
      <c r="AJ539" s="491"/>
      <c r="AK539" s="491"/>
      <c r="AL539" s="491"/>
      <c r="AM539" s="491"/>
      <c r="AN539" s="491"/>
      <c r="AO539" s="491"/>
      <c r="AP539" s="491"/>
      <c r="AQ539" s="491"/>
      <c r="AR539" s="491"/>
      <c r="AS539" s="491"/>
      <c r="AT539" s="491"/>
      <c r="AU539" s="491"/>
      <c r="AV539" s="491"/>
      <c r="AW539" s="491"/>
      <c r="AX539" s="491"/>
      <c r="AY539" s="491"/>
      <c r="AZ539" s="491"/>
      <c r="BA539" s="491"/>
      <c r="BB539" s="491"/>
      <c r="BC539" s="491"/>
      <c r="BD539" s="491"/>
      <c r="BE539" s="491"/>
      <c r="BF539" s="491"/>
      <c r="BG539" s="491"/>
      <c r="BH539" s="491"/>
      <c r="BI539" s="491"/>
      <c r="BJ539" s="491"/>
      <c r="BK539" s="491"/>
      <c r="BL539" s="491"/>
      <c r="BM539" s="491"/>
      <c r="BN539" s="491"/>
      <c r="BO539" s="491"/>
      <c r="BP539" s="491"/>
      <c r="BQ539" s="491"/>
      <c r="BR539" s="491"/>
      <c r="BS539" s="491"/>
      <c r="BT539" s="491"/>
      <c r="BU539" s="491"/>
      <c r="BV539" s="491"/>
      <c r="BW539" s="491"/>
      <c r="BX539" s="491"/>
      <c r="BY539" s="491"/>
      <c r="BZ539" s="491"/>
      <c r="CA539" s="491"/>
      <c r="CB539" s="491"/>
      <c r="CC539" s="491"/>
      <c r="CD539" s="491"/>
      <c r="CE539" s="491"/>
      <c r="CF539" s="491"/>
      <c r="CG539" s="491"/>
      <c r="CH539" s="491"/>
      <c r="CI539" s="491"/>
      <c r="CJ539" s="491"/>
      <c r="CK539" s="491"/>
      <c r="CL539" s="491"/>
      <c r="CM539" s="491"/>
      <c r="CN539" s="491"/>
      <c r="CO539" s="491"/>
      <c r="CP539" s="491"/>
      <c r="CQ539" s="491"/>
      <c r="CR539" s="491"/>
      <c r="CS539" s="491"/>
      <c r="CT539" s="491"/>
      <c r="CU539" s="491"/>
      <c r="CV539" s="491"/>
      <c r="CW539" s="491"/>
      <c r="CX539" s="491"/>
      <c r="CY539" s="491"/>
      <c r="CZ539" s="491"/>
      <c r="DA539" s="491"/>
      <c r="DB539" s="491"/>
      <c r="DC539" s="491"/>
      <c r="DD539" s="491"/>
      <c r="DE539" s="491"/>
      <c r="DF539" s="491"/>
      <c r="DG539" s="491"/>
      <c r="DH539" s="491"/>
      <c r="DI539" s="491"/>
      <c r="DJ539" s="491"/>
      <c r="DK539" s="491"/>
      <c r="DL539" s="491"/>
      <c r="DM539" s="491"/>
      <c r="DN539" s="491"/>
      <c r="DO539" s="491"/>
      <c r="DP539" s="491"/>
      <c r="DQ539" s="491"/>
      <c r="DR539" s="491"/>
      <c r="DS539" s="491"/>
      <c r="DT539" s="491"/>
      <c r="DU539" s="491"/>
      <c r="DV539" s="491"/>
      <c r="DW539" s="491"/>
      <c r="DX539" s="491"/>
      <c r="DY539" s="491"/>
      <c r="DZ539" s="491"/>
      <c r="EA539" s="491"/>
      <c r="EB539" s="491"/>
      <c r="EC539" s="491"/>
      <c r="ED539" s="491"/>
      <c r="EE539" s="491"/>
      <c r="EF539" s="491"/>
      <c r="EG539" s="491"/>
      <c r="EH539" s="491"/>
      <c r="EI539" s="491"/>
      <c r="EJ539" s="491"/>
      <c r="EK539" s="491"/>
      <c r="EL539" s="491"/>
      <c r="EM539" s="491"/>
      <c r="EN539" s="491"/>
      <c r="EO539" s="491"/>
      <c r="EP539" s="491"/>
      <c r="EQ539" s="491"/>
      <c r="ER539" s="491"/>
      <c r="ES539" s="491"/>
      <c r="ET539" s="491"/>
      <c r="EU539" s="491"/>
      <c r="EV539" s="491"/>
      <c r="EW539" s="491"/>
      <c r="EX539" s="491"/>
      <c r="EY539" s="491"/>
      <c r="EZ539" s="491"/>
      <c r="FA539" s="491"/>
      <c r="FB539" s="491"/>
      <c r="FC539" s="491"/>
      <c r="FD539" s="491"/>
      <c r="FE539" s="491"/>
      <c r="FF539" s="491"/>
      <c r="FG539" s="491"/>
      <c r="FH539" s="491"/>
      <c r="FI539" s="491"/>
      <c r="FJ539" s="491"/>
      <c r="FK539" s="491"/>
      <c r="FL539" s="491"/>
      <c r="FM539" s="491"/>
      <c r="FN539" s="491"/>
      <c r="FO539" s="491"/>
      <c r="FP539" s="491"/>
      <c r="FQ539" s="491"/>
      <c r="FR539" s="491"/>
      <c r="FS539" s="491"/>
      <c r="FT539" s="491"/>
      <c r="FU539" s="491"/>
      <c r="FV539" s="491"/>
      <c r="FW539" s="491"/>
      <c r="FX539" s="491"/>
      <c r="FY539" s="491"/>
      <c r="FZ539" s="491"/>
      <c r="GA539" s="491"/>
      <c r="GB539" s="491"/>
      <c r="GC539" s="491"/>
      <c r="GD539" s="491"/>
      <c r="GE539" s="491"/>
      <c r="GF539" s="491"/>
      <c r="GG539" s="491"/>
      <c r="GH539" s="491"/>
      <c r="GI539" s="491"/>
      <c r="GJ539" s="491"/>
      <c r="GK539" s="491"/>
      <c r="GL539" s="491"/>
      <c r="GM539" s="491"/>
      <c r="GN539" s="491"/>
      <c r="GO539" s="491"/>
      <c r="GP539" s="491"/>
      <c r="GQ539" s="491"/>
      <c r="GR539" s="491"/>
      <c r="GS539" s="491"/>
      <c r="GT539" s="491"/>
      <c r="GU539" s="491"/>
      <c r="GV539" s="491"/>
      <c r="GW539" s="491"/>
      <c r="GX539" s="491"/>
      <c r="GY539" s="491"/>
      <c r="GZ539" s="491"/>
      <c r="HA539" s="491"/>
      <c r="HB539" s="491"/>
      <c r="HC539" s="491"/>
      <c r="HD539" s="491"/>
      <c r="HE539" s="491"/>
      <c r="HF539" s="491"/>
      <c r="HG539" s="491"/>
      <c r="HH539" s="491"/>
      <c r="HI539" s="491"/>
      <c r="HJ539" s="491"/>
      <c r="HK539" s="491"/>
      <c r="HL539" s="491"/>
      <c r="HM539" s="491"/>
      <c r="HN539" s="491"/>
      <c r="HO539" s="491"/>
      <c r="HP539" s="491"/>
      <c r="HQ539" s="491"/>
      <c r="HR539" s="491"/>
      <c r="HS539" s="491"/>
      <c r="HT539" s="491"/>
      <c r="HU539" s="491"/>
    </row>
    <row r="540" spans="1:229" s="462" customFormat="1" ht="15" customHeight="1" x14ac:dyDescent="0.15">
      <c r="A540" s="496">
        <v>536</v>
      </c>
      <c r="B540" s="611">
        <v>57</v>
      </c>
      <c r="C540" s="539" t="s">
        <v>4095</v>
      </c>
      <c r="D540" s="538" t="s">
        <v>4072</v>
      </c>
      <c r="E540" s="498" t="s">
        <v>705</v>
      </c>
      <c r="F540" s="598" t="s">
        <v>2762</v>
      </c>
      <c r="G540" s="576" t="s">
        <v>4480</v>
      </c>
      <c r="H540" s="501" t="s">
        <v>2246</v>
      </c>
      <c r="I540" s="502" t="str">
        <f t="shared" si="43"/>
        <v>III/b</v>
      </c>
      <c r="J540" s="503" t="s">
        <v>3977</v>
      </c>
      <c r="K540" s="501" t="s">
        <v>707</v>
      </c>
      <c r="L540" s="503">
        <f t="shared" si="44"/>
        <v>34</v>
      </c>
      <c r="M540" s="501" t="s">
        <v>680</v>
      </c>
      <c r="N540" s="503" t="s">
        <v>3977</v>
      </c>
      <c r="O540" s="496" t="s">
        <v>2225</v>
      </c>
      <c r="P540" s="553" t="s">
        <v>4114</v>
      </c>
      <c r="Q540" s="508" t="s">
        <v>2232</v>
      </c>
      <c r="R540" s="508" t="s">
        <v>2329</v>
      </c>
      <c r="S540" s="598"/>
      <c r="T540" s="598"/>
      <c r="U540" s="598"/>
      <c r="V540" s="625"/>
      <c r="W540" s="491"/>
      <c r="X540" s="491"/>
      <c r="Y540" s="491"/>
      <c r="Z540" s="491"/>
      <c r="AA540" s="491"/>
      <c r="AB540" s="491"/>
      <c r="AC540" s="491"/>
      <c r="AD540" s="491"/>
      <c r="AE540" s="491"/>
      <c r="AF540" s="491"/>
      <c r="AG540" s="491"/>
      <c r="AH540" s="491"/>
      <c r="AI540" s="491"/>
      <c r="AJ540" s="491"/>
      <c r="AK540" s="491"/>
      <c r="AL540" s="491"/>
      <c r="AM540" s="491"/>
      <c r="AN540" s="491"/>
      <c r="AO540" s="491"/>
      <c r="AP540" s="491"/>
      <c r="AQ540" s="491"/>
      <c r="AR540" s="491"/>
      <c r="AS540" s="491"/>
      <c r="AT540" s="491"/>
      <c r="AU540" s="491"/>
      <c r="AV540" s="491"/>
      <c r="AW540" s="491"/>
      <c r="AX540" s="491"/>
      <c r="AY540" s="491"/>
      <c r="AZ540" s="491"/>
      <c r="BA540" s="491"/>
      <c r="BB540" s="491"/>
      <c r="BC540" s="491"/>
      <c r="BD540" s="491"/>
      <c r="BE540" s="491"/>
      <c r="BF540" s="491"/>
      <c r="BG540" s="491"/>
      <c r="BH540" s="491"/>
      <c r="BI540" s="491"/>
      <c r="BJ540" s="491"/>
      <c r="BK540" s="491"/>
      <c r="BL540" s="491"/>
      <c r="BM540" s="491"/>
      <c r="BN540" s="491"/>
      <c r="BO540" s="491"/>
      <c r="BP540" s="491"/>
      <c r="BQ540" s="491"/>
      <c r="BR540" s="491"/>
      <c r="BS540" s="491"/>
      <c r="BT540" s="491"/>
      <c r="BU540" s="491"/>
      <c r="BV540" s="491"/>
      <c r="BW540" s="491"/>
      <c r="BX540" s="491"/>
      <c r="BY540" s="491"/>
      <c r="BZ540" s="491"/>
      <c r="CA540" s="491"/>
      <c r="CB540" s="491"/>
      <c r="CC540" s="491"/>
      <c r="CD540" s="491"/>
      <c r="CE540" s="491"/>
      <c r="CF540" s="491"/>
      <c r="CG540" s="491"/>
      <c r="CH540" s="491"/>
      <c r="CI540" s="491"/>
      <c r="CJ540" s="491"/>
      <c r="CK540" s="491"/>
      <c r="CL540" s="491"/>
      <c r="CM540" s="491"/>
      <c r="CN540" s="491"/>
      <c r="CO540" s="491"/>
      <c r="CP540" s="491"/>
      <c r="CQ540" s="491"/>
      <c r="CR540" s="491"/>
      <c r="CS540" s="491"/>
      <c r="CT540" s="491"/>
      <c r="CU540" s="491"/>
      <c r="CV540" s="491"/>
      <c r="CW540" s="491"/>
      <c r="CX540" s="491"/>
      <c r="CY540" s="491"/>
      <c r="CZ540" s="491"/>
      <c r="DA540" s="491"/>
      <c r="DB540" s="491"/>
      <c r="DC540" s="491"/>
      <c r="DD540" s="491"/>
      <c r="DE540" s="491"/>
      <c r="DF540" s="491"/>
      <c r="DG540" s="491"/>
      <c r="DH540" s="491"/>
      <c r="DI540" s="491"/>
      <c r="DJ540" s="491"/>
      <c r="DK540" s="491"/>
      <c r="DL540" s="491"/>
      <c r="DM540" s="491"/>
      <c r="DN540" s="491"/>
      <c r="DO540" s="491"/>
      <c r="DP540" s="491"/>
      <c r="DQ540" s="491"/>
      <c r="DR540" s="491"/>
      <c r="DS540" s="491"/>
      <c r="DT540" s="491"/>
      <c r="DU540" s="491"/>
      <c r="DV540" s="491"/>
      <c r="DW540" s="491"/>
      <c r="DX540" s="491"/>
      <c r="DY540" s="491"/>
      <c r="DZ540" s="491"/>
      <c r="EA540" s="491"/>
      <c r="EB540" s="491"/>
      <c r="EC540" s="491"/>
      <c r="ED540" s="491"/>
      <c r="EE540" s="491"/>
      <c r="EF540" s="491"/>
      <c r="EG540" s="491"/>
      <c r="EH540" s="491"/>
      <c r="EI540" s="491"/>
      <c r="EJ540" s="491"/>
      <c r="EK540" s="491"/>
      <c r="EL540" s="491"/>
      <c r="EM540" s="491"/>
      <c r="EN540" s="491"/>
      <c r="EO540" s="491"/>
      <c r="EP540" s="491"/>
      <c r="EQ540" s="491"/>
      <c r="ER540" s="491"/>
      <c r="ES540" s="491"/>
      <c r="ET540" s="491"/>
      <c r="EU540" s="491"/>
      <c r="EV540" s="491"/>
      <c r="EW540" s="491"/>
      <c r="EX540" s="491"/>
      <c r="EY540" s="491"/>
      <c r="EZ540" s="491"/>
      <c r="FA540" s="491"/>
      <c r="FB540" s="491"/>
      <c r="FC540" s="491"/>
      <c r="FD540" s="491"/>
      <c r="FE540" s="491"/>
      <c r="FF540" s="491"/>
      <c r="FG540" s="491"/>
      <c r="FH540" s="491"/>
      <c r="FI540" s="491"/>
      <c r="FJ540" s="491"/>
      <c r="FK540" s="491"/>
      <c r="FL540" s="491"/>
      <c r="FM540" s="491"/>
      <c r="FN540" s="491"/>
      <c r="FO540" s="491"/>
      <c r="FP540" s="491"/>
      <c r="FQ540" s="491"/>
      <c r="FR540" s="491"/>
      <c r="FS540" s="491"/>
      <c r="FT540" s="491"/>
      <c r="FU540" s="491"/>
      <c r="FV540" s="491"/>
      <c r="FW540" s="491"/>
      <c r="FX540" s="491"/>
      <c r="FY540" s="491"/>
      <c r="FZ540" s="491"/>
      <c r="GA540" s="491"/>
      <c r="GB540" s="491"/>
      <c r="GC540" s="491"/>
      <c r="GD540" s="491"/>
      <c r="GE540" s="491"/>
      <c r="GF540" s="491"/>
      <c r="GG540" s="491"/>
      <c r="GH540" s="491"/>
      <c r="GI540" s="491"/>
      <c r="GJ540" s="491"/>
      <c r="GK540" s="491"/>
      <c r="GL540" s="491"/>
      <c r="GM540" s="491"/>
      <c r="GN540" s="491"/>
      <c r="GO540" s="491"/>
      <c r="GP540" s="491"/>
      <c r="GQ540" s="491"/>
      <c r="GR540" s="491"/>
      <c r="GS540" s="491"/>
      <c r="GT540" s="491"/>
      <c r="GU540" s="491"/>
      <c r="GV540" s="491"/>
      <c r="GW540" s="491"/>
      <c r="GX540" s="491"/>
      <c r="GY540" s="491"/>
      <c r="GZ540" s="491"/>
      <c r="HA540" s="491"/>
      <c r="HB540" s="491"/>
      <c r="HC540" s="491"/>
      <c r="HD540" s="491"/>
      <c r="HE540" s="491"/>
      <c r="HF540" s="491"/>
      <c r="HG540" s="491"/>
      <c r="HH540" s="491"/>
      <c r="HI540" s="491"/>
      <c r="HJ540" s="491"/>
      <c r="HK540" s="491"/>
      <c r="HL540" s="491"/>
      <c r="HM540" s="491"/>
      <c r="HN540" s="491"/>
      <c r="HO540" s="491"/>
      <c r="HP540" s="491"/>
      <c r="HQ540" s="491"/>
      <c r="HR540" s="491"/>
      <c r="HS540" s="491"/>
      <c r="HT540" s="491"/>
      <c r="HU540" s="491"/>
    </row>
    <row r="541" spans="1:229" s="462" customFormat="1" ht="15" customHeight="1" x14ac:dyDescent="0.15">
      <c r="A541" s="504">
        <v>537</v>
      </c>
      <c r="B541" s="504">
        <v>58</v>
      </c>
      <c r="C541" s="539" t="s">
        <v>4096</v>
      </c>
      <c r="D541" s="538" t="s">
        <v>5209</v>
      </c>
      <c r="E541" s="498" t="s">
        <v>705</v>
      </c>
      <c r="F541" s="598" t="s">
        <v>2724</v>
      </c>
      <c r="G541" s="576" t="s">
        <v>4481</v>
      </c>
      <c r="H541" s="501" t="s">
        <v>2246</v>
      </c>
      <c r="I541" s="502" t="str">
        <f t="shared" si="43"/>
        <v>III/b</v>
      </c>
      <c r="J541" s="503" t="s">
        <v>3977</v>
      </c>
      <c r="K541" s="501" t="s">
        <v>707</v>
      </c>
      <c r="L541" s="503">
        <f t="shared" si="44"/>
        <v>33</v>
      </c>
      <c r="M541" s="501" t="s">
        <v>680</v>
      </c>
      <c r="N541" s="503" t="s">
        <v>3977</v>
      </c>
      <c r="O541" s="496" t="s">
        <v>2225</v>
      </c>
      <c r="P541" s="553" t="s">
        <v>4115</v>
      </c>
      <c r="Q541" s="508" t="s">
        <v>2232</v>
      </c>
      <c r="R541" s="508" t="s">
        <v>2287</v>
      </c>
      <c r="S541" s="598"/>
      <c r="T541" s="598"/>
      <c r="U541" s="598"/>
      <c r="V541" s="625"/>
      <c r="W541" s="491"/>
      <c r="X541" s="491"/>
      <c r="Y541" s="491"/>
      <c r="Z541" s="491"/>
      <c r="AA541" s="491"/>
      <c r="AB541" s="491"/>
      <c r="AC541" s="491"/>
      <c r="AD541" s="491"/>
      <c r="AE541" s="491"/>
      <c r="AF541" s="491"/>
      <c r="AG541" s="491"/>
      <c r="AH541" s="491"/>
      <c r="AI541" s="491"/>
      <c r="AJ541" s="491"/>
      <c r="AK541" s="491"/>
      <c r="AL541" s="491"/>
      <c r="AM541" s="491"/>
      <c r="AN541" s="491"/>
      <c r="AO541" s="491"/>
      <c r="AP541" s="491"/>
      <c r="AQ541" s="491"/>
      <c r="AR541" s="491"/>
      <c r="AS541" s="491"/>
      <c r="AT541" s="491"/>
      <c r="AU541" s="491"/>
      <c r="AV541" s="491"/>
      <c r="AW541" s="491"/>
      <c r="AX541" s="491"/>
      <c r="AY541" s="491"/>
      <c r="AZ541" s="491"/>
      <c r="BA541" s="491"/>
      <c r="BB541" s="491"/>
      <c r="BC541" s="491"/>
      <c r="BD541" s="491"/>
      <c r="BE541" s="491"/>
      <c r="BF541" s="491"/>
      <c r="BG541" s="491"/>
      <c r="BH541" s="491"/>
      <c r="BI541" s="491"/>
      <c r="BJ541" s="491"/>
      <c r="BK541" s="491"/>
      <c r="BL541" s="491"/>
      <c r="BM541" s="491"/>
      <c r="BN541" s="491"/>
      <c r="BO541" s="491"/>
      <c r="BP541" s="491"/>
      <c r="BQ541" s="491"/>
      <c r="BR541" s="491"/>
      <c r="BS541" s="491"/>
      <c r="BT541" s="491"/>
      <c r="BU541" s="491"/>
      <c r="BV541" s="491"/>
      <c r="BW541" s="491"/>
      <c r="BX541" s="491"/>
      <c r="BY541" s="491"/>
      <c r="BZ541" s="491"/>
      <c r="CA541" s="491"/>
      <c r="CB541" s="491"/>
      <c r="CC541" s="491"/>
      <c r="CD541" s="491"/>
      <c r="CE541" s="491"/>
      <c r="CF541" s="491"/>
      <c r="CG541" s="491"/>
      <c r="CH541" s="491"/>
      <c r="CI541" s="491"/>
      <c r="CJ541" s="491"/>
      <c r="CK541" s="491"/>
      <c r="CL541" s="491"/>
      <c r="CM541" s="491"/>
      <c r="CN541" s="491"/>
      <c r="CO541" s="491"/>
      <c r="CP541" s="491"/>
      <c r="CQ541" s="491"/>
      <c r="CR541" s="491"/>
      <c r="CS541" s="491"/>
      <c r="CT541" s="491"/>
      <c r="CU541" s="491"/>
      <c r="CV541" s="491"/>
      <c r="CW541" s="491"/>
      <c r="CX541" s="491"/>
      <c r="CY541" s="491"/>
      <c r="CZ541" s="491"/>
      <c r="DA541" s="491"/>
      <c r="DB541" s="491"/>
      <c r="DC541" s="491"/>
      <c r="DD541" s="491"/>
      <c r="DE541" s="491"/>
      <c r="DF541" s="491"/>
      <c r="DG541" s="491"/>
      <c r="DH541" s="491"/>
      <c r="DI541" s="491"/>
      <c r="DJ541" s="491"/>
      <c r="DK541" s="491"/>
      <c r="DL541" s="491"/>
      <c r="DM541" s="491"/>
      <c r="DN541" s="491"/>
      <c r="DO541" s="491"/>
      <c r="DP541" s="491"/>
      <c r="DQ541" s="491"/>
      <c r="DR541" s="491"/>
      <c r="DS541" s="491"/>
      <c r="DT541" s="491"/>
      <c r="DU541" s="491"/>
      <c r="DV541" s="491"/>
      <c r="DW541" s="491"/>
      <c r="DX541" s="491"/>
      <c r="DY541" s="491"/>
      <c r="DZ541" s="491"/>
      <c r="EA541" s="491"/>
      <c r="EB541" s="491"/>
      <c r="EC541" s="491"/>
      <c r="ED541" s="491"/>
      <c r="EE541" s="491"/>
      <c r="EF541" s="491"/>
      <c r="EG541" s="491"/>
      <c r="EH541" s="491"/>
      <c r="EI541" s="491"/>
      <c r="EJ541" s="491"/>
      <c r="EK541" s="491"/>
      <c r="EL541" s="491"/>
      <c r="EM541" s="491"/>
      <c r="EN541" s="491"/>
      <c r="EO541" s="491"/>
      <c r="EP541" s="491"/>
      <c r="EQ541" s="491"/>
      <c r="ER541" s="491"/>
      <c r="ES541" s="491"/>
      <c r="ET541" s="491"/>
      <c r="EU541" s="491"/>
      <c r="EV541" s="491"/>
      <c r="EW541" s="491"/>
      <c r="EX541" s="491"/>
      <c r="EY541" s="491"/>
      <c r="EZ541" s="491"/>
      <c r="FA541" s="491"/>
      <c r="FB541" s="491"/>
      <c r="FC541" s="491"/>
      <c r="FD541" s="491"/>
      <c r="FE541" s="491"/>
      <c r="FF541" s="491"/>
      <c r="FG541" s="491"/>
      <c r="FH541" s="491"/>
      <c r="FI541" s="491"/>
      <c r="FJ541" s="491"/>
      <c r="FK541" s="491"/>
      <c r="FL541" s="491"/>
      <c r="FM541" s="491"/>
      <c r="FN541" s="491"/>
      <c r="FO541" s="491"/>
      <c r="FP541" s="491"/>
      <c r="FQ541" s="491"/>
      <c r="FR541" s="491"/>
      <c r="FS541" s="491"/>
      <c r="FT541" s="491"/>
      <c r="FU541" s="491"/>
      <c r="FV541" s="491"/>
      <c r="FW541" s="491"/>
      <c r="FX541" s="491"/>
      <c r="FY541" s="491"/>
      <c r="FZ541" s="491"/>
      <c r="GA541" s="491"/>
      <c r="GB541" s="491"/>
      <c r="GC541" s="491"/>
      <c r="GD541" s="491"/>
      <c r="GE541" s="491"/>
      <c r="GF541" s="491"/>
      <c r="GG541" s="491"/>
      <c r="GH541" s="491"/>
      <c r="GI541" s="491"/>
      <c r="GJ541" s="491"/>
      <c r="GK541" s="491"/>
      <c r="GL541" s="491"/>
      <c r="GM541" s="491"/>
      <c r="GN541" s="491"/>
      <c r="GO541" s="491"/>
      <c r="GP541" s="491"/>
      <c r="GQ541" s="491"/>
      <c r="GR541" s="491"/>
      <c r="GS541" s="491"/>
      <c r="GT541" s="491"/>
      <c r="GU541" s="491"/>
      <c r="GV541" s="491"/>
      <c r="GW541" s="491"/>
      <c r="GX541" s="491"/>
      <c r="GY541" s="491"/>
      <c r="GZ541" s="491"/>
      <c r="HA541" s="491"/>
      <c r="HB541" s="491"/>
      <c r="HC541" s="491"/>
      <c r="HD541" s="491"/>
      <c r="HE541" s="491"/>
      <c r="HF541" s="491"/>
      <c r="HG541" s="491"/>
      <c r="HH541" s="491"/>
      <c r="HI541" s="491"/>
      <c r="HJ541" s="491"/>
      <c r="HK541" s="491"/>
      <c r="HL541" s="491"/>
      <c r="HM541" s="491"/>
      <c r="HN541" s="491"/>
      <c r="HO541" s="491"/>
      <c r="HP541" s="491"/>
      <c r="HQ541" s="491"/>
      <c r="HR541" s="491"/>
      <c r="HS541" s="491"/>
      <c r="HT541" s="491"/>
      <c r="HU541" s="491"/>
    </row>
    <row r="542" spans="1:229" s="491" customFormat="1" x14ac:dyDescent="0.15">
      <c r="A542" s="496">
        <v>538</v>
      </c>
      <c r="B542" s="611">
        <v>59</v>
      </c>
      <c r="C542" s="539" t="s">
        <v>4657</v>
      </c>
      <c r="D542" s="538" t="s">
        <v>5353</v>
      </c>
      <c r="E542" s="515" t="s">
        <v>709</v>
      </c>
      <c r="F542" s="600" t="s">
        <v>2724</v>
      </c>
      <c r="G542" s="535" t="s">
        <v>4663</v>
      </c>
      <c r="H542" s="501" t="s">
        <v>2246</v>
      </c>
      <c r="I542" s="502" t="str">
        <f t="shared" ref="I542:I548" si="45">IF(H542="Pembina Utama","IV/e",IF(H542="Pembina Utama Madya","IV/d",IF(H542="Pembina Utama Muda","IV/c",IF(H542="Pembina Tk.I","IV/b",IF(H542="Pembina","IV/a",IF(H542="Penata Tk.I","III/d",IF(H542="Penata","III/c",IF(H542="Penata Muda Tk.I","III/b",IF(H542="Penata Muda","III/a",IF(H542="Pengatur Tk.I","II/d",IF(H542="Pengatur","II/c",IF(H542="Pengatur Muda Tk.I","II/b",IF(H542="Pengatur Muda","II/a",IF(H542="Juru Tk.I","I/d",IF(H542="Juru","I/c",IF(H542="Juru Muda Tk.I","I/b","I/a"))))))))))))))))</f>
        <v>III/b</v>
      </c>
      <c r="J542" s="503" t="s">
        <v>3977</v>
      </c>
      <c r="K542" s="501" t="s">
        <v>707</v>
      </c>
      <c r="L542" s="503">
        <f t="shared" si="44"/>
        <v>33</v>
      </c>
      <c r="M542" s="501" t="s">
        <v>680</v>
      </c>
      <c r="N542" s="503" t="s">
        <v>3977</v>
      </c>
      <c r="O542" s="496" t="s">
        <v>2225</v>
      </c>
      <c r="P542" s="553" t="s">
        <v>650</v>
      </c>
      <c r="Q542" s="508" t="s">
        <v>2232</v>
      </c>
      <c r="R542" s="508" t="s">
        <v>2287</v>
      </c>
      <c r="S542" s="600">
        <v>2018</v>
      </c>
      <c r="T542" s="600" t="s">
        <v>3646</v>
      </c>
      <c r="U542" s="600" t="s">
        <v>2921</v>
      </c>
      <c r="V542" s="625"/>
    </row>
    <row r="543" spans="1:229" s="491" customFormat="1" x14ac:dyDescent="0.15">
      <c r="A543" s="496">
        <v>539</v>
      </c>
      <c r="B543" s="504">
        <v>60</v>
      </c>
      <c r="C543" s="539" t="s">
        <v>4658</v>
      </c>
      <c r="D543" s="538" t="s">
        <v>4651</v>
      </c>
      <c r="E543" s="515" t="s">
        <v>705</v>
      </c>
      <c r="F543" s="600" t="s">
        <v>2751</v>
      </c>
      <c r="G543" s="535" t="s">
        <v>4664</v>
      </c>
      <c r="H543" s="501" t="s">
        <v>2246</v>
      </c>
      <c r="I543" s="502" t="str">
        <f t="shared" si="45"/>
        <v>III/b</v>
      </c>
      <c r="J543" s="503" t="s">
        <v>3977</v>
      </c>
      <c r="K543" s="501" t="s">
        <v>707</v>
      </c>
      <c r="L543" s="503">
        <f t="shared" si="44"/>
        <v>30</v>
      </c>
      <c r="M543" s="501" t="s">
        <v>680</v>
      </c>
      <c r="N543" s="503" t="s">
        <v>3977</v>
      </c>
      <c r="O543" s="496" t="s">
        <v>2225</v>
      </c>
      <c r="P543" s="553" t="s">
        <v>3498</v>
      </c>
      <c r="Q543" s="508" t="s">
        <v>2232</v>
      </c>
      <c r="R543" s="508" t="s">
        <v>2288</v>
      </c>
      <c r="S543" s="600">
        <v>2017</v>
      </c>
      <c r="T543" s="600" t="s">
        <v>3498</v>
      </c>
      <c r="U543" s="600" t="s">
        <v>2991</v>
      </c>
      <c r="V543" s="625"/>
    </row>
    <row r="544" spans="1:229" s="491" customFormat="1" x14ac:dyDescent="0.15">
      <c r="A544" s="504">
        <v>540</v>
      </c>
      <c r="B544" s="611">
        <v>61</v>
      </c>
      <c r="C544" s="539" t="s">
        <v>4659</v>
      </c>
      <c r="D544" s="538" t="s">
        <v>4652</v>
      </c>
      <c r="E544" s="515" t="s">
        <v>709</v>
      </c>
      <c r="F544" s="600" t="s">
        <v>2729</v>
      </c>
      <c r="G544" s="535" t="s">
        <v>4665</v>
      </c>
      <c r="H544" s="501" t="s">
        <v>2246</v>
      </c>
      <c r="I544" s="502" t="str">
        <f t="shared" si="45"/>
        <v>III/b</v>
      </c>
      <c r="J544" s="503" t="s">
        <v>3977</v>
      </c>
      <c r="K544" s="501" t="s">
        <v>707</v>
      </c>
      <c r="L544" s="503">
        <f t="shared" si="44"/>
        <v>29</v>
      </c>
      <c r="M544" s="501" t="s">
        <v>680</v>
      </c>
      <c r="N544" s="503" t="s">
        <v>3977</v>
      </c>
      <c r="O544" s="496" t="s">
        <v>2225</v>
      </c>
      <c r="P544" s="553" t="s">
        <v>3498</v>
      </c>
      <c r="Q544" s="508" t="s">
        <v>2232</v>
      </c>
      <c r="R544" s="508" t="s">
        <v>2288</v>
      </c>
      <c r="S544" s="600">
        <v>2016</v>
      </c>
      <c r="T544" s="600" t="s">
        <v>3500</v>
      </c>
      <c r="U544" s="600" t="s">
        <v>2917</v>
      </c>
      <c r="V544" s="625"/>
    </row>
    <row r="545" spans="1:22" s="491" customFormat="1" x14ac:dyDescent="0.15">
      <c r="A545" s="496">
        <v>541</v>
      </c>
      <c r="B545" s="504">
        <v>62</v>
      </c>
      <c r="C545" s="539" t="s">
        <v>4851</v>
      </c>
      <c r="D545" s="538" t="s">
        <v>4653</v>
      </c>
      <c r="E545" s="515" t="s">
        <v>709</v>
      </c>
      <c r="F545" s="600" t="s">
        <v>2724</v>
      </c>
      <c r="G545" s="535" t="s">
        <v>4666</v>
      </c>
      <c r="H545" s="501" t="s">
        <v>2246</v>
      </c>
      <c r="I545" s="502" t="str">
        <f t="shared" si="45"/>
        <v>III/b</v>
      </c>
      <c r="J545" s="503" t="s">
        <v>3977</v>
      </c>
      <c r="K545" s="501" t="s">
        <v>707</v>
      </c>
      <c r="L545" s="503">
        <f t="shared" si="44"/>
        <v>30</v>
      </c>
      <c r="M545" s="501" t="s">
        <v>680</v>
      </c>
      <c r="N545" s="503" t="s">
        <v>3977</v>
      </c>
      <c r="O545" s="496" t="s">
        <v>2225</v>
      </c>
      <c r="P545" s="553" t="s">
        <v>650</v>
      </c>
      <c r="Q545" s="508" t="s">
        <v>2232</v>
      </c>
      <c r="R545" s="508" t="s">
        <v>2287</v>
      </c>
      <c r="S545" s="600">
        <v>2018</v>
      </c>
      <c r="T545" s="600" t="s">
        <v>4667</v>
      </c>
      <c r="U545" s="600" t="s">
        <v>2921</v>
      </c>
      <c r="V545" s="625"/>
    </row>
    <row r="546" spans="1:22" s="491" customFormat="1" x14ac:dyDescent="0.15">
      <c r="A546" s="496">
        <v>542</v>
      </c>
      <c r="B546" s="611">
        <v>63</v>
      </c>
      <c r="C546" s="539" t="s">
        <v>4660</v>
      </c>
      <c r="D546" s="538" t="s">
        <v>4654</v>
      </c>
      <c r="E546" s="515" t="s">
        <v>709</v>
      </c>
      <c r="F546" s="600" t="s">
        <v>2785</v>
      </c>
      <c r="G546" s="535" t="s">
        <v>4668</v>
      </c>
      <c r="H546" s="501" t="s">
        <v>2246</v>
      </c>
      <c r="I546" s="502" t="str">
        <f t="shared" si="45"/>
        <v>III/b</v>
      </c>
      <c r="J546" s="503" t="s">
        <v>3977</v>
      </c>
      <c r="K546" s="501" t="s">
        <v>707</v>
      </c>
      <c r="L546" s="503">
        <f t="shared" si="44"/>
        <v>29</v>
      </c>
      <c r="M546" s="501" t="s">
        <v>680</v>
      </c>
      <c r="N546" s="503" t="s">
        <v>3977</v>
      </c>
      <c r="O546" s="496" t="s">
        <v>2225</v>
      </c>
      <c r="P546" s="553" t="s">
        <v>3498</v>
      </c>
      <c r="Q546" s="508" t="s">
        <v>2232</v>
      </c>
      <c r="R546" s="508" t="s">
        <v>2288</v>
      </c>
      <c r="S546" s="600">
        <v>2016</v>
      </c>
      <c r="T546" s="600" t="s">
        <v>3498</v>
      </c>
      <c r="U546" s="600" t="s">
        <v>5355</v>
      </c>
      <c r="V546" s="625"/>
    </row>
    <row r="547" spans="1:22" s="491" customFormat="1" x14ac:dyDescent="0.15">
      <c r="A547" s="504">
        <v>543</v>
      </c>
      <c r="B547" s="504">
        <v>64</v>
      </c>
      <c r="C547" s="539" t="s">
        <v>4661</v>
      </c>
      <c r="D547" s="538" t="s">
        <v>4655</v>
      </c>
      <c r="E547" s="515" t="s">
        <v>705</v>
      </c>
      <c r="F547" s="600" t="s">
        <v>2762</v>
      </c>
      <c r="G547" s="535" t="s">
        <v>4669</v>
      </c>
      <c r="H547" s="501" t="s">
        <v>2246</v>
      </c>
      <c r="I547" s="502" t="str">
        <f t="shared" si="45"/>
        <v>III/b</v>
      </c>
      <c r="J547" s="503" t="s">
        <v>3977</v>
      </c>
      <c r="K547" s="501" t="s">
        <v>707</v>
      </c>
      <c r="L547" s="503">
        <f t="shared" si="44"/>
        <v>34</v>
      </c>
      <c r="M547" s="501" t="s">
        <v>680</v>
      </c>
      <c r="N547" s="503" t="s">
        <v>3977</v>
      </c>
      <c r="O547" s="496" t="s">
        <v>2225</v>
      </c>
      <c r="P547" s="553" t="s">
        <v>650</v>
      </c>
      <c r="Q547" s="508" t="s">
        <v>2232</v>
      </c>
      <c r="R547" s="508" t="s">
        <v>2287</v>
      </c>
      <c r="S547" s="600">
        <v>2015</v>
      </c>
      <c r="T547" s="600" t="s">
        <v>3646</v>
      </c>
      <c r="U547" s="600" t="s">
        <v>2921</v>
      </c>
      <c r="V547" s="625"/>
    </row>
    <row r="548" spans="1:22" s="491" customFormat="1" x14ac:dyDescent="0.15">
      <c r="A548" s="496">
        <v>544</v>
      </c>
      <c r="B548" s="611">
        <v>65</v>
      </c>
      <c r="C548" s="682" t="s">
        <v>4662</v>
      </c>
      <c r="D548" s="683" t="s">
        <v>4656</v>
      </c>
      <c r="E548" s="709" t="s">
        <v>705</v>
      </c>
      <c r="F548" s="710" t="s">
        <v>2729</v>
      </c>
      <c r="G548" s="711" t="s">
        <v>4670</v>
      </c>
      <c r="H548" s="422" t="s">
        <v>2246</v>
      </c>
      <c r="I548" s="420" t="str">
        <f t="shared" si="45"/>
        <v>III/b</v>
      </c>
      <c r="J548" s="421" t="s">
        <v>3977</v>
      </c>
      <c r="K548" s="422" t="s">
        <v>707</v>
      </c>
      <c r="L548" s="503">
        <f t="shared" si="44"/>
        <v>34</v>
      </c>
      <c r="M548" s="422" t="s">
        <v>680</v>
      </c>
      <c r="N548" s="421" t="s">
        <v>3977</v>
      </c>
      <c r="O548" s="703" t="s">
        <v>2225</v>
      </c>
      <c r="P548" s="689" t="s">
        <v>4671</v>
      </c>
      <c r="Q548" s="690" t="s">
        <v>2232</v>
      </c>
      <c r="R548" s="508" t="s">
        <v>3131</v>
      </c>
      <c r="S548" s="710">
        <v>2016</v>
      </c>
      <c r="T548" s="710" t="s">
        <v>922</v>
      </c>
      <c r="U548" s="710" t="s">
        <v>3003</v>
      </c>
      <c r="V548" s="691"/>
    </row>
    <row r="549" spans="1:22" s="491" customFormat="1" x14ac:dyDescent="0.15">
      <c r="A549" s="496">
        <v>545</v>
      </c>
      <c r="B549" s="504">
        <v>66</v>
      </c>
      <c r="C549" s="682" t="s">
        <v>4838</v>
      </c>
      <c r="D549" s="683" t="s">
        <v>4839</v>
      </c>
      <c r="E549" s="709" t="s">
        <v>705</v>
      </c>
      <c r="F549" s="710" t="s">
        <v>2724</v>
      </c>
      <c r="G549" s="711" t="s">
        <v>4840</v>
      </c>
      <c r="H549" s="422" t="s">
        <v>2246</v>
      </c>
      <c r="I549" s="420" t="str">
        <f t="shared" ref="I549" si="46">IF(H549="Pembina Utama","IV/e",IF(H549="Pembina Utama Madya","IV/d",IF(H549="Pembina Utama Muda","IV/c",IF(H549="Pembina Tk.I","IV/b",IF(H549="Pembina","IV/a",IF(H549="Penata Tk.I","III/d",IF(H549="Penata","III/c",IF(H549="Penata Muda Tk.I","III/b",IF(H549="Penata Muda","III/a",IF(H549="Pengatur Tk.I","II/d",IF(H549="Pengatur","II/c",IF(H549="Pengatur Muda Tk.I","II/b",IF(H549="Pengatur Muda","II/a",IF(H549="Juru Tk.I","I/d",IF(H549="Juru","I/c",IF(H549="Juru Muda Tk.I","I/b","I/a"))))))))))))))))</f>
        <v>III/b</v>
      </c>
      <c r="J549" s="421" t="s">
        <v>3977</v>
      </c>
      <c r="K549" s="422" t="s">
        <v>707</v>
      </c>
      <c r="L549" s="503">
        <f t="shared" si="44"/>
        <v>32</v>
      </c>
      <c r="M549" s="422" t="s">
        <v>680</v>
      </c>
      <c r="N549" s="421" t="s">
        <v>3977</v>
      </c>
      <c r="O549" s="703" t="s">
        <v>2225</v>
      </c>
      <c r="P549" s="689" t="s">
        <v>922</v>
      </c>
      <c r="Q549" s="690" t="s">
        <v>2232</v>
      </c>
      <c r="R549" s="508" t="s">
        <v>2329</v>
      </c>
      <c r="S549" s="710">
        <v>2013</v>
      </c>
      <c r="T549" s="710" t="s">
        <v>922</v>
      </c>
      <c r="U549" s="710" t="s">
        <v>5139</v>
      </c>
      <c r="V549" s="691"/>
    </row>
    <row r="550" spans="1:22" s="491" customFormat="1" x14ac:dyDescent="0.15">
      <c r="A550" s="504">
        <v>546</v>
      </c>
      <c r="B550" s="611">
        <v>67</v>
      </c>
      <c r="C550" s="748" t="s">
        <v>4888</v>
      </c>
      <c r="D550" s="749" t="s">
        <v>4889</v>
      </c>
      <c r="E550" s="721" t="s">
        <v>705</v>
      </c>
      <c r="F550" s="750" t="s">
        <v>2739</v>
      </c>
      <c r="G550" s="751" t="s">
        <v>4890</v>
      </c>
      <c r="H550" s="422" t="s">
        <v>2246</v>
      </c>
      <c r="I550" s="420" t="str">
        <f t="shared" ref="I550" si="47">IF(H550="Pembina Utama","IV/e",IF(H550="Pembina Utama Madya","IV/d",IF(H550="Pembina Utama Muda","IV/c",IF(H550="Pembina Tk.I","IV/b",IF(H550="Pembina","IV/a",IF(H550="Penata Tk.I","III/d",IF(H550="Penata","III/c",IF(H550="Penata Muda Tk.I","III/b",IF(H550="Penata Muda","III/a",IF(H550="Pengatur Tk.I","II/d",IF(H550="Pengatur","II/c",IF(H550="Pengatur Muda Tk.I","II/b",IF(H550="Pengatur Muda","II/a",IF(H550="Juru Tk.I","I/d",IF(H550="Juru","I/c",IF(H550="Juru Muda Tk.I","I/b","I/a"))))))))))))))))</f>
        <v>III/b</v>
      </c>
      <c r="J550" s="421" t="s">
        <v>4886</v>
      </c>
      <c r="K550" s="422" t="s">
        <v>707</v>
      </c>
      <c r="L550" s="503">
        <f t="shared" si="44"/>
        <v>31</v>
      </c>
      <c r="M550" s="422" t="s">
        <v>680</v>
      </c>
      <c r="N550" s="421" t="s">
        <v>4886</v>
      </c>
      <c r="O550" s="703" t="s">
        <v>2225</v>
      </c>
      <c r="P550" s="752" t="s">
        <v>4107</v>
      </c>
      <c r="Q550" s="690" t="s">
        <v>2232</v>
      </c>
      <c r="R550" s="508" t="s">
        <v>2329</v>
      </c>
      <c r="S550" s="750">
        <v>2018</v>
      </c>
      <c r="T550" s="750" t="s">
        <v>4894</v>
      </c>
      <c r="U550" s="750" t="s">
        <v>2917</v>
      </c>
      <c r="V550" s="681"/>
    </row>
    <row r="551" spans="1:22" s="491" customFormat="1" x14ac:dyDescent="0.15">
      <c r="A551" s="496">
        <v>547</v>
      </c>
      <c r="B551" s="504">
        <v>68</v>
      </c>
      <c r="C551" s="748" t="s">
        <v>4891</v>
      </c>
      <c r="D551" s="749" t="s">
        <v>4892</v>
      </c>
      <c r="E551" s="721" t="s">
        <v>709</v>
      </c>
      <c r="F551" s="750" t="s">
        <v>2724</v>
      </c>
      <c r="G551" s="751" t="s">
        <v>4893</v>
      </c>
      <c r="H551" s="422" t="s">
        <v>2246</v>
      </c>
      <c r="I551" s="420" t="str">
        <f t="shared" ref="I551" si="48">IF(H551="Pembina Utama","IV/e",IF(H551="Pembina Utama Madya","IV/d",IF(H551="Pembina Utama Muda","IV/c",IF(H551="Pembina Tk.I","IV/b",IF(H551="Pembina","IV/a",IF(H551="Penata Tk.I","III/d",IF(H551="Penata","III/c",IF(H551="Penata Muda Tk.I","III/b",IF(H551="Penata Muda","III/a",IF(H551="Pengatur Tk.I","II/d",IF(H551="Pengatur","II/c",IF(H551="Pengatur Muda Tk.I","II/b",IF(H551="Pengatur Muda","II/a",IF(H551="Juru Tk.I","I/d",IF(H551="Juru","I/c",IF(H551="Juru Muda Tk.I","I/b","I/a"))))))))))))))))</f>
        <v>III/b</v>
      </c>
      <c r="J551" s="421" t="s">
        <v>4886</v>
      </c>
      <c r="K551" s="422" t="s">
        <v>707</v>
      </c>
      <c r="L551" s="503">
        <f t="shared" si="44"/>
        <v>28</v>
      </c>
      <c r="M551" s="422" t="s">
        <v>680</v>
      </c>
      <c r="N551" s="421" t="s">
        <v>4886</v>
      </c>
      <c r="O551" s="703" t="s">
        <v>2225</v>
      </c>
      <c r="P551" s="752" t="s">
        <v>4107</v>
      </c>
      <c r="Q551" s="690" t="s">
        <v>2232</v>
      </c>
      <c r="R551" s="508" t="s">
        <v>3131</v>
      </c>
      <c r="S551" s="750">
        <v>2017</v>
      </c>
      <c r="T551" s="750" t="s">
        <v>4894</v>
      </c>
      <c r="U551" s="750"/>
      <c r="V551" s="681"/>
    </row>
    <row r="552" spans="1:22" s="491" customFormat="1" x14ac:dyDescent="0.15">
      <c r="A552" s="496">
        <v>548</v>
      </c>
      <c r="B552" s="611">
        <v>69</v>
      </c>
      <c r="C552" s="637" t="s">
        <v>5217</v>
      </c>
      <c r="D552" s="638" t="s">
        <v>4841</v>
      </c>
      <c r="E552" s="653" t="s">
        <v>705</v>
      </c>
      <c r="F552" s="654" t="s">
        <v>2724</v>
      </c>
      <c r="G552" s="656" t="s">
        <v>4842</v>
      </c>
      <c r="H552" s="649" t="s">
        <v>2246</v>
      </c>
      <c r="I552" s="641" t="str">
        <f t="shared" ref="I552" si="49">IF(H552="Pembina Utama","IV/e",IF(H552="Pembina Utama Madya","IV/d",IF(H552="Pembina Utama Muda","IV/c",IF(H552="Pembina Tk.I","IV/b",IF(H552="Pembina","IV/a",IF(H552="Penata Tk.I","III/d",IF(H552="Penata","III/c",IF(H552="Penata Muda Tk.I","III/b",IF(H552="Penata Muda","III/a",IF(H552="Pengatur Tk.I","II/d",IF(H552="Pengatur","II/c",IF(H552="Pengatur Muda Tk.I","II/b",IF(H552="Pengatur Muda","II/a",IF(H552="Juru Tk.I","I/d",IF(H552="Juru","I/c",IF(H552="Juru Muda Tk.I","I/b","I/a"))))))))))))))))</f>
        <v>III/b</v>
      </c>
      <c r="J552" s="643" t="s">
        <v>3977</v>
      </c>
      <c r="K552" s="649" t="s">
        <v>707</v>
      </c>
      <c r="L552" s="503">
        <f t="shared" si="44"/>
        <v>30</v>
      </c>
      <c r="M552" s="649" t="s">
        <v>680</v>
      </c>
      <c r="N552" s="643" t="s">
        <v>3977</v>
      </c>
      <c r="O552" s="708" t="s">
        <v>2225</v>
      </c>
      <c r="P552" s="644" t="s">
        <v>1263</v>
      </c>
      <c r="Q552" s="645" t="s">
        <v>2232</v>
      </c>
      <c r="R552" s="508" t="s">
        <v>2698</v>
      </c>
      <c r="S552" s="654">
        <v>2015</v>
      </c>
      <c r="T552" s="654" t="s">
        <v>1263</v>
      </c>
      <c r="U552" s="654" t="s">
        <v>5355</v>
      </c>
      <c r="V552" s="681"/>
    </row>
    <row r="553" spans="1:22" ht="15" customHeight="1" x14ac:dyDescent="0.15">
      <c r="A553" s="504">
        <v>549</v>
      </c>
      <c r="B553" s="679">
        <v>1</v>
      </c>
      <c r="C553" s="704" t="s">
        <v>1819</v>
      </c>
      <c r="D553" s="680" t="s">
        <v>66</v>
      </c>
      <c r="E553" s="705" t="s">
        <v>705</v>
      </c>
      <c r="F553" s="706" t="s">
        <v>2827</v>
      </c>
      <c r="G553" s="705" t="s">
        <v>451</v>
      </c>
      <c r="H553" s="679" t="s">
        <v>2244</v>
      </c>
      <c r="I553" s="702" t="str">
        <f t="shared" ref="I553:I592" si="50">IF(H553="Pembina Utama","IV/e",IF(H553="Pembina Utama Madya","IV/d",IF(H553="Pembina Utama Muda","IV/c",IF(H553="Pembina Tk.I","IV/b",IF(H553="Pembina","IV/a",IF(H553="Penata Tk.I","III/d",IF(H553="Penata","III/c",IF(H553="Penata Muda Tk.I","III/b",IF(H553="Penata Muda","III/a",IF(H553="Pengatur Tk.I","II/d",IF(H553="Pengatur","II/c",IF(H553="Pengatur Muda Tk.I","II/b",IF(H553="Pengatur Muda","II/a",IF(H553="Juru Tk.I","I/d",IF(H553="Juru","I/c",IF(H553="Juru Muda Tk.I","I/b","I/a"))))))))))))))))</f>
        <v>IV/e</v>
      </c>
      <c r="J553" s="707" t="s">
        <v>116</v>
      </c>
      <c r="K553" s="679" t="s">
        <v>720</v>
      </c>
      <c r="L553" s="503">
        <f t="shared" si="44"/>
        <v>68</v>
      </c>
      <c r="M553" s="679" t="s">
        <v>224</v>
      </c>
      <c r="N553" s="707" t="s">
        <v>2693</v>
      </c>
      <c r="O553" s="679" t="s">
        <v>2334</v>
      </c>
      <c r="P553" s="705" t="s">
        <v>1492</v>
      </c>
      <c r="Q553" s="680" t="s">
        <v>2234</v>
      </c>
      <c r="R553" s="680" t="s">
        <v>2290</v>
      </c>
      <c r="S553" s="706">
        <v>1999</v>
      </c>
      <c r="T553" s="706" t="s">
        <v>3649</v>
      </c>
      <c r="U553" s="706" t="s">
        <v>3002</v>
      </c>
      <c r="V553" s="628">
        <v>2003055201</v>
      </c>
    </row>
    <row r="554" spans="1:22" ht="15" customHeight="1" x14ac:dyDescent="0.15">
      <c r="A554" s="496">
        <v>550</v>
      </c>
      <c r="B554" s="504">
        <v>2</v>
      </c>
      <c r="C554" s="507" t="s">
        <v>1820</v>
      </c>
      <c r="D554" s="508" t="s">
        <v>296</v>
      </c>
      <c r="E554" s="506" t="s">
        <v>705</v>
      </c>
      <c r="F554" s="598" t="s">
        <v>2732</v>
      </c>
      <c r="G554" s="506" t="s">
        <v>455</v>
      </c>
      <c r="H554" s="504" t="s">
        <v>2244</v>
      </c>
      <c r="I554" s="502" t="str">
        <f t="shared" si="50"/>
        <v>IV/e</v>
      </c>
      <c r="J554" s="505" t="s">
        <v>438</v>
      </c>
      <c r="K554" s="504" t="s">
        <v>720</v>
      </c>
      <c r="L554" s="503">
        <f t="shared" si="44"/>
        <v>68</v>
      </c>
      <c r="M554" s="504" t="s">
        <v>224</v>
      </c>
      <c r="N554" s="505" t="s">
        <v>2662</v>
      </c>
      <c r="O554" s="504" t="s">
        <v>2334</v>
      </c>
      <c r="P554" s="506" t="s">
        <v>83</v>
      </c>
      <c r="Q554" s="508" t="s">
        <v>2234</v>
      </c>
      <c r="R554" s="508" t="s">
        <v>2291</v>
      </c>
      <c r="S554" s="598">
        <v>2000</v>
      </c>
      <c r="T554" s="598" t="s">
        <v>3650</v>
      </c>
      <c r="U554" s="598" t="s">
        <v>3002</v>
      </c>
      <c r="V554" s="626">
        <v>2009075202</v>
      </c>
    </row>
    <row r="555" spans="1:22" ht="15" customHeight="1" x14ac:dyDescent="0.15">
      <c r="A555" s="496">
        <v>551</v>
      </c>
      <c r="B555" s="679">
        <v>3</v>
      </c>
      <c r="C555" s="507" t="s">
        <v>1821</v>
      </c>
      <c r="D555" s="508" t="s">
        <v>926</v>
      </c>
      <c r="E555" s="506" t="s">
        <v>705</v>
      </c>
      <c r="F555" s="598" t="s">
        <v>2729</v>
      </c>
      <c r="G555" s="506" t="s">
        <v>457</v>
      </c>
      <c r="H555" s="504" t="s">
        <v>2244</v>
      </c>
      <c r="I555" s="502" t="str">
        <f t="shared" si="50"/>
        <v>IV/e</v>
      </c>
      <c r="J555" s="505" t="s">
        <v>1224</v>
      </c>
      <c r="K555" s="504" t="s">
        <v>720</v>
      </c>
      <c r="L555" s="503">
        <f t="shared" si="44"/>
        <v>66</v>
      </c>
      <c r="M555" s="504" t="s">
        <v>2256</v>
      </c>
      <c r="N555" s="505" t="s">
        <v>2694</v>
      </c>
      <c r="O555" s="504" t="s">
        <v>2335</v>
      </c>
      <c r="P555" s="506" t="s">
        <v>239</v>
      </c>
      <c r="Q555" s="508" t="s">
        <v>2234</v>
      </c>
      <c r="R555" s="508" t="s">
        <v>2290</v>
      </c>
      <c r="S555" s="598">
        <v>2009</v>
      </c>
      <c r="T555" s="598" t="s">
        <v>3640</v>
      </c>
      <c r="U555" s="598" t="s">
        <v>3006</v>
      </c>
      <c r="V555" s="626">
        <v>2031125405</v>
      </c>
    </row>
    <row r="556" spans="1:22" ht="26.25" customHeight="1" x14ac:dyDescent="0.15">
      <c r="A556" s="504">
        <v>552</v>
      </c>
      <c r="B556" s="504">
        <v>4</v>
      </c>
      <c r="C556" s="513" t="s">
        <v>1822</v>
      </c>
      <c r="D556" s="581" t="s">
        <v>1017</v>
      </c>
      <c r="E556" s="515" t="s">
        <v>705</v>
      </c>
      <c r="F556" s="600" t="s">
        <v>2829</v>
      </c>
      <c r="G556" s="515" t="s">
        <v>460</v>
      </c>
      <c r="H556" s="516" t="s">
        <v>2244</v>
      </c>
      <c r="I556" s="502" t="str">
        <f t="shared" si="50"/>
        <v>IV/e</v>
      </c>
      <c r="J556" s="517" t="s">
        <v>1254</v>
      </c>
      <c r="K556" s="516" t="s">
        <v>720</v>
      </c>
      <c r="L556" s="503">
        <f t="shared" si="44"/>
        <v>64</v>
      </c>
      <c r="M556" s="516" t="s">
        <v>2256</v>
      </c>
      <c r="N556" s="517" t="s">
        <v>2695</v>
      </c>
      <c r="O556" s="516" t="s">
        <v>2334</v>
      </c>
      <c r="P556" s="515" t="s">
        <v>1268</v>
      </c>
      <c r="Q556" s="581" t="s">
        <v>2234</v>
      </c>
      <c r="R556" s="508" t="s">
        <v>2290</v>
      </c>
      <c r="S556" s="600">
        <v>2009</v>
      </c>
      <c r="T556" s="598" t="s">
        <v>3540</v>
      </c>
      <c r="U556" s="600" t="s">
        <v>3007</v>
      </c>
      <c r="V556" s="626">
        <v>2015085601</v>
      </c>
    </row>
    <row r="557" spans="1:22" ht="15" customHeight="1" x14ac:dyDescent="0.15">
      <c r="A557" s="496">
        <v>553</v>
      </c>
      <c r="B557" s="679">
        <v>5</v>
      </c>
      <c r="C557" s="507" t="s">
        <v>1431</v>
      </c>
      <c r="D557" s="508" t="s">
        <v>624</v>
      </c>
      <c r="E557" s="506" t="s">
        <v>705</v>
      </c>
      <c r="F557" s="598" t="s">
        <v>2830</v>
      </c>
      <c r="G557" s="506" t="s">
        <v>458</v>
      </c>
      <c r="H557" s="504" t="s">
        <v>2254</v>
      </c>
      <c r="I557" s="502" t="str">
        <f t="shared" si="50"/>
        <v>IV/d</v>
      </c>
      <c r="J557" s="505" t="s">
        <v>105</v>
      </c>
      <c r="K557" s="504" t="s">
        <v>720</v>
      </c>
      <c r="L557" s="503">
        <f t="shared" si="44"/>
        <v>66</v>
      </c>
      <c r="M557" s="504" t="s">
        <v>2256</v>
      </c>
      <c r="N557" s="505" t="s">
        <v>2663</v>
      </c>
      <c r="O557" s="504" t="s">
        <v>2334</v>
      </c>
      <c r="P557" s="506" t="s">
        <v>301</v>
      </c>
      <c r="Q557" s="508" t="s">
        <v>2234</v>
      </c>
      <c r="R557" s="508" t="s">
        <v>3243</v>
      </c>
      <c r="S557" s="598">
        <v>1993</v>
      </c>
      <c r="T557" s="598"/>
      <c r="U557" s="598" t="s">
        <v>3011</v>
      </c>
      <c r="V557" s="626">
        <v>2016085401</v>
      </c>
    </row>
    <row r="558" spans="1:22" ht="15" customHeight="1" x14ac:dyDescent="0.15">
      <c r="A558" s="496">
        <v>554</v>
      </c>
      <c r="B558" s="504">
        <v>6</v>
      </c>
      <c r="C558" s="507" t="s">
        <v>1823</v>
      </c>
      <c r="D558" s="508" t="s">
        <v>3209</v>
      </c>
      <c r="E558" s="506" t="s">
        <v>705</v>
      </c>
      <c r="F558" s="598" t="s">
        <v>2831</v>
      </c>
      <c r="G558" s="506" t="s">
        <v>459</v>
      </c>
      <c r="H558" s="504" t="s">
        <v>2254</v>
      </c>
      <c r="I558" s="502" t="str">
        <f t="shared" si="50"/>
        <v>IV/d</v>
      </c>
      <c r="J558" s="505" t="s">
        <v>3335</v>
      </c>
      <c r="K558" s="504" t="s">
        <v>720</v>
      </c>
      <c r="L558" s="503">
        <f t="shared" si="44"/>
        <v>62</v>
      </c>
      <c r="M558" s="504" t="s">
        <v>224</v>
      </c>
      <c r="N558" s="505" t="s">
        <v>3140</v>
      </c>
      <c r="O558" s="504">
        <v>2009</v>
      </c>
      <c r="P558" s="506" t="s">
        <v>1275</v>
      </c>
      <c r="Q558" s="508" t="s">
        <v>2234</v>
      </c>
      <c r="R558" s="508" t="s">
        <v>2291</v>
      </c>
      <c r="S558" s="598">
        <v>2010</v>
      </c>
      <c r="T558" s="598" t="s">
        <v>3540</v>
      </c>
      <c r="U558" s="598" t="s">
        <v>2922</v>
      </c>
      <c r="V558" s="626">
        <v>2002056001</v>
      </c>
    </row>
    <row r="559" spans="1:22" ht="15" customHeight="1" x14ac:dyDescent="0.15">
      <c r="A559" s="504">
        <v>555</v>
      </c>
      <c r="B559" s="679">
        <v>7</v>
      </c>
      <c r="C559" s="507" t="s">
        <v>1824</v>
      </c>
      <c r="D559" s="508" t="s">
        <v>3974</v>
      </c>
      <c r="E559" s="506" t="s">
        <v>705</v>
      </c>
      <c r="F559" s="598" t="s">
        <v>2781</v>
      </c>
      <c r="G559" s="506" t="s">
        <v>462</v>
      </c>
      <c r="H559" s="504" t="s">
        <v>2253</v>
      </c>
      <c r="I559" s="502" t="str">
        <f t="shared" si="50"/>
        <v>IV/c</v>
      </c>
      <c r="J559" s="505" t="s">
        <v>745</v>
      </c>
      <c r="K559" s="504" t="s">
        <v>720</v>
      </c>
      <c r="L559" s="503">
        <f t="shared" si="44"/>
        <v>58</v>
      </c>
      <c r="M559" s="504" t="s">
        <v>192</v>
      </c>
      <c r="N559" s="505" t="s">
        <v>116</v>
      </c>
      <c r="O559" s="504">
        <v>2009</v>
      </c>
      <c r="P559" s="506" t="s">
        <v>132</v>
      </c>
      <c r="Q559" s="508" t="s">
        <v>2234</v>
      </c>
      <c r="R559" s="508" t="s">
        <v>2294</v>
      </c>
      <c r="S559" s="598">
        <v>2015</v>
      </c>
      <c r="T559" s="598" t="s">
        <v>3540</v>
      </c>
      <c r="U559" s="598" t="s">
        <v>3007</v>
      </c>
      <c r="V559" s="626">
        <v>2031126107</v>
      </c>
    </row>
    <row r="560" spans="1:22" ht="15" customHeight="1" x14ac:dyDescent="0.15">
      <c r="A560" s="496">
        <v>556</v>
      </c>
      <c r="B560" s="504">
        <v>8</v>
      </c>
      <c r="C560" s="507" t="s">
        <v>1825</v>
      </c>
      <c r="D560" s="508" t="s">
        <v>1212</v>
      </c>
      <c r="E560" s="506" t="s">
        <v>705</v>
      </c>
      <c r="F560" s="598" t="s">
        <v>2832</v>
      </c>
      <c r="G560" s="506" t="s">
        <v>468</v>
      </c>
      <c r="H560" s="504" t="s">
        <v>2253</v>
      </c>
      <c r="I560" s="502" t="str">
        <f t="shared" si="50"/>
        <v>IV/c</v>
      </c>
      <c r="J560" s="505" t="s">
        <v>1086</v>
      </c>
      <c r="K560" s="504" t="s">
        <v>720</v>
      </c>
      <c r="L560" s="503">
        <f t="shared" si="44"/>
        <v>57</v>
      </c>
      <c r="M560" s="504" t="s">
        <v>192</v>
      </c>
      <c r="N560" s="505" t="s">
        <v>2644</v>
      </c>
      <c r="O560" s="504">
        <v>2009</v>
      </c>
      <c r="P560" s="506" t="s">
        <v>182</v>
      </c>
      <c r="Q560" s="508" t="s">
        <v>2234</v>
      </c>
      <c r="R560" s="508" t="s">
        <v>3243</v>
      </c>
      <c r="S560" s="598">
        <v>2012</v>
      </c>
      <c r="T560" s="598"/>
      <c r="U560" s="598" t="s">
        <v>3020</v>
      </c>
      <c r="V560" s="626">
        <v>2020116301</v>
      </c>
    </row>
    <row r="561" spans="1:22" ht="15" customHeight="1" x14ac:dyDescent="0.15">
      <c r="A561" s="496">
        <v>557</v>
      </c>
      <c r="B561" s="679">
        <v>9</v>
      </c>
      <c r="C561" s="507" t="s">
        <v>2411</v>
      </c>
      <c r="D561" s="508" t="s">
        <v>690</v>
      </c>
      <c r="E561" s="506" t="s">
        <v>705</v>
      </c>
      <c r="F561" s="598" t="s">
        <v>2833</v>
      </c>
      <c r="G561" s="506" t="s">
        <v>465</v>
      </c>
      <c r="H561" s="504" t="s">
        <v>2253</v>
      </c>
      <c r="I561" s="502" t="str">
        <f t="shared" si="50"/>
        <v>IV/c</v>
      </c>
      <c r="J561" s="505" t="s">
        <v>1167</v>
      </c>
      <c r="K561" s="504" t="s">
        <v>720</v>
      </c>
      <c r="L561" s="503">
        <f t="shared" si="44"/>
        <v>56</v>
      </c>
      <c r="M561" s="504" t="s">
        <v>192</v>
      </c>
      <c r="N561" s="505" t="s">
        <v>2665</v>
      </c>
      <c r="O561" s="504">
        <v>2009</v>
      </c>
      <c r="P561" s="506" t="s">
        <v>454</v>
      </c>
      <c r="Q561" s="508" t="s">
        <v>2234</v>
      </c>
      <c r="R561" s="508" t="s">
        <v>2291</v>
      </c>
      <c r="S561" s="598">
        <v>1999</v>
      </c>
      <c r="T561" s="598" t="s">
        <v>3537</v>
      </c>
      <c r="U561" s="598" t="s">
        <v>3002</v>
      </c>
      <c r="V561" s="626">
        <v>2010116401</v>
      </c>
    </row>
    <row r="562" spans="1:22" ht="15" customHeight="1" x14ac:dyDescent="0.15">
      <c r="A562" s="504">
        <v>558</v>
      </c>
      <c r="B562" s="504">
        <v>10</v>
      </c>
      <c r="C562" s="507" t="s">
        <v>1826</v>
      </c>
      <c r="D562" s="508" t="s">
        <v>2363</v>
      </c>
      <c r="E562" s="506" t="s">
        <v>705</v>
      </c>
      <c r="F562" s="598" t="s">
        <v>2729</v>
      </c>
      <c r="G562" s="557" t="s">
        <v>5233</v>
      </c>
      <c r="H562" s="504" t="s">
        <v>2253</v>
      </c>
      <c r="I562" s="502" t="str">
        <f t="shared" si="50"/>
        <v>IV/c</v>
      </c>
      <c r="J562" s="505" t="s">
        <v>1167</v>
      </c>
      <c r="K562" s="504" t="s">
        <v>720</v>
      </c>
      <c r="L562" s="503">
        <f t="shared" si="44"/>
        <v>50</v>
      </c>
      <c r="M562" s="504" t="s">
        <v>2256</v>
      </c>
      <c r="N562" s="505" t="s">
        <v>438</v>
      </c>
      <c r="O562" s="504" t="s">
        <v>2334</v>
      </c>
      <c r="P562" s="506" t="s">
        <v>270</v>
      </c>
      <c r="Q562" s="508" t="s">
        <v>2234</v>
      </c>
      <c r="R562" s="508" t="s">
        <v>2292</v>
      </c>
      <c r="S562" s="598">
        <v>2006</v>
      </c>
      <c r="T562" s="598" t="s">
        <v>3652</v>
      </c>
      <c r="U562" s="598" t="s">
        <v>3653</v>
      </c>
      <c r="V562" s="626">
        <v>2031127304</v>
      </c>
    </row>
    <row r="563" spans="1:22" ht="15" customHeight="1" x14ac:dyDescent="0.15">
      <c r="A563" s="496">
        <v>559</v>
      </c>
      <c r="B563" s="679">
        <v>11</v>
      </c>
      <c r="C563" s="507" t="s">
        <v>1827</v>
      </c>
      <c r="D563" s="508" t="s">
        <v>21</v>
      </c>
      <c r="E563" s="506" t="s">
        <v>705</v>
      </c>
      <c r="F563" s="598" t="s">
        <v>2834</v>
      </c>
      <c r="G563" s="506" t="s">
        <v>508</v>
      </c>
      <c r="H563" s="504" t="s">
        <v>2253</v>
      </c>
      <c r="I563" s="502" t="str">
        <f t="shared" si="50"/>
        <v>IV/c</v>
      </c>
      <c r="J563" s="505" t="s">
        <v>1254</v>
      </c>
      <c r="K563" s="504" t="s">
        <v>720</v>
      </c>
      <c r="L563" s="503">
        <f t="shared" si="44"/>
        <v>51</v>
      </c>
      <c r="M563" s="504" t="s">
        <v>192</v>
      </c>
      <c r="N563" s="505" t="s">
        <v>1086</v>
      </c>
      <c r="O563" s="504">
        <v>2009</v>
      </c>
      <c r="P563" s="506" t="s">
        <v>90</v>
      </c>
      <c r="Q563" s="508" t="s">
        <v>2234</v>
      </c>
      <c r="R563" s="508" t="s">
        <v>2293</v>
      </c>
      <c r="S563" s="598">
        <v>2006</v>
      </c>
      <c r="T563" s="598" t="s">
        <v>3537</v>
      </c>
      <c r="U563" s="598" t="s">
        <v>3006</v>
      </c>
      <c r="V563" s="626">
        <v>2010046901</v>
      </c>
    </row>
    <row r="564" spans="1:22" ht="15" customHeight="1" x14ac:dyDescent="0.15">
      <c r="A564" s="496">
        <v>560</v>
      </c>
      <c r="B564" s="504">
        <v>12</v>
      </c>
      <c r="C564" s="507" t="s">
        <v>1828</v>
      </c>
      <c r="D564" s="508" t="s">
        <v>1036</v>
      </c>
      <c r="E564" s="506" t="s">
        <v>705</v>
      </c>
      <c r="F564" s="598" t="s">
        <v>2835</v>
      </c>
      <c r="G564" s="506" t="s">
        <v>236</v>
      </c>
      <c r="H564" s="504" t="s">
        <v>2253</v>
      </c>
      <c r="I564" s="502" t="str">
        <f t="shared" si="50"/>
        <v>IV/c</v>
      </c>
      <c r="J564" s="505" t="s">
        <v>1454</v>
      </c>
      <c r="K564" s="504" t="s">
        <v>720</v>
      </c>
      <c r="L564" s="503">
        <f t="shared" si="44"/>
        <v>63</v>
      </c>
      <c r="M564" s="504" t="s">
        <v>192</v>
      </c>
      <c r="N564" s="505" t="s">
        <v>114</v>
      </c>
      <c r="O564" s="504">
        <v>2009</v>
      </c>
      <c r="P564" s="506" t="s">
        <v>235</v>
      </c>
      <c r="Q564" s="508" t="s">
        <v>2234</v>
      </c>
      <c r="R564" s="508" t="s">
        <v>2290</v>
      </c>
      <c r="S564" s="598">
        <v>2014</v>
      </c>
      <c r="T564" s="598" t="s">
        <v>3540</v>
      </c>
      <c r="U564" s="598" t="s">
        <v>2922</v>
      </c>
      <c r="V564" s="626" t="s">
        <v>3894</v>
      </c>
    </row>
    <row r="565" spans="1:22" ht="15" customHeight="1" x14ac:dyDescent="0.15">
      <c r="A565" s="504">
        <v>561</v>
      </c>
      <c r="B565" s="679">
        <v>13</v>
      </c>
      <c r="C565" s="507" t="s">
        <v>1830</v>
      </c>
      <c r="D565" s="508" t="s">
        <v>691</v>
      </c>
      <c r="E565" s="506" t="s">
        <v>709</v>
      </c>
      <c r="F565" s="598" t="s">
        <v>2760</v>
      </c>
      <c r="G565" s="506" t="s">
        <v>236</v>
      </c>
      <c r="H565" s="504" t="s">
        <v>2253</v>
      </c>
      <c r="I565" s="502" t="str">
        <f t="shared" si="50"/>
        <v>IV/c</v>
      </c>
      <c r="J565" s="505" t="s">
        <v>1086</v>
      </c>
      <c r="K565" s="504" t="s">
        <v>707</v>
      </c>
      <c r="L565" s="503">
        <f t="shared" si="44"/>
        <v>63</v>
      </c>
      <c r="M565" s="504" t="s">
        <v>192</v>
      </c>
      <c r="N565" s="505" t="s">
        <v>2666</v>
      </c>
      <c r="O565" s="504">
        <v>2009</v>
      </c>
      <c r="P565" s="506" t="s">
        <v>692</v>
      </c>
      <c r="Q565" s="508" t="s">
        <v>2234</v>
      </c>
      <c r="R565" s="508" t="s">
        <v>2291</v>
      </c>
      <c r="S565" s="598">
        <v>2006</v>
      </c>
      <c r="T565" s="598"/>
      <c r="U565" s="598" t="s">
        <v>2918</v>
      </c>
      <c r="V565" s="626">
        <v>2015105701</v>
      </c>
    </row>
    <row r="566" spans="1:22" ht="15" customHeight="1" x14ac:dyDescent="0.15">
      <c r="A566" s="496">
        <v>562</v>
      </c>
      <c r="B566" s="504">
        <v>14</v>
      </c>
      <c r="C566" s="507" t="s">
        <v>1428</v>
      </c>
      <c r="D566" s="508" t="s">
        <v>4945</v>
      </c>
      <c r="E566" s="506" t="s">
        <v>705</v>
      </c>
      <c r="F566" s="598" t="s">
        <v>2724</v>
      </c>
      <c r="G566" s="506" t="s">
        <v>519</v>
      </c>
      <c r="H566" s="504" t="s">
        <v>2253</v>
      </c>
      <c r="I566" s="502" t="str">
        <f t="shared" si="50"/>
        <v>IV/c</v>
      </c>
      <c r="J566" s="505" t="s">
        <v>1454</v>
      </c>
      <c r="K566" s="504" t="s">
        <v>720</v>
      </c>
      <c r="L566" s="503">
        <f t="shared" si="44"/>
        <v>48</v>
      </c>
      <c r="M566" s="504" t="s">
        <v>192</v>
      </c>
      <c r="N566" s="505" t="s">
        <v>2709</v>
      </c>
      <c r="O566" s="504">
        <v>2009</v>
      </c>
      <c r="P566" s="506" t="s">
        <v>1335</v>
      </c>
      <c r="Q566" s="508" t="s">
        <v>2234</v>
      </c>
      <c r="R566" s="508" t="s">
        <v>2296</v>
      </c>
      <c r="S566" s="598">
        <v>2019</v>
      </c>
      <c r="T566" s="598" t="s">
        <v>3540</v>
      </c>
      <c r="U566" s="598" t="s">
        <v>3003</v>
      </c>
      <c r="V566" s="626" t="s">
        <v>3895</v>
      </c>
    </row>
    <row r="567" spans="1:22" ht="15" customHeight="1" x14ac:dyDescent="0.15">
      <c r="A567" s="496">
        <v>563</v>
      </c>
      <c r="B567" s="679">
        <v>15</v>
      </c>
      <c r="C567" s="507" t="s">
        <v>1829</v>
      </c>
      <c r="D567" s="508" t="s">
        <v>1028</v>
      </c>
      <c r="E567" s="506" t="s">
        <v>705</v>
      </c>
      <c r="F567" s="598" t="s">
        <v>2836</v>
      </c>
      <c r="G567" s="506" t="s">
        <v>464</v>
      </c>
      <c r="H567" s="504" t="s">
        <v>2242</v>
      </c>
      <c r="I567" s="502" t="str">
        <f t="shared" si="50"/>
        <v>IV/b</v>
      </c>
      <c r="J567" s="505" t="s">
        <v>106</v>
      </c>
      <c r="K567" s="504" t="s">
        <v>720</v>
      </c>
      <c r="L567" s="503">
        <f t="shared" si="44"/>
        <v>58</v>
      </c>
      <c r="M567" s="504" t="s">
        <v>192</v>
      </c>
      <c r="N567" s="505" t="s">
        <v>114</v>
      </c>
      <c r="O567" s="504">
        <v>2009</v>
      </c>
      <c r="P567" s="506" t="s">
        <v>87</v>
      </c>
      <c r="Q567" s="508" t="s">
        <v>2234</v>
      </c>
      <c r="R567" s="508" t="s">
        <v>2295</v>
      </c>
      <c r="S567" s="598">
        <v>2007</v>
      </c>
      <c r="T567" s="598" t="s">
        <v>3654</v>
      </c>
      <c r="U567" s="598" t="s">
        <v>3010</v>
      </c>
      <c r="V567" s="626">
        <v>2007076201</v>
      </c>
    </row>
    <row r="568" spans="1:22" ht="15" customHeight="1" x14ac:dyDescent="0.15">
      <c r="A568" s="504">
        <v>564</v>
      </c>
      <c r="B568" s="504">
        <v>16</v>
      </c>
      <c r="C568" s="507" t="s">
        <v>1831</v>
      </c>
      <c r="D568" s="508" t="s">
        <v>2127</v>
      </c>
      <c r="E568" s="506" t="s">
        <v>705</v>
      </c>
      <c r="F568" s="598" t="s">
        <v>2837</v>
      </c>
      <c r="G568" s="506" t="s">
        <v>470</v>
      </c>
      <c r="H568" s="504" t="s">
        <v>2242</v>
      </c>
      <c r="I568" s="502" t="str">
        <f t="shared" si="50"/>
        <v>IV/b</v>
      </c>
      <c r="J568" s="505" t="s">
        <v>834</v>
      </c>
      <c r="K568" s="504" t="s">
        <v>720</v>
      </c>
      <c r="L568" s="503">
        <f t="shared" si="44"/>
        <v>54</v>
      </c>
      <c r="M568" s="504" t="s">
        <v>192</v>
      </c>
      <c r="N568" s="505" t="s">
        <v>113</v>
      </c>
      <c r="O568" s="504">
        <v>2009</v>
      </c>
      <c r="P568" s="506" t="s">
        <v>234</v>
      </c>
      <c r="Q568" s="508" t="s">
        <v>2234</v>
      </c>
      <c r="R568" s="508" t="s">
        <v>2294</v>
      </c>
      <c r="S568" s="598">
        <v>2015</v>
      </c>
      <c r="T568" s="598" t="s">
        <v>3540</v>
      </c>
      <c r="U568" s="598" t="s">
        <v>2922</v>
      </c>
      <c r="V568" s="626" t="s">
        <v>3833</v>
      </c>
    </row>
    <row r="569" spans="1:22" ht="15" customHeight="1" x14ac:dyDescent="0.15">
      <c r="A569" s="496">
        <v>565</v>
      </c>
      <c r="B569" s="679">
        <v>17</v>
      </c>
      <c r="C569" s="507" t="s">
        <v>1832</v>
      </c>
      <c r="D569" s="508" t="s">
        <v>2052</v>
      </c>
      <c r="E569" s="506" t="s">
        <v>705</v>
      </c>
      <c r="F569" s="598" t="s">
        <v>2838</v>
      </c>
      <c r="G569" s="550" t="s">
        <v>272</v>
      </c>
      <c r="H569" s="504" t="s">
        <v>2253</v>
      </c>
      <c r="I569" s="502" t="str">
        <f t="shared" si="50"/>
        <v>IV/c</v>
      </c>
      <c r="J569" s="505" t="s">
        <v>3977</v>
      </c>
      <c r="K569" s="504" t="s">
        <v>720</v>
      </c>
      <c r="L569" s="503">
        <f t="shared" si="44"/>
        <v>53</v>
      </c>
      <c r="M569" s="504" t="s">
        <v>192</v>
      </c>
      <c r="N569" s="505" t="s">
        <v>2655</v>
      </c>
      <c r="O569" s="504">
        <v>2009</v>
      </c>
      <c r="P569" s="506" t="s">
        <v>542</v>
      </c>
      <c r="Q569" s="508" t="s">
        <v>2234</v>
      </c>
      <c r="R569" s="508" t="s">
        <v>2292</v>
      </c>
      <c r="S569" s="598">
        <v>2014</v>
      </c>
      <c r="T569" s="598" t="s">
        <v>3540</v>
      </c>
      <c r="U569" s="598" t="s">
        <v>2922</v>
      </c>
      <c r="V569" s="626">
        <v>2019016702</v>
      </c>
    </row>
    <row r="570" spans="1:22" ht="15" customHeight="1" x14ac:dyDescent="0.15">
      <c r="A570" s="496">
        <v>566</v>
      </c>
      <c r="B570" s="504">
        <v>18</v>
      </c>
      <c r="C570" s="510" t="s">
        <v>1833</v>
      </c>
      <c r="D570" s="508" t="s">
        <v>2053</v>
      </c>
      <c r="E570" s="506" t="s">
        <v>709</v>
      </c>
      <c r="F570" s="598" t="s">
        <v>2839</v>
      </c>
      <c r="G570" s="506" t="s">
        <v>236</v>
      </c>
      <c r="H570" s="504" t="s">
        <v>2242</v>
      </c>
      <c r="I570" s="502" t="str">
        <f t="shared" si="50"/>
        <v>IV/b</v>
      </c>
      <c r="J570" s="505" t="s">
        <v>1167</v>
      </c>
      <c r="K570" s="504" t="s">
        <v>720</v>
      </c>
      <c r="L570" s="503">
        <f t="shared" si="44"/>
        <v>63</v>
      </c>
      <c r="M570" s="504" t="s">
        <v>192</v>
      </c>
      <c r="N570" s="505" t="s">
        <v>119</v>
      </c>
      <c r="O570" s="504">
        <v>2009</v>
      </c>
      <c r="P570" s="506" t="s">
        <v>658</v>
      </c>
      <c r="Q570" s="508" t="s">
        <v>2234</v>
      </c>
      <c r="R570" s="508" t="s">
        <v>2291</v>
      </c>
      <c r="S570" s="598">
        <v>2015</v>
      </c>
      <c r="T570" s="598" t="s">
        <v>3540</v>
      </c>
      <c r="U570" s="598" t="s">
        <v>2922</v>
      </c>
      <c r="V570" s="626" t="s">
        <v>3896</v>
      </c>
    </row>
    <row r="571" spans="1:22" ht="15" customHeight="1" x14ac:dyDescent="0.15">
      <c r="A571" s="504">
        <v>567</v>
      </c>
      <c r="B571" s="679">
        <v>19</v>
      </c>
      <c r="C571" s="507" t="s">
        <v>1834</v>
      </c>
      <c r="D571" s="508" t="s">
        <v>1214</v>
      </c>
      <c r="E571" s="506" t="s">
        <v>705</v>
      </c>
      <c r="F571" s="598" t="s">
        <v>2840</v>
      </c>
      <c r="G571" s="506" t="s">
        <v>500</v>
      </c>
      <c r="H571" s="504" t="s">
        <v>2253</v>
      </c>
      <c r="I571" s="502" t="str">
        <f t="shared" si="50"/>
        <v>IV/c</v>
      </c>
      <c r="J571" s="505" t="s">
        <v>4050</v>
      </c>
      <c r="K571" s="504" t="s">
        <v>720</v>
      </c>
      <c r="L571" s="503">
        <f t="shared" si="44"/>
        <v>58</v>
      </c>
      <c r="M571" s="504" t="s">
        <v>192</v>
      </c>
      <c r="N571" s="505" t="s">
        <v>115</v>
      </c>
      <c r="O571" s="504">
        <v>2009</v>
      </c>
      <c r="P571" s="506" t="s">
        <v>1215</v>
      </c>
      <c r="Q571" s="508" t="s">
        <v>2234</v>
      </c>
      <c r="R571" s="508" t="s">
        <v>2293</v>
      </c>
      <c r="S571" s="598">
        <v>2012</v>
      </c>
      <c r="T571" s="598" t="s">
        <v>3655</v>
      </c>
      <c r="U571" s="598" t="s">
        <v>3020</v>
      </c>
      <c r="V571" s="626">
        <v>2007016201</v>
      </c>
    </row>
    <row r="572" spans="1:22" ht="15" customHeight="1" x14ac:dyDescent="0.15">
      <c r="A572" s="496">
        <v>568</v>
      </c>
      <c r="B572" s="504">
        <v>20</v>
      </c>
      <c r="C572" s="510" t="s">
        <v>1835</v>
      </c>
      <c r="D572" s="508" t="s">
        <v>162</v>
      </c>
      <c r="E572" s="506" t="s">
        <v>709</v>
      </c>
      <c r="F572" s="598" t="s">
        <v>2841</v>
      </c>
      <c r="G572" s="506" t="s">
        <v>241</v>
      </c>
      <c r="H572" s="504" t="s">
        <v>2242</v>
      </c>
      <c r="I572" s="502" t="str">
        <f t="shared" si="50"/>
        <v>IV/b</v>
      </c>
      <c r="J572" s="505" t="s">
        <v>1167</v>
      </c>
      <c r="K572" s="504" t="s">
        <v>707</v>
      </c>
      <c r="L572" s="503">
        <f t="shared" si="44"/>
        <v>60</v>
      </c>
      <c r="M572" s="504" t="s">
        <v>230</v>
      </c>
      <c r="N572" s="505" t="s">
        <v>1254</v>
      </c>
      <c r="O572" s="504">
        <v>2014</v>
      </c>
      <c r="P572" s="506" t="s">
        <v>1263</v>
      </c>
      <c r="Q572" s="508" t="s">
        <v>2234</v>
      </c>
      <c r="R572" s="508" t="s">
        <v>3243</v>
      </c>
      <c r="S572" s="598">
        <v>2008</v>
      </c>
      <c r="T572" s="598" t="s">
        <v>1263</v>
      </c>
      <c r="U572" s="598" t="s">
        <v>2917</v>
      </c>
      <c r="V572" s="626">
        <v>2001016042</v>
      </c>
    </row>
    <row r="573" spans="1:22" ht="15" customHeight="1" x14ac:dyDescent="0.15">
      <c r="A573" s="496">
        <v>569</v>
      </c>
      <c r="B573" s="679">
        <v>21</v>
      </c>
      <c r="C573" s="507" t="s">
        <v>1836</v>
      </c>
      <c r="D573" s="508" t="s">
        <v>2054</v>
      </c>
      <c r="E573" s="506" t="s">
        <v>705</v>
      </c>
      <c r="F573" s="598" t="s">
        <v>2762</v>
      </c>
      <c r="G573" s="506" t="s">
        <v>461</v>
      </c>
      <c r="H573" s="504" t="s">
        <v>2253</v>
      </c>
      <c r="I573" s="502" t="str">
        <f t="shared" si="50"/>
        <v>IV/c</v>
      </c>
      <c r="J573" s="505" t="s">
        <v>3749</v>
      </c>
      <c r="K573" s="504" t="s">
        <v>720</v>
      </c>
      <c r="L573" s="503">
        <f t="shared" si="44"/>
        <v>65</v>
      </c>
      <c r="M573" s="504" t="s">
        <v>192</v>
      </c>
      <c r="N573" s="505" t="s">
        <v>2664</v>
      </c>
      <c r="O573" s="504">
        <v>2009</v>
      </c>
      <c r="P573" s="506" t="s">
        <v>1590</v>
      </c>
      <c r="Q573" s="508" t="s">
        <v>2234</v>
      </c>
      <c r="R573" s="508" t="s">
        <v>2294</v>
      </c>
      <c r="S573" s="598">
        <v>2013</v>
      </c>
      <c r="T573" s="598" t="s">
        <v>3540</v>
      </c>
      <c r="U573" s="598" t="s">
        <v>2922</v>
      </c>
      <c r="V573" s="626">
        <v>2031125501</v>
      </c>
    </row>
    <row r="574" spans="1:22" ht="15" customHeight="1" x14ac:dyDescent="0.15">
      <c r="A574" s="504">
        <v>570</v>
      </c>
      <c r="B574" s="504">
        <v>22</v>
      </c>
      <c r="C574" s="507" t="s">
        <v>1837</v>
      </c>
      <c r="D574" s="508" t="s">
        <v>3271</v>
      </c>
      <c r="E574" s="506" t="s">
        <v>709</v>
      </c>
      <c r="F574" s="598" t="s">
        <v>2775</v>
      </c>
      <c r="G574" s="506" t="s">
        <v>506</v>
      </c>
      <c r="H574" s="504" t="s">
        <v>2242</v>
      </c>
      <c r="I574" s="502" t="str">
        <f t="shared" si="50"/>
        <v>IV/b</v>
      </c>
      <c r="J574" s="505" t="s">
        <v>1484</v>
      </c>
      <c r="K574" s="504" t="s">
        <v>720</v>
      </c>
      <c r="L574" s="503">
        <f t="shared" si="44"/>
        <v>51</v>
      </c>
      <c r="M574" s="504" t="s">
        <v>192</v>
      </c>
      <c r="N574" s="505" t="s">
        <v>2668</v>
      </c>
      <c r="O574" s="504">
        <v>2009</v>
      </c>
      <c r="P574" s="506" t="s">
        <v>281</v>
      </c>
      <c r="Q574" s="508" t="s">
        <v>2234</v>
      </c>
      <c r="R574" s="508" t="s">
        <v>2294</v>
      </c>
      <c r="S574" s="598">
        <v>2017</v>
      </c>
      <c r="T574" s="598" t="s">
        <v>3621</v>
      </c>
      <c r="U574" s="598" t="s">
        <v>1248</v>
      </c>
      <c r="V574" s="626" t="s">
        <v>3897</v>
      </c>
    </row>
    <row r="575" spans="1:22" ht="15" customHeight="1" x14ac:dyDescent="0.15">
      <c r="A575" s="496">
        <v>571</v>
      </c>
      <c r="B575" s="679">
        <v>23</v>
      </c>
      <c r="C575" s="507" t="s">
        <v>1838</v>
      </c>
      <c r="D575" s="508" t="s">
        <v>1265</v>
      </c>
      <c r="E575" s="506" t="s">
        <v>709</v>
      </c>
      <c r="F575" s="598" t="s">
        <v>2729</v>
      </c>
      <c r="G575" s="558" t="s">
        <v>527</v>
      </c>
      <c r="H575" s="504" t="s">
        <v>2242</v>
      </c>
      <c r="I575" s="502" t="str">
        <f t="shared" si="50"/>
        <v>IV/b</v>
      </c>
      <c r="J575" s="505" t="s">
        <v>1484</v>
      </c>
      <c r="K575" s="504" t="s">
        <v>720</v>
      </c>
      <c r="L575" s="503">
        <f t="shared" si="44"/>
        <v>47</v>
      </c>
      <c r="M575" s="504" t="s">
        <v>192</v>
      </c>
      <c r="N575" s="505" t="s">
        <v>745</v>
      </c>
      <c r="O575" s="504">
        <v>2009</v>
      </c>
      <c r="P575" s="506" t="s">
        <v>528</v>
      </c>
      <c r="Q575" s="508" t="s">
        <v>2234</v>
      </c>
      <c r="R575" s="508" t="s">
        <v>2296</v>
      </c>
      <c r="S575" s="598">
        <v>2015</v>
      </c>
      <c r="T575" s="598"/>
      <c r="U575" s="598" t="s">
        <v>3014</v>
      </c>
      <c r="V575" s="626">
        <v>2012127302</v>
      </c>
    </row>
    <row r="576" spans="1:22" ht="15" customHeight="1" x14ac:dyDescent="0.15">
      <c r="A576" s="496">
        <v>572</v>
      </c>
      <c r="B576" s="504">
        <v>24</v>
      </c>
      <c r="C576" s="507" t="s">
        <v>1839</v>
      </c>
      <c r="D576" s="508" t="s">
        <v>1231</v>
      </c>
      <c r="E576" s="506" t="s">
        <v>709</v>
      </c>
      <c r="F576" s="598" t="s">
        <v>2751</v>
      </c>
      <c r="G576" s="558" t="s">
        <v>97</v>
      </c>
      <c r="H576" s="504" t="s">
        <v>2242</v>
      </c>
      <c r="I576" s="502" t="str">
        <f t="shared" si="50"/>
        <v>IV/b</v>
      </c>
      <c r="J576" s="505" t="s">
        <v>1484</v>
      </c>
      <c r="K576" s="504" t="s">
        <v>720</v>
      </c>
      <c r="L576" s="503">
        <f t="shared" si="44"/>
        <v>51</v>
      </c>
      <c r="M576" s="504" t="s">
        <v>192</v>
      </c>
      <c r="N576" s="505" t="s">
        <v>873</v>
      </c>
      <c r="O576" s="504">
        <v>2009</v>
      </c>
      <c r="P576" s="506" t="s">
        <v>240</v>
      </c>
      <c r="Q576" s="508" t="s">
        <v>2234</v>
      </c>
      <c r="R576" s="508" t="s">
        <v>2292</v>
      </c>
      <c r="S576" s="598">
        <v>2013</v>
      </c>
      <c r="T576" s="598" t="s">
        <v>3621</v>
      </c>
      <c r="U576" s="598" t="s">
        <v>3020</v>
      </c>
      <c r="V576" s="626">
        <v>2015086901</v>
      </c>
    </row>
    <row r="577" spans="1:22" ht="15" customHeight="1" x14ac:dyDescent="0.15">
      <c r="A577" s="504">
        <v>573</v>
      </c>
      <c r="B577" s="679">
        <v>25</v>
      </c>
      <c r="C577" s="507" t="s">
        <v>1427</v>
      </c>
      <c r="D577" s="508" t="s">
        <v>3934</v>
      </c>
      <c r="E577" s="506" t="s">
        <v>705</v>
      </c>
      <c r="F577" s="598" t="s">
        <v>2842</v>
      </c>
      <c r="G577" s="558" t="s">
        <v>522</v>
      </c>
      <c r="H577" s="504" t="s">
        <v>2253</v>
      </c>
      <c r="I577" s="502" t="str">
        <f t="shared" si="50"/>
        <v>IV/c</v>
      </c>
      <c r="J577" s="505" t="s">
        <v>3977</v>
      </c>
      <c r="K577" s="504" t="s">
        <v>720</v>
      </c>
      <c r="L577" s="503">
        <f t="shared" si="44"/>
        <v>49</v>
      </c>
      <c r="M577" s="504" t="s">
        <v>224</v>
      </c>
      <c r="N577" s="505" t="s">
        <v>3924</v>
      </c>
      <c r="O577" s="504">
        <v>2009</v>
      </c>
      <c r="P577" s="506" t="s">
        <v>357</v>
      </c>
      <c r="Q577" s="508" t="s">
        <v>2234</v>
      </c>
      <c r="R577" s="508" t="s">
        <v>2293</v>
      </c>
      <c r="S577" s="598">
        <v>2007</v>
      </c>
      <c r="T577" s="598" t="s">
        <v>3656</v>
      </c>
      <c r="U577" s="598" t="s">
        <v>3022</v>
      </c>
      <c r="V577" s="626">
        <v>2012047103</v>
      </c>
    </row>
    <row r="578" spans="1:22" ht="15" customHeight="1" x14ac:dyDescent="0.15">
      <c r="A578" s="496">
        <v>574</v>
      </c>
      <c r="B578" s="504">
        <v>26</v>
      </c>
      <c r="C578" s="507" t="s">
        <v>1845</v>
      </c>
      <c r="D578" s="508" t="s">
        <v>217</v>
      </c>
      <c r="E578" s="506" t="s">
        <v>709</v>
      </c>
      <c r="F578" s="598" t="s">
        <v>2724</v>
      </c>
      <c r="G578" s="558" t="s">
        <v>525</v>
      </c>
      <c r="H578" s="504" t="s">
        <v>2253</v>
      </c>
      <c r="I578" s="502" t="str">
        <f t="shared" si="50"/>
        <v>IV/c</v>
      </c>
      <c r="J578" s="505" t="s">
        <v>3690</v>
      </c>
      <c r="K578" s="504" t="s">
        <v>720</v>
      </c>
      <c r="L578" s="503">
        <f t="shared" si="44"/>
        <v>56</v>
      </c>
      <c r="M578" s="504" t="s">
        <v>192</v>
      </c>
      <c r="N578" s="505" t="s">
        <v>109</v>
      </c>
      <c r="O578" s="504">
        <v>2009</v>
      </c>
      <c r="P578" s="506" t="s">
        <v>239</v>
      </c>
      <c r="Q578" s="508" t="s">
        <v>2234</v>
      </c>
      <c r="R578" s="508" t="s">
        <v>2290</v>
      </c>
      <c r="S578" s="598">
        <v>1999</v>
      </c>
      <c r="T578" s="598" t="s">
        <v>239</v>
      </c>
      <c r="U578" s="598" t="s">
        <v>3431</v>
      </c>
      <c r="V578" s="626">
        <v>2025075701</v>
      </c>
    </row>
    <row r="579" spans="1:22" ht="15" customHeight="1" x14ac:dyDescent="0.15">
      <c r="A579" s="496">
        <v>575</v>
      </c>
      <c r="B579" s="679">
        <v>27</v>
      </c>
      <c r="C579" s="507" t="s">
        <v>1850</v>
      </c>
      <c r="D579" s="508" t="s">
        <v>5091</v>
      </c>
      <c r="E579" s="506" t="s">
        <v>705</v>
      </c>
      <c r="F579" s="598" t="s">
        <v>2809</v>
      </c>
      <c r="G579" s="558" t="s">
        <v>523</v>
      </c>
      <c r="H579" s="504" t="s">
        <v>2253</v>
      </c>
      <c r="I579" s="502" t="str">
        <f t="shared" si="50"/>
        <v>IV/c</v>
      </c>
      <c r="J579" s="505" t="s">
        <v>4050</v>
      </c>
      <c r="K579" s="504" t="s">
        <v>720</v>
      </c>
      <c r="L579" s="503">
        <f t="shared" si="44"/>
        <v>54</v>
      </c>
      <c r="M579" s="504" t="s">
        <v>224</v>
      </c>
      <c r="N579" s="505" t="s">
        <v>4957</v>
      </c>
      <c r="O579" s="504">
        <v>2010</v>
      </c>
      <c r="P579" s="506" t="s">
        <v>3666</v>
      </c>
      <c r="Q579" s="508" t="s">
        <v>2234</v>
      </c>
      <c r="R579" s="508" t="s">
        <v>2292</v>
      </c>
      <c r="S579" s="598">
        <v>2012</v>
      </c>
      <c r="T579" s="598" t="s">
        <v>186</v>
      </c>
      <c r="U579" s="598" t="s">
        <v>3020</v>
      </c>
      <c r="V579" s="626">
        <v>2031126604</v>
      </c>
    </row>
    <row r="580" spans="1:22" ht="15" customHeight="1" x14ac:dyDescent="0.15">
      <c r="A580" s="504">
        <v>576</v>
      </c>
      <c r="B580" s="504">
        <v>28</v>
      </c>
      <c r="C580" s="507" t="s">
        <v>1856</v>
      </c>
      <c r="D580" s="508" t="s">
        <v>1596</v>
      </c>
      <c r="E580" s="506" t="s">
        <v>709</v>
      </c>
      <c r="F580" s="598" t="s">
        <v>2843</v>
      </c>
      <c r="G580" s="506" t="s">
        <v>505</v>
      </c>
      <c r="H580" s="504" t="s">
        <v>2242</v>
      </c>
      <c r="I580" s="502" t="str">
        <f t="shared" si="50"/>
        <v>IV/b</v>
      </c>
      <c r="J580" s="505" t="s">
        <v>1454</v>
      </c>
      <c r="K580" s="504" t="s">
        <v>720</v>
      </c>
      <c r="L580" s="503">
        <f t="shared" si="44"/>
        <v>52</v>
      </c>
      <c r="M580" s="504" t="s">
        <v>192</v>
      </c>
      <c r="N580" s="505" t="s">
        <v>2666</v>
      </c>
      <c r="O580" s="504">
        <v>2009</v>
      </c>
      <c r="P580" s="506" t="s">
        <v>1255</v>
      </c>
      <c r="Q580" s="508" t="s">
        <v>2234</v>
      </c>
      <c r="R580" s="508" t="s">
        <v>2293</v>
      </c>
      <c r="S580" s="598">
        <v>2001</v>
      </c>
      <c r="T580" s="598" t="s">
        <v>3657</v>
      </c>
      <c r="U580" s="598" t="s">
        <v>1248</v>
      </c>
      <c r="V580" s="626" t="s">
        <v>3898</v>
      </c>
    </row>
    <row r="581" spans="1:22" ht="15" customHeight="1" x14ac:dyDescent="0.15">
      <c r="A581" s="496">
        <v>577</v>
      </c>
      <c r="B581" s="679">
        <v>29</v>
      </c>
      <c r="C581" s="507" t="s">
        <v>1439</v>
      </c>
      <c r="D581" s="508" t="s">
        <v>1211</v>
      </c>
      <c r="E581" s="506" t="s">
        <v>709</v>
      </c>
      <c r="F581" s="598" t="s">
        <v>2724</v>
      </c>
      <c r="G581" s="557" t="s">
        <v>463</v>
      </c>
      <c r="H581" s="504" t="s">
        <v>2242</v>
      </c>
      <c r="I581" s="502" t="str">
        <f t="shared" si="50"/>
        <v>IV/b</v>
      </c>
      <c r="J581" s="505" t="s">
        <v>2635</v>
      </c>
      <c r="K581" s="504" t="s">
        <v>720</v>
      </c>
      <c r="L581" s="503">
        <f t="shared" si="44"/>
        <v>55</v>
      </c>
      <c r="M581" s="504" t="s">
        <v>192</v>
      </c>
      <c r="N581" s="505" t="s">
        <v>114</v>
      </c>
      <c r="O581" s="504">
        <v>2009</v>
      </c>
      <c r="P581" s="506" t="s">
        <v>86</v>
      </c>
      <c r="Q581" s="508" t="s">
        <v>2234</v>
      </c>
      <c r="R581" s="508" t="s">
        <v>2293</v>
      </c>
      <c r="S581" s="598">
        <v>2012</v>
      </c>
      <c r="T581" s="598" t="s">
        <v>3658</v>
      </c>
      <c r="U581" s="598" t="s">
        <v>3020</v>
      </c>
      <c r="V581" s="626">
        <v>2030116501</v>
      </c>
    </row>
    <row r="582" spans="1:22" ht="15" customHeight="1" x14ac:dyDescent="0.15">
      <c r="A582" s="496">
        <v>578</v>
      </c>
      <c r="B582" s="504">
        <v>30</v>
      </c>
      <c r="C582" s="507" t="s">
        <v>1840</v>
      </c>
      <c r="D582" s="508" t="s">
        <v>1408</v>
      </c>
      <c r="E582" s="506" t="s">
        <v>705</v>
      </c>
      <c r="F582" s="598" t="s">
        <v>2844</v>
      </c>
      <c r="G582" s="506" t="s">
        <v>383</v>
      </c>
      <c r="H582" s="504" t="s">
        <v>2242</v>
      </c>
      <c r="I582" s="502" t="str">
        <f t="shared" si="50"/>
        <v>IV/b</v>
      </c>
      <c r="J582" s="505" t="s">
        <v>2635</v>
      </c>
      <c r="K582" s="504" t="s">
        <v>720</v>
      </c>
      <c r="L582" s="503">
        <f t="shared" si="44"/>
        <v>61</v>
      </c>
      <c r="M582" s="504" t="s">
        <v>192</v>
      </c>
      <c r="N582" s="505" t="s">
        <v>119</v>
      </c>
      <c r="O582" s="504">
        <v>2009</v>
      </c>
      <c r="P582" s="506" t="s">
        <v>658</v>
      </c>
      <c r="Q582" s="508" t="s">
        <v>2234</v>
      </c>
      <c r="R582" s="508" t="s">
        <v>2291</v>
      </c>
      <c r="S582" s="598">
        <v>2014</v>
      </c>
      <c r="T582" s="598" t="s">
        <v>3659</v>
      </c>
      <c r="U582" s="598" t="s">
        <v>2918</v>
      </c>
      <c r="V582" s="626">
        <v>2031125906</v>
      </c>
    </row>
    <row r="583" spans="1:22" ht="15" customHeight="1" x14ac:dyDescent="0.15">
      <c r="A583" s="504">
        <v>579</v>
      </c>
      <c r="B583" s="679">
        <v>31</v>
      </c>
      <c r="C583" s="503" t="s">
        <v>3384</v>
      </c>
      <c r="D583" s="508" t="s">
        <v>3383</v>
      </c>
      <c r="E583" s="523" t="s">
        <v>705</v>
      </c>
      <c r="F583" s="498" t="s">
        <v>4644</v>
      </c>
      <c r="G583" s="501" t="s">
        <v>279</v>
      </c>
      <c r="H583" s="504" t="s">
        <v>2243</v>
      </c>
      <c r="I583" s="502" t="str">
        <f t="shared" si="50"/>
        <v>IV/a</v>
      </c>
      <c r="J583" s="503" t="s">
        <v>873</v>
      </c>
      <c r="K583" s="504" t="s">
        <v>720</v>
      </c>
      <c r="L583" s="503">
        <f t="shared" si="44"/>
        <v>58</v>
      </c>
      <c r="M583" s="501" t="s">
        <v>192</v>
      </c>
      <c r="N583" s="505" t="s">
        <v>873</v>
      </c>
      <c r="O583" s="504">
        <v>2000</v>
      </c>
      <c r="P583" s="523" t="s">
        <v>456</v>
      </c>
      <c r="Q583" s="508" t="s">
        <v>2234</v>
      </c>
      <c r="R583" s="508" t="s">
        <v>2290</v>
      </c>
      <c r="S583" s="598"/>
      <c r="T583" s="598"/>
      <c r="U583" s="598"/>
      <c r="V583" s="625"/>
    </row>
    <row r="584" spans="1:22" ht="15" customHeight="1" x14ac:dyDescent="0.15">
      <c r="A584" s="496">
        <v>580</v>
      </c>
      <c r="B584" s="504">
        <v>32</v>
      </c>
      <c r="C584" s="507" t="s">
        <v>1841</v>
      </c>
      <c r="D584" s="508" t="s">
        <v>293</v>
      </c>
      <c r="E584" s="506" t="s">
        <v>705</v>
      </c>
      <c r="F584" s="598" t="s">
        <v>2741</v>
      </c>
      <c r="G584" s="557" t="s">
        <v>729</v>
      </c>
      <c r="H584" s="504" t="s">
        <v>2243</v>
      </c>
      <c r="I584" s="502" t="str">
        <f t="shared" si="50"/>
        <v>IV/a</v>
      </c>
      <c r="J584" s="505" t="s">
        <v>105</v>
      </c>
      <c r="K584" s="504" t="s">
        <v>707</v>
      </c>
      <c r="L584" s="503">
        <f t="shared" si="44"/>
        <v>65</v>
      </c>
      <c r="M584" s="504" t="s">
        <v>192</v>
      </c>
      <c r="N584" s="505" t="s">
        <v>105</v>
      </c>
      <c r="O584" s="504">
        <v>2009</v>
      </c>
      <c r="P584" s="506" t="s">
        <v>303</v>
      </c>
      <c r="Q584" s="508" t="s">
        <v>2234</v>
      </c>
      <c r="R584" s="508" t="s">
        <v>2294</v>
      </c>
      <c r="S584" s="598">
        <v>2003</v>
      </c>
      <c r="T584" s="598" t="s">
        <v>3660</v>
      </c>
      <c r="U584" s="598" t="s">
        <v>2918</v>
      </c>
      <c r="V584" s="626">
        <v>2017085501</v>
      </c>
    </row>
    <row r="585" spans="1:22" ht="15" customHeight="1" x14ac:dyDescent="0.15">
      <c r="A585" s="496">
        <v>581</v>
      </c>
      <c r="B585" s="679">
        <v>33</v>
      </c>
      <c r="C585" s="507" t="s">
        <v>1842</v>
      </c>
      <c r="D585" s="508" t="s">
        <v>1091</v>
      </c>
      <c r="E585" s="506" t="s">
        <v>705</v>
      </c>
      <c r="F585" s="598" t="s">
        <v>2845</v>
      </c>
      <c r="G585" s="558" t="s">
        <v>626</v>
      </c>
      <c r="H585" s="504" t="s">
        <v>2242</v>
      </c>
      <c r="I585" s="502" t="str">
        <f t="shared" si="50"/>
        <v>IV/b</v>
      </c>
      <c r="J585" s="505" t="s">
        <v>2635</v>
      </c>
      <c r="K585" s="504" t="s">
        <v>720</v>
      </c>
      <c r="L585" s="503">
        <f t="shared" si="44"/>
        <v>59</v>
      </c>
      <c r="M585" s="504" t="s">
        <v>192</v>
      </c>
      <c r="N585" s="505" t="s">
        <v>2664</v>
      </c>
      <c r="O585" s="504">
        <v>2009</v>
      </c>
      <c r="P585" s="506" t="s">
        <v>1256</v>
      </c>
      <c r="Q585" s="508" t="s">
        <v>2234</v>
      </c>
      <c r="R585" s="508" t="s">
        <v>2291</v>
      </c>
      <c r="S585" s="598">
        <v>2012</v>
      </c>
      <c r="T585" s="598" t="s">
        <v>3540</v>
      </c>
      <c r="U585" s="598" t="s">
        <v>3003</v>
      </c>
      <c r="V585" s="626">
        <v>2007096101</v>
      </c>
    </row>
    <row r="586" spans="1:22" ht="15" customHeight="1" x14ac:dyDescent="0.15">
      <c r="A586" s="504">
        <v>582</v>
      </c>
      <c r="B586" s="504">
        <v>34</v>
      </c>
      <c r="C586" s="507" t="s">
        <v>1843</v>
      </c>
      <c r="D586" s="508" t="s">
        <v>3338</v>
      </c>
      <c r="E586" s="506" t="s">
        <v>705</v>
      </c>
      <c r="F586" s="598" t="s">
        <v>2846</v>
      </c>
      <c r="G586" s="506" t="s">
        <v>471</v>
      </c>
      <c r="H586" s="504" t="s">
        <v>2243</v>
      </c>
      <c r="I586" s="502" t="str">
        <f t="shared" si="50"/>
        <v>IV/a</v>
      </c>
      <c r="J586" s="505" t="s">
        <v>110</v>
      </c>
      <c r="K586" s="504" t="s">
        <v>720</v>
      </c>
      <c r="L586" s="503">
        <f t="shared" si="44"/>
        <v>54</v>
      </c>
      <c r="M586" s="504" t="s">
        <v>230</v>
      </c>
      <c r="N586" s="505" t="s">
        <v>112</v>
      </c>
      <c r="O586" s="504">
        <v>2009</v>
      </c>
      <c r="P586" s="506" t="s">
        <v>94</v>
      </c>
      <c r="Q586" s="508" t="s">
        <v>2234</v>
      </c>
      <c r="R586" s="508" t="s">
        <v>3243</v>
      </c>
      <c r="S586" s="598">
        <v>2017</v>
      </c>
      <c r="T586" s="598" t="s">
        <v>3631</v>
      </c>
      <c r="U586" s="598" t="s">
        <v>2917</v>
      </c>
      <c r="V586" s="626">
        <v>2025126604</v>
      </c>
    </row>
    <row r="587" spans="1:22" ht="15" customHeight="1" x14ac:dyDescent="0.15">
      <c r="A587" s="496">
        <v>583</v>
      </c>
      <c r="B587" s="679">
        <v>35</v>
      </c>
      <c r="C587" s="507" t="s">
        <v>1844</v>
      </c>
      <c r="D587" s="508" t="s">
        <v>2670</v>
      </c>
      <c r="E587" s="506" t="s">
        <v>705</v>
      </c>
      <c r="F587" s="598" t="s">
        <v>2847</v>
      </c>
      <c r="G587" s="506" t="s">
        <v>462</v>
      </c>
      <c r="H587" s="504" t="s">
        <v>2243</v>
      </c>
      <c r="I587" s="502" t="str">
        <f t="shared" si="50"/>
        <v>IV/a</v>
      </c>
      <c r="J587" s="505" t="s">
        <v>106</v>
      </c>
      <c r="K587" s="504" t="s">
        <v>720</v>
      </c>
      <c r="L587" s="503">
        <f t="shared" ref="L587:L617" si="51">2020 - (RIGHT(G587,4))</f>
        <v>58</v>
      </c>
      <c r="M587" s="504" t="s">
        <v>192</v>
      </c>
      <c r="N587" s="505" t="s">
        <v>106</v>
      </c>
      <c r="O587" s="504">
        <v>2009</v>
      </c>
      <c r="P587" s="506" t="s">
        <v>92</v>
      </c>
      <c r="Q587" s="508" t="s">
        <v>2234</v>
      </c>
      <c r="R587" s="508" t="s">
        <v>2291</v>
      </c>
      <c r="S587" s="598">
        <v>2016</v>
      </c>
      <c r="T587" s="598" t="s">
        <v>3510</v>
      </c>
      <c r="U587" s="598" t="s">
        <v>2922</v>
      </c>
      <c r="V587" s="626">
        <v>2025126201</v>
      </c>
    </row>
    <row r="588" spans="1:22" ht="15" customHeight="1" x14ac:dyDescent="0.15">
      <c r="A588" s="496">
        <v>584</v>
      </c>
      <c r="B588" s="504">
        <v>36</v>
      </c>
      <c r="C588" s="507" t="s">
        <v>1846</v>
      </c>
      <c r="D588" s="508" t="s">
        <v>3442</v>
      </c>
      <c r="E588" s="506" t="s">
        <v>709</v>
      </c>
      <c r="F588" s="598" t="s">
        <v>2724</v>
      </c>
      <c r="G588" s="506" t="s">
        <v>502</v>
      </c>
      <c r="H588" s="504" t="s">
        <v>2243</v>
      </c>
      <c r="I588" s="502" t="str">
        <f t="shared" si="50"/>
        <v>IV/a</v>
      </c>
      <c r="J588" s="505" t="s">
        <v>745</v>
      </c>
      <c r="K588" s="504" t="s">
        <v>720</v>
      </c>
      <c r="L588" s="503">
        <f t="shared" si="51"/>
        <v>50</v>
      </c>
      <c r="M588" s="504" t="s">
        <v>192</v>
      </c>
      <c r="N588" s="505" t="s">
        <v>745</v>
      </c>
      <c r="O588" s="504">
        <v>2009</v>
      </c>
      <c r="P588" s="506" t="s">
        <v>240</v>
      </c>
      <c r="Q588" s="508" t="s">
        <v>2234</v>
      </c>
      <c r="R588" s="508" t="s">
        <v>2292</v>
      </c>
      <c r="S588" s="598">
        <v>2014</v>
      </c>
      <c r="T588" s="598" t="s">
        <v>3661</v>
      </c>
      <c r="U588" s="598" t="s">
        <v>2921</v>
      </c>
      <c r="V588" s="626" t="s">
        <v>3899</v>
      </c>
    </row>
    <row r="589" spans="1:22" ht="15" customHeight="1" x14ac:dyDescent="0.15">
      <c r="A589" s="504">
        <v>585</v>
      </c>
      <c r="B589" s="679">
        <v>37</v>
      </c>
      <c r="C589" s="507" t="s">
        <v>1847</v>
      </c>
      <c r="D589" s="508" t="s">
        <v>627</v>
      </c>
      <c r="E589" s="506" t="s">
        <v>709</v>
      </c>
      <c r="F589" s="598" t="s">
        <v>2724</v>
      </c>
      <c r="G589" s="506" t="s">
        <v>469</v>
      </c>
      <c r="H589" s="504" t="s">
        <v>2242</v>
      </c>
      <c r="I589" s="502" t="str">
        <f t="shared" si="50"/>
        <v>IV/b</v>
      </c>
      <c r="J589" s="505" t="s">
        <v>438</v>
      </c>
      <c r="K589" s="504" t="s">
        <v>707</v>
      </c>
      <c r="L589" s="503">
        <f t="shared" si="51"/>
        <v>57</v>
      </c>
      <c r="M589" s="504" t="s">
        <v>192</v>
      </c>
      <c r="N589" s="505" t="s">
        <v>438</v>
      </c>
      <c r="O589" s="504">
        <v>2009</v>
      </c>
      <c r="P589" s="506" t="s">
        <v>281</v>
      </c>
      <c r="Q589" s="508" t="s">
        <v>2234</v>
      </c>
      <c r="R589" s="508" t="s">
        <v>3243</v>
      </c>
      <c r="S589" s="598">
        <v>2002</v>
      </c>
      <c r="T589" s="598" t="s">
        <v>281</v>
      </c>
      <c r="U589" s="598" t="s">
        <v>2921</v>
      </c>
      <c r="V589" s="626" t="s">
        <v>3900</v>
      </c>
    </row>
    <row r="590" spans="1:22" ht="15" customHeight="1" x14ac:dyDescent="0.15">
      <c r="A590" s="496">
        <v>586</v>
      </c>
      <c r="B590" s="504">
        <v>38</v>
      </c>
      <c r="C590" s="507" t="s">
        <v>1848</v>
      </c>
      <c r="D590" s="508" t="s">
        <v>2097</v>
      </c>
      <c r="E590" s="506" t="s">
        <v>705</v>
      </c>
      <c r="F590" s="598" t="s">
        <v>2733</v>
      </c>
      <c r="G590" s="506" t="s">
        <v>333</v>
      </c>
      <c r="H590" s="504" t="s">
        <v>2243</v>
      </c>
      <c r="I590" s="502" t="str">
        <f t="shared" si="50"/>
        <v>IV/a</v>
      </c>
      <c r="J590" s="505" t="s">
        <v>834</v>
      </c>
      <c r="K590" s="504" t="s">
        <v>720</v>
      </c>
      <c r="L590" s="503">
        <f t="shared" si="51"/>
        <v>55</v>
      </c>
      <c r="M590" s="504" t="s">
        <v>192</v>
      </c>
      <c r="N590" s="505" t="s">
        <v>2672</v>
      </c>
      <c r="O590" s="504">
        <v>2009</v>
      </c>
      <c r="P590" s="506" t="s">
        <v>240</v>
      </c>
      <c r="Q590" s="508" t="s">
        <v>2234</v>
      </c>
      <c r="R590" s="508" t="s">
        <v>2292</v>
      </c>
      <c r="S590" s="598">
        <v>2014</v>
      </c>
      <c r="T590" s="598" t="s">
        <v>3515</v>
      </c>
      <c r="U590" s="598" t="s">
        <v>1248</v>
      </c>
      <c r="V590" s="626">
        <v>2012126503</v>
      </c>
    </row>
    <row r="591" spans="1:22" ht="15" customHeight="1" x14ac:dyDescent="0.15">
      <c r="A591" s="496">
        <v>587</v>
      </c>
      <c r="B591" s="679">
        <v>39</v>
      </c>
      <c r="C591" s="510" t="s">
        <v>1849</v>
      </c>
      <c r="D591" s="508" t="s">
        <v>3756</v>
      </c>
      <c r="E591" s="506" t="s">
        <v>709</v>
      </c>
      <c r="F591" s="598" t="s">
        <v>2848</v>
      </c>
      <c r="G591" s="558" t="s">
        <v>164</v>
      </c>
      <c r="H591" s="504" t="s">
        <v>2243</v>
      </c>
      <c r="I591" s="502" t="str">
        <f t="shared" si="50"/>
        <v>IV/a</v>
      </c>
      <c r="J591" s="505" t="s">
        <v>834</v>
      </c>
      <c r="K591" s="504" t="s">
        <v>720</v>
      </c>
      <c r="L591" s="503">
        <f t="shared" si="51"/>
        <v>50</v>
      </c>
      <c r="M591" s="504" t="s">
        <v>192</v>
      </c>
      <c r="N591" s="505" t="s">
        <v>2672</v>
      </c>
      <c r="O591" s="504">
        <v>2009</v>
      </c>
      <c r="P591" s="506" t="s">
        <v>312</v>
      </c>
      <c r="Q591" s="508" t="s">
        <v>2234</v>
      </c>
      <c r="R591" s="508" t="s">
        <v>2291</v>
      </c>
      <c r="S591" s="598">
        <v>2018</v>
      </c>
      <c r="T591" s="598" t="s">
        <v>303</v>
      </c>
      <c r="U591" s="598" t="s">
        <v>3003</v>
      </c>
      <c r="V591" s="626" t="s">
        <v>3901</v>
      </c>
    </row>
    <row r="592" spans="1:22" ht="15" customHeight="1" x14ac:dyDescent="0.15">
      <c r="A592" s="504">
        <v>588</v>
      </c>
      <c r="B592" s="504">
        <v>40</v>
      </c>
      <c r="C592" s="555" t="s">
        <v>3376</v>
      </c>
      <c r="D592" s="508" t="s">
        <v>2055</v>
      </c>
      <c r="E592" s="506" t="s">
        <v>705</v>
      </c>
      <c r="F592" s="598" t="s">
        <v>2742</v>
      </c>
      <c r="G592" s="506" t="s">
        <v>269</v>
      </c>
      <c r="H592" s="504" t="s">
        <v>2242</v>
      </c>
      <c r="I592" s="502" t="str">
        <f t="shared" si="50"/>
        <v>IV/b</v>
      </c>
      <c r="J592" s="505" t="s">
        <v>3690</v>
      </c>
      <c r="K592" s="504" t="s">
        <v>720</v>
      </c>
      <c r="L592" s="503">
        <f t="shared" si="51"/>
        <v>48</v>
      </c>
      <c r="M592" s="504" t="s">
        <v>192</v>
      </c>
      <c r="N592" s="505" t="s">
        <v>2673</v>
      </c>
      <c r="O592" s="504">
        <v>2009</v>
      </c>
      <c r="P592" s="506" t="s">
        <v>270</v>
      </c>
      <c r="Q592" s="508" t="s">
        <v>2234</v>
      </c>
      <c r="R592" s="508" t="s">
        <v>2294</v>
      </c>
      <c r="S592" s="598">
        <v>2014</v>
      </c>
      <c r="T592" s="598" t="s">
        <v>270</v>
      </c>
      <c r="U592" s="598" t="s">
        <v>1248</v>
      </c>
      <c r="V592" s="626" t="s">
        <v>3902</v>
      </c>
    </row>
    <row r="593" spans="1:22" ht="15" customHeight="1" x14ac:dyDescent="0.15">
      <c r="A593" s="496">
        <v>589</v>
      </c>
      <c r="B593" s="679">
        <v>41</v>
      </c>
      <c r="C593" s="507" t="s">
        <v>2674</v>
      </c>
      <c r="D593" s="508" t="s">
        <v>3471</v>
      </c>
      <c r="E593" s="506" t="s">
        <v>705</v>
      </c>
      <c r="F593" s="598" t="s">
        <v>2816</v>
      </c>
      <c r="G593" s="506" t="s">
        <v>467</v>
      </c>
      <c r="H593" s="504" t="s">
        <v>2243</v>
      </c>
      <c r="I593" s="502" t="str">
        <f t="shared" ref="I593:I599" si="52">IF(H593="Pembina Utama","IV/e",IF(H593="Pembina Utama Madya","IV/d",IF(H593="Pembina Utama Muda","IV/c",IF(H593="Pembina Tk.I","IV/b",IF(H593="Pembina","IV/a",IF(H593="Penata Tk.I","III/d",IF(H593="Penata","III/c",IF(H593="Penata Muda Tk.I","III/b",IF(H593="Penata Muda","III/a",IF(H593="Pengatur Tk.I","II/d",IF(H593="Pengatur","II/c",IF(H593="Pengatur Muda Tk.I","II/b",IF(H593="Pengatur Muda","II/a",IF(H593="Juru Tk.I","I/d",IF(H593="Juru","I/c",IF(H593="Juru Muda Tk.I","I/b","I/a"))))))))))))))))</f>
        <v>IV/a</v>
      </c>
      <c r="J593" s="505" t="s">
        <v>1167</v>
      </c>
      <c r="K593" s="504" t="s">
        <v>720</v>
      </c>
      <c r="L593" s="503">
        <f t="shared" si="51"/>
        <v>63</v>
      </c>
      <c r="M593" s="504" t="s">
        <v>192</v>
      </c>
      <c r="N593" s="505" t="s">
        <v>1224</v>
      </c>
      <c r="O593" s="504">
        <v>2009</v>
      </c>
      <c r="P593" s="506" t="s">
        <v>240</v>
      </c>
      <c r="Q593" s="508" t="s">
        <v>2234</v>
      </c>
      <c r="R593" s="508" t="s">
        <v>2292</v>
      </c>
      <c r="S593" s="598">
        <v>2015</v>
      </c>
      <c r="T593" s="598" t="s">
        <v>3621</v>
      </c>
      <c r="U593" s="598" t="s">
        <v>3020</v>
      </c>
      <c r="V593" s="626">
        <v>2017015701</v>
      </c>
    </row>
    <row r="594" spans="1:22" ht="15" customHeight="1" x14ac:dyDescent="0.15">
      <c r="A594" s="496">
        <v>590</v>
      </c>
      <c r="B594" s="504">
        <v>42</v>
      </c>
      <c r="C594" s="510" t="s">
        <v>1852</v>
      </c>
      <c r="D594" s="508" t="s">
        <v>2056</v>
      </c>
      <c r="E594" s="506" t="s">
        <v>709</v>
      </c>
      <c r="F594" s="598" t="s">
        <v>2729</v>
      </c>
      <c r="G594" s="506" t="s">
        <v>272</v>
      </c>
      <c r="H594" s="504" t="s">
        <v>2243</v>
      </c>
      <c r="I594" s="502" t="str">
        <f t="shared" si="52"/>
        <v>IV/a</v>
      </c>
      <c r="J594" s="505" t="s">
        <v>1254</v>
      </c>
      <c r="K594" s="504" t="s">
        <v>720</v>
      </c>
      <c r="L594" s="503">
        <f t="shared" si="51"/>
        <v>53</v>
      </c>
      <c r="M594" s="504" t="s">
        <v>192</v>
      </c>
      <c r="N594" s="505" t="s">
        <v>2660</v>
      </c>
      <c r="O594" s="504">
        <v>2009</v>
      </c>
      <c r="P594" s="506" t="s">
        <v>89</v>
      </c>
      <c r="Q594" s="508" t="s">
        <v>2234</v>
      </c>
      <c r="R594" s="508" t="s">
        <v>2292</v>
      </c>
      <c r="S594" s="598">
        <v>2012</v>
      </c>
      <c r="T594" s="598" t="s">
        <v>3662</v>
      </c>
      <c r="U594" s="598" t="s">
        <v>3023</v>
      </c>
      <c r="V594" s="626" t="s">
        <v>3903</v>
      </c>
    </row>
    <row r="595" spans="1:22" ht="15" customHeight="1" x14ac:dyDescent="0.15">
      <c r="A595" s="504">
        <v>591</v>
      </c>
      <c r="B595" s="679">
        <v>43</v>
      </c>
      <c r="C595" s="507" t="s">
        <v>1853</v>
      </c>
      <c r="D595" s="508" t="s">
        <v>2111</v>
      </c>
      <c r="E595" s="506" t="s">
        <v>705</v>
      </c>
      <c r="F595" s="598" t="s">
        <v>2849</v>
      </c>
      <c r="G595" s="506" t="s">
        <v>473</v>
      </c>
      <c r="H595" s="504" t="s">
        <v>2243</v>
      </c>
      <c r="I595" s="502" t="str">
        <f t="shared" si="52"/>
        <v>IV/a</v>
      </c>
      <c r="J595" s="505" t="s">
        <v>1484</v>
      </c>
      <c r="K595" s="504" t="s">
        <v>720</v>
      </c>
      <c r="L595" s="503">
        <f t="shared" si="51"/>
        <v>52</v>
      </c>
      <c r="M595" s="504" t="s">
        <v>192</v>
      </c>
      <c r="N595" s="505" t="s">
        <v>1484</v>
      </c>
      <c r="O595" s="504">
        <v>2009</v>
      </c>
      <c r="P595" s="506" t="s">
        <v>3363</v>
      </c>
      <c r="Q595" s="508" t="s">
        <v>2234</v>
      </c>
      <c r="R595" s="508" t="s">
        <v>3243</v>
      </c>
      <c r="S595" s="598">
        <v>2015</v>
      </c>
      <c r="T595" s="598" t="s">
        <v>3540</v>
      </c>
      <c r="U595" s="598" t="s">
        <v>2922</v>
      </c>
      <c r="V595" s="626" t="s">
        <v>3904</v>
      </c>
    </row>
    <row r="596" spans="1:22" ht="15" customHeight="1" x14ac:dyDescent="0.15">
      <c r="A596" s="496">
        <v>592</v>
      </c>
      <c r="B596" s="504">
        <v>44</v>
      </c>
      <c r="C596" s="507" t="s">
        <v>1854</v>
      </c>
      <c r="D596" s="508" t="s">
        <v>47</v>
      </c>
      <c r="E596" s="506" t="s">
        <v>705</v>
      </c>
      <c r="F596" s="598" t="s">
        <v>2724</v>
      </c>
      <c r="G596" s="558" t="s">
        <v>481</v>
      </c>
      <c r="H596" s="504" t="s">
        <v>2242</v>
      </c>
      <c r="I596" s="502" t="str">
        <f t="shared" si="52"/>
        <v>IV/b</v>
      </c>
      <c r="J596" s="505" t="s">
        <v>3690</v>
      </c>
      <c r="K596" s="504" t="s">
        <v>720</v>
      </c>
      <c r="L596" s="503">
        <f t="shared" si="51"/>
        <v>47</v>
      </c>
      <c r="M596" s="504" t="s">
        <v>192</v>
      </c>
      <c r="N596" s="504"/>
      <c r="O596" s="504">
        <v>2009</v>
      </c>
      <c r="P596" s="506" t="s">
        <v>1592</v>
      </c>
      <c r="Q596" s="508" t="s">
        <v>2234</v>
      </c>
      <c r="R596" s="508" t="s">
        <v>2291</v>
      </c>
      <c r="S596" s="598">
        <v>2008</v>
      </c>
      <c r="T596" s="598" t="s">
        <v>3540</v>
      </c>
      <c r="U596" s="598" t="s">
        <v>2922</v>
      </c>
      <c r="V596" s="626" t="s">
        <v>3905</v>
      </c>
    </row>
    <row r="597" spans="1:22" ht="15" customHeight="1" x14ac:dyDescent="0.15">
      <c r="A597" s="496">
        <v>593</v>
      </c>
      <c r="B597" s="679">
        <v>45</v>
      </c>
      <c r="C597" s="507" t="s">
        <v>1855</v>
      </c>
      <c r="D597" s="508" t="s">
        <v>2057</v>
      </c>
      <c r="E597" s="506" t="s">
        <v>705</v>
      </c>
      <c r="F597" s="598" t="s">
        <v>2736</v>
      </c>
      <c r="G597" s="558" t="s">
        <v>14</v>
      </c>
      <c r="H597" s="504" t="s">
        <v>2243</v>
      </c>
      <c r="I597" s="502" t="str">
        <f t="shared" si="52"/>
        <v>IV/a</v>
      </c>
      <c r="J597" s="505" t="s">
        <v>834</v>
      </c>
      <c r="K597" s="504" t="s">
        <v>707</v>
      </c>
      <c r="L597" s="503">
        <f t="shared" si="51"/>
        <v>44</v>
      </c>
      <c r="M597" s="504" t="s">
        <v>192</v>
      </c>
      <c r="N597" s="505" t="s">
        <v>1484</v>
      </c>
      <c r="O597" s="504">
        <v>2010</v>
      </c>
      <c r="P597" s="506" t="s">
        <v>204</v>
      </c>
      <c r="Q597" s="508" t="s">
        <v>2234</v>
      </c>
      <c r="R597" s="508" t="s">
        <v>3244</v>
      </c>
      <c r="S597" s="598">
        <v>2003</v>
      </c>
      <c r="T597" s="598" t="s">
        <v>309</v>
      </c>
      <c r="U597" s="598" t="s">
        <v>2991</v>
      </c>
      <c r="V597" s="626">
        <v>2010017601</v>
      </c>
    </row>
    <row r="598" spans="1:22" ht="15" customHeight="1" x14ac:dyDescent="0.15">
      <c r="A598" s="504">
        <v>594</v>
      </c>
      <c r="B598" s="504">
        <v>46</v>
      </c>
      <c r="C598" s="507" t="s">
        <v>1860</v>
      </c>
      <c r="D598" s="508" t="s">
        <v>298</v>
      </c>
      <c r="E598" s="506" t="s">
        <v>705</v>
      </c>
      <c r="F598" s="598" t="s">
        <v>2739</v>
      </c>
      <c r="G598" s="506" t="s">
        <v>503</v>
      </c>
      <c r="H598" s="504" t="s">
        <v>2243</v>
      </c>
      <c r="I598" s="502" t="str">
        <f t="shared" si="52"/>
        <v>IV/a</v>
      </c>
      <c r="J598" s="505" t="s">
        <v>1454</v>
      </c>
      <c r="K598" s="504" t="s">
        <v>707</v>
      </c>
      <c r="L598" s="503">
        <f t="shared" si="51"/>
        <v>57</v>
      </c>
      <c r="M598" s="504" t="s">
        <v>192</v>
      </c>
      <c r="N598" s="505" t="s">
        <v>1484</v>
      </c>
      <c r="O598" s="504">
        <v>2009</v>
      </c>
      <c r="P598" s="506" t="s">
        <v>91</v>
      </c>
      <c r="Q598" s="508" t="s">
        <v>2234</v>
      </c>
      <c r="R598" s="508" t="s">
        <v>2295</v>
      </c>
      <c r="S598" s="598">
        <v>2000</v>
      </c>
      <c r="T598" s="598" t="s">
        <v>3633</v>
      </c>
      <c r="U598" s="598" t="s">
        <v>3024</v>
      </c>
      <c r="V598" s="626" t="s">
        <v>3906</v>
      </c>
    </row>
    <row r="599" spans="1:22" ht="15" customHeight="1" x14ac:dyDescent="0.15">
      <c r="A599" s="496">
        <v>595</v>
      </c>
      <c r="B599" s="679">
        <v>47</v>
      </c>
      <c r="C599" s="507" t="s">
        <v>1885</v>
      </c>
      <c r="D599" s="508" t="s">
        <v>440</v>
      </c>
      <c r="E599" s="506" t="s">
        <v>705</v>
      </c>
      <c r="F599" s="598" t="s">
        <v>2850</v>
      </c>
      <c r="G599" s="558" t="s">
        <v>486</v>
      </c>
      <c r="H599" s="504" t="s">
        <v>2243</v>
      </c>
      <c r="I599" s="502" t="str">
        <f t="shared" si="52"/>
        <v>IV/a</v>
      </c>
      <c r="J599" s="505" t="s">
        <v>1454</v>
      </c>
      <c r="K599" s="504" t="s">
        <v>720</v>
      </c>
      <c r="L599" s="503">
        <f t="shared" si="51"/>
        <v>47</v>
      </c>
      <c r="M599" s="504" t="s">
        <v>192</v>
      </c>
      <c r="N599" s="505" t="s">
        <v>2676</v>
      </c>
      <c r="O599" s="504">
        <v>2010</v>
      </c>
      <c r="P599" s="506" t="s">
        <v>329</v>
      </c>
      <c r="Q599" s="508" t="s">
        <v>2234</v>
      </c>
      <c r="R599" s="508" t="s">
        <v>2290</v>
      </c>
      <c r="S599" s="598">
        <v>2007</v>
      </c>
      <c r="T599" s="598" t="s">
        <v>2271</v>
      </c>
      <c r="U599" s="598" t="s">
        <v>3025</v>
      </c>
      <c r="V599" s="626">
        <v>2018087302</v>
      </c>
    </row>
    <row r="600" spans="1:22" ht="15" customHeight="1" x14ac:dyDescent="0.15">
      <c r="A600" s="496">
        <v>596</v>
      </c>
      <c r="B600" s="504">
        <v>48</v>
      </c>
      <c r="C600" s="507" t="s">
        <v>1877</v>
      </c>
      <c r="D600" s="508" t="s">
        <v>1455</v>
      </c>
      <c r="E600" s="506" t="s">
        <v>709</v>
      </c>
      <c r="F600" s="598" t="s">
        <v>2783</v>
      </c>
      <c r="G600" s="558" t="s">
        <v>12</v>
      </c>
      <c r="H600" s="504" t="s">
        <v>2242</v>
      </c>
      <c r="I600" s="502" t="str">
        <f t="shared" ref="I600" si="53">IF(H600="Pembina Utama","IV/e",IF(H600="Pembina Utama Madya","IV/d",IF(H600="Pembina Utama Muda","IV/c",IF(H600="Pembina Tk.I","IV/b",IF(H600="Pembina","IV/a",IF(H600="Penata Tk.I","III/d",IF(H600="Penata","III/c",IF(H600="Penata Muda Tk.I","III/b",IF(H600="Penata Muda","III/a",IF(H600="Pengatur Tk.I","II/d",IF(H600="Pengatur","II/c",IF(H600="Pengatur Muda Tk.I","II/b",IF(H600="Pengatur Muda","II/a",IF(H600="Juru Tk.I","I/d",IF(H600="Juru","I/c",IF(H600="Juru Muda Tk.I","I/b","I/a"))))))))))))))))</f>
        <v>IV/b</v>
      </c>
      <c r="J600" s="505" t="s">
        <v>4957</v>
      </c>
      <c r="K600" s="504" t="s">
        <v>720</v>
      </c>
      <c r="L600" s="503">
        <f t="shared" si="51"/>
        <v>46</v>
      </c>
      <c r="M600" s="504" t="s">
        <v>192</v>
      </c>
      <c r="N600" s="505" t="s">
        <v>1484</v>
      </c>
      <c r="O600" s="504">
        <v>2010</v>
      </c>
      <c r="P600" s="506" t="s">
        <v>205</v>
      </c>
      <c r="Q600" s="508" t="s">
        <v>2234</v>
      </c>
      <c r="R600" s="508" t="s">
        <v>2296</v>
      </c>
      <c r="S600" s="598">
        <v>2014</v>
      </c>
      <c r="T600" s="598" t="s">
        <v>309</v>
      </c>
      <c r="U600" s="598" t="s">
        <v>3017</v>
      </c>
      <c r="V600" s="626">
        <v>2023017401</v>
      </c>
    </row>
    <row r="601" spans="1:22" ht="15" customHeight="1" x14ac:dyDescent="0.15">
      <c r="A601" s="504">
        <v>597</v>
      </c>
      <c r="B601" s="679">
        <v>49</v>
      </c>
      <c r="C601" s="507" t="s">
        <v>2082</v>
      </c>
      <c r="D601" s="506" t="s">
        <v>2075</v>
      </c>
      <c r="E601" s="506" t="s">
        <v>705</v>
      </c>
      <c r="F601" s="598" t="s">
        <v>2851</v>
      </c>
      <c r="G601" s="558" t="s">
        <v>2074</v>
      </c>
      <c r="H601" s="504" t="s">
        <v>2242</v>
      </c>
      <c r="I601" s="502" t="str">
        <f t="shared" ref="I601:I640" si="54">IF(H601="Pembina Utama","IV/e",IF(H601="Pembina Utama Madya","IV/d",IF(H601="Pembina Utama Muda","IV/c",IF(H601="Pembina Tk.I","IV/b",IF(H601="Pembina","IV/a",IF(H601="Penata Tk.I","III/d",IF(H601="Penata","III/c",IF(H601="Penata Muda Tk.I","III/b",IF(H601="Penata Muda","III/a",IF(H601="Pengatur Tk.I","II/d",IF(H601="Pengatur","II/c",IF(H601="Pengatur Muda Tk.I","II/b",IF(H601="Pengatur Muda","II/a",IF(H601="Juru Tk.I","I/d",IF(H601="Juru","I/c",IF(H601="Juru Muda Tk.I","I/b","I/a"))))))))))))))))</f>
        <v>IV/b</v>
      </c>
      <c r="J601" s="505" t="s">
        <v>4957</v>
      </c>
      <c r="K601" s="504" t="s">
        <v>720</v>
      </c>
      <c r="L601" s="503">
        <f t="shared" si="51"/>
        <v>42</v>
      </c>
      <c r="M601" s="504" t="s">
        <v>192</v>
      </c>
      <c r="N601" s="505" t="s">
        <v>2708</v>
      </c>
      <c r="O601" s="504">
        <v>2010</v>
      </c>
      <c r="P601" s="506" t="s">
        <v>303</v>
      </c>
      <c r="Q601" s="508" t="s">
        <v>2234</v>
      </c>
      <c r="R601" s="508" t="s">
        <v>3243</v>
      </c>
      <c r="S601" s="598">
        <v>2009</v>
      </c>
      <c r="T601" s="598" t="s">
        <v>3540</v>
      </c>
      <c r="U601" s="598" t="s">
        <v>2922</v>
      </c>
      <c r="V601" s="625"/>
    </row>
    <row r="602" spans="1:22" ht="15" customHeight="1" x14ac:dyDescent="0.15">
      <c r="A602" s="496">
        <v>598</v>
      </c>
      <c r="B602" s="504">
        <v>50</v>
      </c>
      <c r="C602" s="507" t="s">
        <v>2125</v>
      </c>
      <c r="D602" s="506" t="s">
        <v>2126</v>
      </c>
      <c r="E602" s="506" t="s">
        <v>705</v>
      </c>
      <c r="F602" s="598" t="s">
        <v>2774</v>
      </c>
      <c r="G602" s="558" t="s">
        <v>2262</v>
      </c>
      <c r="H602" s="504" t="s">
        <v>2243</v>
      </c>
      <c r="I602" s="502" t="str">
        <f t="shared" si="54"/>
        <v>IV/a</v>
      </c>
      <c r="J602" s="505" t="s">
        <v>2332</v>
      </c>
      <c r="K602" s="504" t="s">
        <v>720</v>
      </c>
      <c r="L602" s="503">
        <f t="shared" si="51"/>
        <v>58</v>
      </c>
      <c r="M602" s="504" t="s">
        <v>192</v>
      </c>
      <c r="N602" s="505" t="s">
        <v>2694</v>
      </c>
      <c r="O602" s="504">
        <v>2010</v>
      </c>
      <c r="P602" s="506" t="s">
        <v>1215</v>
      </c>
      <c r="Q602" s="508" t="s">
        <v>2234</v>
      </c>
      <c r="R602" s="508" t="s">
        <v>2293</v>
      </c>
      <c r="S602" s="598">
        <v>2012</v>
      </c>
      <c r="T602" s="598" t="s">
        <v>3663</v>
      </c>
      <c r="U602" s="598" t="s">
        <v>3020</v>
      </c>
      <c r="V602" s="626">
        <v>2015106202</v>
      </c>
    </row>
    <row r="603" spans="1:22" ht="15" customHeight="1" x14ac:dyDescent="0.15">
      <c r="A603" s="496">
        <v>599</v>
      </c>
      <c r="B603" s="679">
        <v>51</v>
      </c>
      <c r="C603" s="507" t="s">
        <v>1864</v>
      </c>
      <c r="D603" s="508" t="s">
        <v>2406</v>
      </c>
      <c r="E603" s="506" t="s">
        <v>709</v>
      </c>
      <c r="F603" s="598" t="s">
        <v>2852</v>
      </c>
      <c r="G603" s="506" t="s">
        <v>510</v>
      </c>
      <c r="H603" s="504" t="s">
        <v>2243</v>
      </c>
      <c r="I603" s="502" t="str">
        <f t="shared" si="54"/>
        <v>IV/a</v>
      </c>
      <c r="J603" s="505" t="s">
        <v>2112</v>
      </c>
      <c r="K603" s="504" t="s">
        <v>707</v>
      </c>
      <c r="L603" s="503">
        <f t="shared" si="51"/>
        <v>49</v>
      </c>
      <c r="M603" s="504" t="s">
        <v>192</v>
      </c>
      <c r="N603" s="505" t="s">
        <v>2677</v>
      </c>
      <c r="O603" s="504">
        <v>2010</v>
      </c>
      <c r="P603" s="506" t="s">
        <v>95</v>
      </c>
      <c r="Q603" s="508" t="s">
        <v>2234</v>
      </c>
      <c r="R603" s="508" t="s">
        <v>2296</v>
      </c>
      <c r="S603" s="598">
        <v>2005</v>
      </c>
      <c r="T603" s="598" t="s">
        <v>203</v>
      </c>
      <c r="U603" s="598" t="s">
        <v>1248</v>
      </c>
      <c r="V603" s="626">
        <v>2031087102</v>
      </c>
    </row>
    <row r="604" spans="1:22" ht="15" customHeight="1" x14ac:dyDescent="0.15">
      <c r="A604" s="504">
        <v>600</v>
      </c>
      <c r="B604" s="504">
        <v>52</v>
      </c>
      <c r="C604" s="507" t="s">
        <v>1440</v>
      </c>
      <c r="D604" s="508" t="s">
        <v>3106</v>
      </c>
      <c r="E604" s="506" t="s">
        <v>705</v>
      </c>
      <c r="F604" s="598" t="s">
        <v>2853</v>
      </c>
      <c r="G604" s="506" t="s">
        <v>514</v>
      </c>
      <c r="H604" s="504" t="s">
        <v>2243</v>
      </c>
      <c r="I604" s="502" t="str">
        <f t="shared" si="54"/>
        <v>IV/a</v>
      </c>
      <c r="J604" s="505" t="s">
        <v>2112</v>
      </c>
      <c r="K604" s="504" t="s">
        <v>720</v>
      </c>
      <c r="L604" s="503">
        <f t="shared" si="51"/>
        <v>56</v>
      </c>
      <c r="M604" s="504" t="s">
        <v>192</v>
      </c>
      <c r="N604" s="505" t="s">
        <v>2677</v>
      </c>
      <c r="O604" s="504">
        <v>2010</v>
      </c>
      <c r="P604" s="506" t="s">
        <v>96</v>
      </c>
      <c r="Q604" s="508" t="s">
        <v>2234</v>
      </c>
      <c r="R604" s="508" t="s">
        <v>2291</v>
      </c>
      <c r="S604" s="598">
        <v>2004</v>
      </c>
      <c r="T604" s="598" t="s">
        <v>3537</v>
      </c>
      <c r="U604" s="598" t="s">
        <v>2917</v>
      </c>
      <c r="V604" s="626">
        <v>2015116401</v>
      </c>
    </row>
    <row r="605" spans="1:22" ht="15" customHeight="1" x14ac:dyDescent="0.15">
      <c r="A605" s="496">
        <v>601</v>
      </c>
      <c r="B605" s="679">
        <v>53</v>
      </c>
      <c r="C605" s="507" t="s">
        <v>1886</v>
      </c>
      <c r="D605" s="508" t="s">
        <v>3136</v>
      </c>
      <c r="E605" s="506" t="s">
        <v>705</v>
      </c>
      <c r="F605" s="598" t="s">
        <v>2724</v>
      </c>
      <c r="G605" s="558" t="s">
        <v>524</v>
      </c>
      <c r="H605" s="504" t="s">
        <v>2242</v>
      </c>
      <c r="I605" s="502" t="str">
        <f t="shared" si="54"/>
        <v>IV/b</v>
      </c>
      <c r="J605" s="505" t="s">
        <v>5398</v>
      </c>
      <c r="K605" s="504" t="s">
        <v>720</v>
      </c>
      <c r="L605" s="503">
        <f t="shared" si="51"/>
        <v>46</v>
      </c>
      <c r="M605" s="504" t="s">
        <v>192</v>
      </c>
      <c r="N605" s="505" t="s">
        <v>2649</v>
      </c>
      <c r="O605" s="504">
        <v>2010</v>
      </c>
      <c r="P605" s="506" t="s">
        <v>658</v>
      </c>
      <c r="Q605" s="508" t="s">
        <v>2234</v>
      </c>
      <c r="R605" s="508" t="s">
        <v>2291</v>
      </c>
      <c r="S605" s="598">
        <v>2004</v>
      </c>
      <c r="T605" s="598" t="s">
        <v>3664</v>
      </c>
      <c r="U605" s="598" t="s">
        <v>2918</v>
      </c>
      <c r="V605" s="626">
        <v>2012097401</v>
      </c>
    </row>
    <row r="606" spans="1:22" ht="15" customHeight="1" x14ac:dyDescent="0.15">
      <c r="A606" s="496">
        <v>602</v>
      </c>
      <c r="B606" s="504">
        <v>54</v>
      </c>
      <c r="C606" s="507" t="s">
        <v>1857</v>
      </c>
      <c r="D606" s="508" t="s">
        <v>2357</v>
      </c>
      <c r="E606" s="506" t="s">
        <v>705</v>
      </c>
      <c r="F606" s="598" t="s">
        <v>2854</v>
      </c>
      <c r="G606" s="506" t="s">
        <v>347</v>
      </c>
      <c r="H606" s="504" t="s">
        <v>2243</v>
      </c>
      <c r="I606" s="502" t="str">
        <f t="shared" si="54"/>
        <v>IV/a</v>
      </c>
      <c r="J606" s="505" t="s">
        <v>3335</v>
      </c>
      <c r="K606" s="504" t="s">
        <v>720</v>
      </c>
      <c r="L606" s="503">
        <f t="shared" si="51"/>
        <v>54</v>
      </c>
      <c r="M606" s="504" t="s">
        <v>192</v>
      </c>
      <c r="N606" s="505" t="s">
        <v>3178</v>
      </c>
      <c r="O606" s="504">
        <v>2012</v>
      </c>
      <c r="P606" s="506" t="s">
        <v>88</v>
      </c>
      <c r="Q606" s="508" t="s">
        <v>2234</v>
      </c>
      <c r="R606" s="508" t="s">
        <v>2291</v>
      </c>
      <c r="S606" s="598">
        <v>2015</v>
      </c>
      <c r="T606" s="598" t="s">
        <v>3540</v>
      </c>
      <c r="U606" s="598" t="s">
        <v>2922</v>
      </c>
      <c r="V606" s="626">
        <v>2031126608</v>
      </c>
    </row>
    <row r="607" spans="1:22" ht="15" customHeight="1" x14ac:dyDescent="0.15">
      <c r="A607" s="504">
        <v>603</v>
      </c>
      <c r="B607" s="679">
        <v>55</v>
      </c>
      <c r="C607" s="507" t="s">
        <v>1858</v>
      </c>
      <c r="D607" s="508" t="s">
        <v>1008</v>
      </c>
      <c r="E607" s="506" t="s">
        <v>705</v>
      </c>
      <c r="F607" s="598" t="s">
        <v>2762</v>
      </c>
      <c r="G607" s="506" t="s">
        <v>518</v>
      </c>
      <c r="H607" s="504" t="s">
        <v>2252</v>
      </c>
      <c r="I607" s="502" t="str">
        <f t="shared" si="54"/>
        <v>III/d</v>
      </c>
      <c r="J607" s="505" t="s">
        <v>108</v>
      </c>
      <c r="K607" s="504" t="s">
        <v>707</v>
      </c>
      <c r="L607" s="503">
        <f t="shared" si="51"/>
        <v>59</v>
      </c>
      <c r="M607" s="504" t="s">
        <v>192</v>
      </c>
      <c r="N607" s="505" t="s">
        <v>2637</v>
      </c>
      <c r="O607" s="504">
        <v>2010</v>
      </c>
      <c r="P607" s="506" t="s">
        <v>453</v>
      </c>
      <c r="Q607" s="508" t="s">
        <v>2234</v>
      </c>
      <c r="R607" s="508" t="s">
        <v>2296</v>
      </c>
      <c r="S607" s="598">
        <v>2002</v>
      </c>
      <c r="T607" s="598" t="s">
        <v>593</v>
      </c>
      <c r="U607" s="598" t="s">
        <v>2964</v>
      </c>
      <c r="V607" s="626" t="s">
        <v>3907</v>
      </c>
    </row>
    <row r="608" spans="1:22" ht="15" customHeight="1" x14ac:dyDescent="0.15">
      <c r="A608" s="496">
        <v>604</v>
      </c>
      <c r="B608" s="504">
        <v>56</v>
      </c>
      <c r="C608" s="507" t="s">
        <v>1859</v>
      </c>
      <c r="D608" s="508" t="s">
        <v>2669</v>
      </c>
      <c r="E608" s="506" t="s">
        <v>705</v>
      </c>
      <c r="F608" s="598" t="s">
        <v>2855</v>
      </c>
      <c r="G608" s="506" t="s">
        <v>501</v>
      </c>
      <c r="H608" s="504" t="s">
        <v>2243</v>
      </c>
      <c r="I608" s="502" t="str">
        <f t="shared" si="54"/>
        <v>IV/a</v>
      </c>
      <c r="J608" s="505" t="s">
        <v>2332</v>
      </c>
      <c r="K608" s="504" t="s">
        <v>720</v>
      </c>
      <c r="L608" s="503">
        <f t="shared" si="51"/>
        <v>54</v>
      </c>
      <c r="M608" s="504" t="s">
        <v>192</v>
      </c>
      <c r="N608" s="505" t="s">
        <v>2332</v>
      </c>
      <c r="O608" s="504">
        <v>2009</v>
      </c>
      <c r="P608" s="506" t="s">
        <v>1177</v>
      </c>
      <c r="Q608" s="508" t="s">
        <v>2234</v>
      </c>
      <c r="R608" s="508" t="s">
        <v>3244</v>
      </c>
      <c r="S608" s="598">
        <v>2015</v>
      </c>
      <c r="T608" s="598" t="s">
        <v>3640</v>
      </c>
      <c r="U608" s="598" t="s">
        <v>2922</v>
      </c>
      <c r="V608" s="626">
        <v>2015126601</v>
      </c>
    </row>
    <row r="609" spans="1:22" ht="15" customHeight="1" x14ac:dyDescent="0.15">
      <c r="A609" s="496">
        <v>605</v>
      </c>
      <c r="B609" s="679">
        <v>57</v>
      </c>
      <c r="C609" s="507" t="s">
        <v>1861</v>
      </c>
      <c r="D609" s="508" t="s">
        <v>1207</v>
      </c>
      <c r="E609" s="506" t="s">
        <v>709</v>
      </c>
      <c r="F609" s="598" t="s">
        <v>2739</v>
      </c>
      <c r="G609" s="506" t="s">
        <v>472</v>
      </c>
      <c r="H609" s="504" t="s">
        <v>2243</v>
      </c>
      <c r="I609" s="502" t="str">
        <f t="shared" si="54"/>
        <v>IV/a</v>
      </c>
      <c r="J609" s="505" t="s">
        <v>3690</v>
      </c>
      <c r="K609" s="504" t="s">
        <v>720</v>
      </c>
      <c r="L609" s="503">
        <f t="shared" si="51"/>
        <v>60</v>
      </c>
      <c r="M609" s="504" t="s">
        <v>192</v>
      </c>
      <c r="N609" s="505" t="s">
        <v>3138</v>
      </c>
      <c r="O609" s="504">
        <v>2011</v>
      </c>
      <c r="P609" s="506" t="s">
        <v>452</v>
      </c>
      <c r="Q609" s="508" t="s">
        <v>2234</v>
      </c>
      <c r="R609" s="508" t="s">
        <v>3243</v>
      </c>
      <c r="S609" s="598">
        <v>2014</v>
      </c>
      <c r="T609" s="598" t="s">
        <v>3540</v>
      </c>
      <c r="U609" s="598" t="s">
        <v>2922</v>
      </c>
      <c r="V609" s="626">
        <v>2003116002</v>
      </c>
    </row>
    <row r="610" spans="1:22" ht="15" customHeight="1" x14ac:dyDescent="0.15">
      <c r="A610" s="504">
        <v>606</v>
      </c>
      <c r="B610" s="504">
        <v>58</v>
      </c>
      <c r="C610" s="507" t="s">
        <v>1775</v>
      </c>
      <c r="D610" s="506" t="s">
        <v>3961</v>
      </c>
      <c r="E610" s="506" t="s">
        <v>709</v>
      </c>
      <c r="F610" s="598" t="s">
        <v>2746</v>
      </c>
      <c r="G610" s="558" t="s">
        <v>644</v>
      </c>
      <c r="H610" s="504" t="s">
        <v>2252</v>
      </c>
      <c r="I610" s="502" t="str">
        <f t="shared" si="54"/>
        <v>III/d</v>
      </c>
      <c r="J610" s="505" t="s">
        <v>3335</v>
      </c>
      <c r="K610" s="501" t="s">
        <v>720</v>
      </c>
      <c r="L610" s="503">
        <f t="shared" si="51"/>
        <v>45</v>
      </c>
      <c r="M610" s="504" t="s">
        <v>230</v>
      </c>
      <c r="N610" s="505" t="s">
        <v>2346</v>
      </c>
      <c r="O610" s="504">
        <v>2014</v>
      </c>
      <c r="P610" s="506" t="s">
        <v>239</v>
      </c>
      <c r="Q610" s="508" t="s">
        <v>2234</v>
      </c>
      <c r="R610" s="508" t="s">
        <v>2290</v>
      </c>
      <c r="S610" s="598">
        <v>2019</v>
      </c>
      <c r="T610" s="598" t="s">
        <v>3540</v>
      </c>
      <c r="U610" s="598" t="s">
        <v>3003</v>
      </c>
      <c r="V610" s="626">
        <v>2022087501</v>
      </c>
    </row>
    <row r="611" spans="1:22" ht="15" customHeight="1" x14ac:dyDescent="0.15">
      <c r="A611" s="496">
        <v>607</v>
      </c>
      <c r="B611" s="679">
        <v>59</v>
      </c>
      <c r="C611" s="507" t="s">
        <v>1862</v>
      </c>
      <c r="D611" s="508" t="s">
        <v>372</v>
      </c>
      <c r="E611" s="506" t="s">
        <v>705</v>
      </c>
      <c r="F611" s="598" t="s">
        <v>2856</v>
      </c>
      <c r="G611" s="506" t="s">
        <v>507</v>
      </c>
      <c r="H611" s="504" t="s">
        <v>2252</v>
      </c>
      <c r="I611" s="502" t="str">
        <f t="shared" si="54"/>
        <v>III/d</v>
      </c>
      <c r="J611" s="505" t="s">
        <v>111</v>
      </c>
      <c r="K611" s="504" t="s">
        <v>707</v>
      </c>
      <c r="L611" s="503">
        <f t="shared" si="51"/>
        <v>52</v>
      </c>
      <c r="M611" s="504" t="s">
        <v>230</v>
      </c>
      <c r="N611" s="505" t="s">
        <v>114</v>
      </c>
      <c r="O611" s="504">
        <v>2009</v>
      </c>
      <c r="P611" s="506" t="s">
        <v>466</v>
      </c>
      <c r="Q611" s="508" t="s">
        <v>2234</v>
      </c>
      <c r="R611" s="508" t="s">
        <v>3243</v>
      </c>
      <c r="S611" s="598">
        <v>2002</v>
      </c>
      <c r="T611" s="598" t="s">
        <v>1263</v>
      </c>
      <c r="U611" s="598" t="s">
        <v>2917</v>
      </c>
      <c r="V611" s="626">
        <v>2024056801</v>
      </c>
    </row>
    <row r="612" spans="1:22" ht="15" customHeight="1" x14ac:dyDescent="0.15">
      <c r="A612" s="496">
        <v>608</v>
      </c>
      <c r="B612" s="504">
        <v>60</v>
      </c>
      <c r="C612" s="507" t="s">
        <v>1863</v>
      </c>
      <c r="D612" s="508" t="s">
        <v>2366</v>
      </c>
      <c r="E612" s="506" t="s">
        <v>709</v>
      </c>
      <c r="F612" s="598" t="s">
        <v>2724</v>
      </c>
      <c r="G612" s="506" t="s">
        <v>509</v>
      </c>
      <c r="H612" s="504" t="s">
        <v>2243</v>
      </c>
      <c r="I612" s="502" t="str">
        <f t="shared" si="54"/>
        <v>IV/a</v>
      </c>
      <c r="J612" s="505" t="s">
        <v>2332</v>
      </c>
      <c r="K612" s="504" t="s">
        <v>720</v>
      </c>
      <c r="L612" s="503">
        <f t="shared" si="51"/>
        <v>52</v>
      </c>
      <c r="M612" s="504" t="s">
        <v>192</v>
      </c>
      <c r="N612" s="505" t="s">
        <v>2677</v>
      </c>
      <c r="O612" s="504">
        <v>2010</v>
      </c>
      <c r="P612" s="506" t="s">
        <v>454</v>
      </c>
      <c r="Q612" s="508" t="s">
        <v>2234</v>
      </c>
      <c r="R612" s="508" t="s">
        <v>2292</v>
      </c>
      <c r="S612" s="598">
        <v>2015</v>
      </c>
      <c r="T612" s="598" t="s">
        <v>3541</v>
      </c>
      <c r="U612" s="598" t="s">
        <v>2922</v>
      </c>
      <c r="V612" s="626" t="s">
        <v>3908</v>
      </c>
    </row>
    <row r="613" spans="1:22" ht="15" customHeight="1" x14ac:dyDescent="0.15">
      <c r="A613" s="504">
        <v>609</v>
      </c>
      <c r="B613" s="679">
        <v>61</v>
      </c>
      <c r="C613" s="507" t="s">
        <v>1865</v>
      </c>
      <c r="D613" s="508" t="s">
        <v>2671</v>
      </c>
      <c r="E613" s="506" t="s">
        <v>705</v>
      </c>
      <c r="F613" s="598" t="s">
        <v>2857</v>
      </c>
      <c r="G613" s="506" t="s">
        <v>513</v>
      </c>
      <c r="H613" s="504" t="s">
        <v>2252</v>
      </c>
      <c r="I613" s="502" t="str">
        <f t="shared" si="54"/>
        <v>III/d</v>
      </c>
      <c r="J613" s="505" t="s">
        <v>111</v>
      </c>
      <c r="K613" s="504" t="s">
        <v>720</v>
      </c>
      <c r="L613" s="503">
        <f t="shared" si="51"/>
        <v>51</v>
      </c>
      <c r="M613" s="504" t="s">
        <v>230</v>
      </c>
      <c r="N613" s="505" t="s">
        <v>114</v>
      </c>
      <c r="O613" s="504">
        <v>2009</v>
      </c>
      <c r="P613" s="506" t="s">
        <v>529</v>
      </c>
      <c r="Q613" s="508" t="s">
        <v>2234</v>
      </c>
      <c r="R613" s="508" t="s">
        <v>2290</v>
      </c>
      <c r="S613" s="598">
        <v>2015</v>
      </c>
      <c r="T613" s="598" t="s">
        <v>3540</v>
      </c>
      <c r="U613" s="598" t="s">
        <v>2922</v>
      </c>
      <c r="V613" s="626">
        <v>2009046901</v>
      </c>
    </row>
    <row r="614" spans="1:22" ht="15" customHeight="1" x14ac:dyDescent="0.15">
      <c r="A614" s="496">
        <v>610</v>
      </c>
      <c r="B614" s="504">
        <v>62</v>
      </c>
      <c r="C614" s="507" t="s">
        <v>1882</v>
      </c>
      <c r="D614" s="508" t="s">
        <v>3240</v>
      </c>
      <c r="E614" s="506" t="s">
        <v>705</v>
      </c>
      <c r="F614" s="598" t="s">
        <v>2858</v>
      </c>
      <c r="G614" s="582" t="s">
        <v>730</v>
      </c>
      <c r="H614" s="504" t="s">
        <v>2243</v>
      </c>
      <c r="I614" s="502" t="str">
        <f t="shared" si="54"/>
        <v>IV/a</v>
      </c>
      <c r="J614" s="505" t="s">
        <v>3220</v>
      </c>
      <c r="K614" s="504" t="s">
        <v>720</v>
      </c>
      <c r="L614" s="503">
        <f t="shared" si="51"/>
        <v>47</v>
      </c>
      <c r="M614" s="504" t="s">
        <v>192</v>
      </c>
      <c r="N614" s="505" t="s">
        <v>3140</v>
      </c>
      <c r="O614" s="504">
        <v>2010</v>
      </c>
      <c r="P614" s="506" t="s">
        <v>530</v>
      </c>
      <c r="Q614" s="508" t="s">
        <v>2234</v>
      </c>
      <c r="R614" s="508" t="s">
        <v>2290</v>
      </c>
      <c r="S614" s="598">
        <v>2004</v>
      </c>
      <c r="T614" s="598" t="s">
        <v>3665</v>
      </c>
      <c r="U614" s="598" t="s">
        <v>2918</v>
      </c>
      <c r="V614" s="626">
        <v>2005037303</v>
      </c>
    </row>
    <row r="615" spans="1:22" ht="15" customHeight="1" x14ac:dyDescent="0.15">
      <c r="A615" s="496">
        <v>611</v>
      </c>
      <c r="B615" s="679">
        <v>63</v>
      </c>
      <c r="C615" s="507" t="s">
        <v>1891</v>
      </c>
      <c r="D615" s="508" t="s">
        <v>1597</v>
      </c>
      <c r="E615" s="506" t="s">
        <v>705</v>
      </c>
      <c r="F615" s="598" t="s">
        <v>2771</v>
      </c>
      <c r="G615" s="558" t="s">
        <v>521</v>
      </c>
      <c r="H615" s="504" t="s">
        <v>2252</v>
      </c>
      <c r="I615" s="502" t="str">
        <f t="shared" si="54"/>
        <v>III/d</v>
      </c>
      <c r="J615" s="505" t="s">
        <v>105</v>
      </c>
      <c r="K615" s="504" t="s">
        <v>720</v>
      </c>
      <c r="L615" s="503">
        <f t="shared" si="51"/>
        <v>48</v>
      </c>
      <c r="M615" s="504" t="s">
        <v>230</v>
      </c>
      <c r="N615" s="505" t="s">
        <v>2651</v>
      </c>
      <c r="O615" s="504">
        <v>2010</v>
      </c>
      <c r="P615" s="506" t="s">
        <v>2039</v>
      </c>
      <c r="Q615" s="508" t="s">
        <v>2234</v>
      </c>
      <c r="R615" s="508" t="s">
        <v>3244</v>
      </c>
      <c r="S615" s="598">
        <v>2014</v>
      </c>
      <c r="T615" s="598" t="s">
        <v>3666</v>
      </c>
      <c r="U615" s="598" t="s">
        <v>3667</v>
      </c>
      <c r="V615" s="626">
        <v>2004077202</v>
      </c>
    </row>
    <row r="616" spans="1:22" ht="15" customHeight="1" x14ac:dyDescent="0.15">
      <c r="A616" s="504">
        <v>612</v>
      </c>
      <c r="B616" s="504">
        <v>64</v>
      </c>
      <c r="C616" s="507" t="s">
        <v>1890</v>
      </c>
      <c r="D616" s="508" t="s">
        <v>693</v>
      </c>
      <c r="E616" s="506" t="s">
        <v>705</v>
      </c>
      <c r="F616" s="598" t="s">
        <v>2730</v>
      </c>
      <c r="G616" s="557" t="s">
        <v>731</v>
      </c>
      <c r="H616" s="504" t="s">
        <v>2243</v>
      </c>
      <c r="I616" s="502" t="str">
        <f t="shared" si="54"/>
        <v>IV/a</v>
      </c>
      <c r="J616" s="505" t="s">
        <v>2332</v>
      </c>
      <c r="K616" s="504" t="s">
        <v>707</v>
      </c>
      <c r="L616" s="503">
        <f t="shared" si="51"/>
        <v>43</v>
      </c>
      <c r="M616" s="504" t="s">
        <v>192</v>
      </c>
      <c r="N616" s="505" t="s">
        <v>2637</v>
      </c>
      <c r="O616" s="504">
        <v>2011</v>
      </c>
      <c r="P616" s="506" t="s">
        <v>203</v>
      </c>
      <c r="Q616" s="508" t="s">
        <v>2234</v>
      </c>
      <c r="R616" s="508" t="s">
        <v>2294</v>
      </c>
      <c r="S616" s="598">
        <v>2003</v>
      </c>
      <c r="T616" s="598" t="s">
        <v>3541</v>
      </c>
      <c r="U616" s="598" t="s">
        <v>2917</v>
      </c>
      <c r="V616" s="626">
        <v>2007087701</v>
      </c>
    </row>
    <row r="617" spans="1:22" ht="15" customHeight="1" x14ac:dyDescent="0.15">
      <c r="A617" s="496">
        <v>613</v>
      </c>
      <c r="B617" s="679">
        <v>65</v>
      </c>
      <c r="C617" s="510" t="s">
        <v>1888</v>
      </c>
      <c r="D617" s="508" t="s">
        <v>484</v>
      </c>
      <c r="E617" s="506" t="s">
        <v>705</v>
      </c>
      <c r="F617" s="598" t="s">
        <v>2859</v>
      </c>
      <c r="G617" s="558" t="s">
        <v>485</v>
      </c>
      <c r="H617" s="504" t="s">
        <v>2252</v>
      </c>
      <c r="I617" s="502" t="str">
        <f t="shared" si="54"/>
        <v>III/d</v>
      </c>
      <c r="J617" s="505" t="s">
        <v>105</v>
      </c>
      <c r="K617" s="504" t="s">
        <v>707</v>
      </c>
      <c r="L617" s="503">
        <f t="shared" si="51"/>
        <v>46</v>
      </c>
      <c r="M617" s="504" t="s">
        <v>230</v>
      </c>
      <c r="N617" s="505" t="s">
        <v>106</v>
      </c>
      <c r="O617" s="504">
        <v>2010</v>
      </c>
      <c r="P617" s="506" t="s">
        <v>452</v>
      </c>
      <c r="Q617" s="508" t="s">
        <v>2234</v>
      </c>
      <c r="R617" s="508" t="s">
        <v>3243</v>
      </c>
      <c r="S617" s="598">
        <v>2003</v>
      </c>
      <c r="T617" s="598" t="s">
        <v>3541</v>
      </c>
      <c r="U617" s="598" t="s">
        <v>2918</v>
      </c>
      <c r="V617" s="626">
        <v>2016057401</v>
      </c>
    </row>
    <row r="618" spans="1:22" ht="15" customHeight="1" x14ac:dyDescent="0.15">
      <c r="A618" s="496">
        <v>614</v>
      </c>
      <c r="B618" s="504">
        <v>66</v>
      </c>
      <c r="C618" s="507" t="s">
        <v>2437</v>
      </c>
      <c r="D618" s="508" t="s">
        <v>2084</v>
      </c>
      <c r="E618" s="506" t="s">
        <v>709</v>
      </c>
      <c r="F618" s="598" t="s">
        <v>2860</v>
      </c>
      <c r="G618" s="558" t="s">
        <v>197</v>
      </c>
      <c r="H618" s="504" t="s">
        <v>2252</v>
      </c>
      <c r="I618" s="502" t="str">
        <f t="shared" si="54"/>
        <v>III/d</v>
      </c>
      <c r="J618" s="505" t="s">
        <v>1086</v>
      </c>
      <c r="K618" s="504" t="s">
        <v>720</v>
      </c>
      <c r="L618" s="503">
        <f t="shared" ref="L618:L650" si="55">2020 - (RIGHT(G618,4))</f>
        <v>50</v>
      </c>
      <c r="M618" s="504" t="s">
        <v>230</v>
      </c>
      <c r="N618" s="505" t="s">
        <v>113</v>
      </c>
      <c r="O618" s="504">
        <v>2010</v>
      </c>
      <c r="P618" s="506" t="s">
        <v>239</v>
      </c>
      <c r="Q618" s="508" t="s">
        <v>2234</v>
      </c>
      <c r="R618" s="508" t="s">
        <v>2290</v>
      </c>
      <c r="S618" s="598">
        <v>2015</v>
      </c>
      <c r="T618" s="598" t="s">
        <v>3540</v>
      </c>
      <c r="U618" s="598" t="s">
        <v>2922</v>
      </c>
      <c r="V618" s="626">
        <v>2027077003</v>
      </c>
    </row>
    <row r="619" spans="1:22" ht="15" customHeight="1" x14ac:dyDescent="0.15">
      <c r="A619" s="504">
        <v>615</v>
      </c>
      <c r="B619" s="679">
        <v>67</v>
      </c>
      <c r="C619" s="507" t="s">
        <v>1883</v>
      </c>
      <c r="D619" s="508" t="s">
        <v>413</v>
      </c>
      <c r="E619" s="506" t="s">
        <v>705</v>
      </c>
      <c r="F619" s="598" t="s">
        <v>2861</v>
      </c>
      <c r="G619" s="558" t="s">
        <v>10</v>
      </c>
      <c r="H619" s="504" t="s">
        <v>2252</v>
      </c>
      <c r="I619" s="502" t="str">
        <f t="shared" si="54"/>
        <v>III/d</v>
      </c>
      <c r="J619" s="505" t="s">
        <v>873</v>
      </c>
      <c r="K619" s="504" t="s">
        <v>707</v>
      </c>
      <c r="L619" s="503">
        <f t="shared" si="55"/>
        <v>44</v>
      </c>
      <c r="M619" s="504" t="s">
        <v>230</v>
      </c>
      <c r="N619" s="505" t="s">
        <v>105</v>
      </c>
      <c r="O619" s="504">
        <v>2010</v>
      </c>
      <c r="P619" s="506" t="s">
        <v>203</v>
      </c>
      <c r="Q619" s="508" t="s">
        <v>2234</v>
      </c>
      <c r="R619" s="508" t="s">
        <v>2296</v>
      </c>
      <c r="S619" s="598">
        <v>2003</v>
      </c>
      <c r="T619" s="598" t="s">
        <v>203</v>
      </c>
      <c r="U619" s="598" t="s">
        <v>1248</v>
      </c>
      <c r="V619" s="626">
        <v>2009117602</v>
      </c>
    </row>
    <row r="620" spans="1:22" ht="15" customHeight="1" x14ac:dyDescent="0.15">
      <c r="A620" s="496">
        <v>616</v>
      </c>
      <c r="B620" s="504">
        <v>68</v>
      </c>
      <c r="C620" s="556" t="s">
        <v>1884</v>
      </c>
      <c r="D620" s="508" t="s">
        <v>2058</v>
      </c>
      <c r="E620" s="506" t="s">
        <v>705</v>
      </c>
      <c r="F620" s="598" t="s">
        <v>2736</v>
      </c>
      <c r="G620" s="566" t="s">
        <v>811</v>
      </c>
      <c r="H620" s="504" t="s">
        <v>2242</v>
      </c>
      <c r="I620" s="502" t="str">
        <f t="shared" si="54"/>
        <v>IV/b</v>
      </c>
      <c r="J620" s="505" t="s">
        <v>4050</v>
      </c>
      <c r="K620" s="504" t="s">
        <v>720</v>
      </c>
      <c r="L620" s="503">
        <f t="shared" si="55"/>
        <v>42</v>
      </c>
      <c r="M620" s="504" t="s">
        <v>192</v>
      </c>
      <c r="N620" s="505" t="s">
        <v>2637</v>
      </c>
      <c r="O620" s="504">
        <v>2010</v>
      </c>
      <c r="P620" s="506" t="s">
        <v>126</v>
      </c>
      <c r="Q620" s="508" t="s">
        <v>2234</v>
      </c>
      <c r="R620" s="508" t="s">
        <v>2294</v>
      </c>
      <c r="S620" s="598">
        <v>2012</v>
      </c>
      <c r="T620" s="598" t="s">
        <v>3540</v>
      </c>
      <c r="U620" s="598" t="s">
        <v>2922</v>
      </c>
      <c r="V620" s="626">
        <v>2011107903</v>
      </c>
    </row>
    <row r="621" spans="1:22" ht="15" customHeight="1" x14ac:dyDescent="0.15">
      <c r="A621" s="496">
        <v>617</v>
      </c>
      <c r="B621" s="679">
        <v>69</v>
      </c>
      <c r="C621" s="507" t="s">
        <v>1887</v>
      </c>
      <c r="D621" s="508" t="s">
        <v>3213</v>
      </c>
      <c r="E621" s="506" t="s">
        <v>709</v>
      </c>
      <c r="F621" s="598" t="s">
        <v>2753</v>
      </c>
      <c r="G621" s="558" t="s">
        <v>13</v>
      </c>
      <c r="H621" s="504" t="s">
        <v>2252</v>
      </c>
      <c r="I621" s="502" t="str">
        <f t="shared" si="54"/>
        <v>III/d</v>
      </c>
      <c r="J621" s="505" t="s">
        <v>873</v>
      </c>
      <c r="K621" s="504" t="s">
        <v>720</v>
      </c>
      <c r="L621" s="503">
        <f t="shared" si="55"/>
        <v>42</v>
      </c>
      <c r="M621" s="504" t="s">
        <v>230</v>
      </c>
      <c r="N621" s="505" t="s">
        <v>111</v>
      </c>
      <c r="O621" s="504">
        <v>2010</v>
      </c>
      <c r="P621" s="506" t="s">
        <v>302</v>
      </c>
      <c r="Q621" s="508" t="s">
        <v>2234</v>
      </c>
      <c r="R621" s="508" t="s">
        <v>2293</v>
      </c>
      <c r="S621" s="598">
        <v>2017</v>
      </c>
      <c r="T621" s="598" t="s">
        <v>3668</v>
      </c>
      <c r="U621" s="598" t="s">
        <v>3214</v>
      </c>
      <c r="V621" s="626" t="s">
        <v>3909</v>
      </c>
    </row>
    <row r="622" spans="1:22" ht="15" customHeight="1" x14ac:dyDescent="0.15">
      <c r="A622" s="504">
        <v>618</v>
      </c>
      <c r="B622" s="504">
        <v>70</v>
      </c>
      <c r="C622" s="507" t="s">
        <v>1876</v>
      </c>
      <c r="D622" s="508" t="s">
        <v>5089</v>
      </c>
      <c r="E622" s="506" t="s">
        <v>709</v>
      </c>
      <c r="F622" s="598" t="s">
        <v>2803</v>
      </c>
      <c r="G622" s="557" t="s">
        <v>208</v>
      </c>
      <c r="H622" s="504" t="s">
        <v>2243</v>
      </c>
      <c r="I622" s="502" t="str">
        <f t="shared" si="54"/>
        <v>IV/a</v>
      </c>
      <c r="J622" s="505" t="s">
        <v>1086</v>
      </c>
      <c r="K622" s="504" t="s">
        <v>720</v>
      </c>
      <c r="L622" s="503">
        <f t="shared" si="55"/>
        <v>46</v>
      </c>
      <c r="M622" s="504" t="s">
        <v>192</v>
      </c>
      <c r="N622" s="505" t="s">
        <v>3036</v>
      </c>
      <c r="O622" s="504">
        <v>2010</v>
      </c>
      <c r="P622" s="506" t="s">
        <v>147</v>
      </c>
      <c r="Q622" s="508" t="s">
        <v>2234</v>
      </c>
      <c r="R622" s="508" t="s">
        <v>2294</v>
      </c>
      <c r="S622" s="598">
        <v>2019</v>
      </c>
      <c r="T622" s="598" t="s">
        <v>3540</v>
      </c>
      <c r="U622" s="598" t="s">
        <v>3007</v>
      </c>
      <c r="V622" s="626" t="s">
        <v>3910</v>
      </c>
    </row>
    <row r="623" spans="1:22" ht="15" customHeight="1" x14ac:dyDescent="0.15">
      <c r="A623" s="496">
        <v>619</v>
      </c>
      <c r="B623" s="679">
        <v>71</v>
      </c>
      <c r="C623" s="510" t="s">
        <v>1878</v>
      </c>
      <c r="D623" s="506" t="s">
        <v>3206</v>
      </c>
      <c r="E623" s="506" t="s">
        <v>705</v>
      </c>
      <c r="F623" s="598" t="s">
        <v>2729</v>
      </c>
      <c r="G623" s="558" t="s">
        <v>136</v>
      </c>
      <c r="H623" s="504" t="s">
        <v>2252</v>
      </c>
      <c r="I623" s="502" t="str">
        <f t="shared" si="54"/>
        <v>III/d</v>
      </c>
      <c r="J623" s="505" t="s">
        <v>1254</v>
      </c>
      <c r="K623" s="504" t="s">
        <v>720</v>
      </c>
      <c r="L623" s="503">
        <f t="shared" si="55"/>
        <v>47</v>
      </c>
      <c r="M623" s="504" t="s">
        <v>230</v>
      </c>
      <c r="N623" s="505" t="s">
        <v>2678</v>
      </c>
      <c r="O623" s="504">
        <v>2012</v>
      </c>
      <c r="P623" s="506" t="s">
        <v>2353</v>
      </c>
      <c r="Q623" s="508" t="s">
        <v>2234</v>
      </c>
      <c r="R623" s="508" t="s">
        <v>2293</v>
      </c>
      <c r="S623" s="598">
        <v>2017</v>
      </c>
      <c r="T623" s="598" t="s">
        <v>3669</v>
      </c>
      <c r="U623" s="598" t="s">
        <v>1248</v>
      </c>
      <c r="V623" s="626">
        <v>2002037302</v>
      </c>
    </row>
    <row r="624" spans="1:22" ht="15" customHeight="1" x14ac:dyDescent="0.15">
      <c r="A624" s="496">
        <v>620</v>
      </c>
      <c r="B624" s="504">
        <v>72</v>
      </c>
      <c r="C624" s="507" t="s">
        <v>1881</v>
      </c>
      <c r="D624" s="508" t="s">
        <v>144</v>
      </c>
      <c r="E624" s="506" t="s">
        <v>709</v>
      </c>
      <c r="F624" s="598" t="s">
        <v>2724</v>
      </c>
      <c r="G624" s="557" t="s">
        <v>11</v>
      </c>
      <c r="H624" s="504" t="s">
        <v>2252</v>
      </c>
      <c r="I624" s="502" t="str">
        <f t="shared" si="54"/>
        <v>III/d</v>
      </c>
      <c r="J624" s="505" t="s">
        <v>1333</v>
      </c>
      <c r="K624" s="504" t="s">
        <v>707</v>
      </c>
      <c r="L624" s="503">
        <f t="shared" si="55"/>
        <v>38</v>
      </c>
      <c r="M624" s="504" t="s">
        <v>230</v>
      </c>
      <c r="N624" s="505" t="s">
        <v>2659</v>
      </c>
      <c r="O624" s="504">
        <v>2010</v>
      </c>
      <c r="P624" s="506" t="s">
        <v>23</v>
      </c>
      <c r="Q624" s="508" t="s">
        <v>2234</v>
      </c>
      <c r="R624" s="508" t="s">
        <v>2296</v>
      </c>
      <c r="S624" s="598">
        <v>2008</v>
      </c>
      <c r="T624" s="598" t="s">
        <v>656</v>
      </c>
      <c r="U624" s="598" t="s">
        <v>2989</v>
      </c>
      <c r="V624" s="626" t="s">
        <v>3911</v>
      </c>
    </row>
    <row r="625" spans="1:229" ht="15" customHeight="1" x14ac:dyDescent="0.15">
      <c r="A625" s="504">
        <v>621</v>
      </c>
      <c r="B625" s="679">
        <v>73</v>
      </c>
      <c r="C625" s="507" t="s">
        <v>1880</v>
      </c>
      <c r="D625" s="508" t="s">
        <v>3732</v>
      </c>
      <c r="E625" s="506" t="s">
        <v>709</v>
      </c>
      <c r="F625" s="598" t="s">
        <v>2729</v>
      </c>
      <c r="G625" s="557" t="s">
        <v>786</v>
      </c>
      <c r="H625" s="504" t="s">
        <v>2252</v>
      </c>
      <c r="I625" s="502" t="str">
        <f t="shared" si="54"/>
        <v>III/d</v>
      </c>
      <c r="J625" s="505" t="s">
        <v>1333</v>
      </c>
      <c r="K625" s="504" t="s">
        <v>720</v>
      </c>
      <c r="L625" s="503">
        <f t="shared" si="55"/>
        <v>46</v>
      </c>
      <c r="M625" s="504" t="s">
        <v>230</v>
      </c>
      <c r="N625" s="505" t="s">
        <v>1081</v>
      </c>
      <c r="O625" s="504">
        <v>2011</v>
      </c>
      <c r="P625" s="506" t="s">
        <v>993</v>
      </c>
      <c r="Q625" s="508" t="s">
        <v>2234</v>
      </c>
      <c r="R625" s="508" t="s">
        <v>2292</v>
      </c>
      <c r="S625" s="598">
        <v>2018</v>
      </c>
      <c r="T625" s="598" t="s">
        <v>3515</v>
      </c>
      <c r="U625" s="598" t="s">
        <v>1248</v>
      </c>
      <c r="V625" s="626">
        <v>2008037401</v>
      </c>
    </row>
    <row r="626" spans="1:229" ht="15" customHeight="1" x14ac:dyDescent="0.15">
      <c r="A626" s="496">
        <v>622</v>
      </c>
      <c r="B626" s="504">
        <v>74</v>
      </c>
      <c r="C626" s="510" t="s">
        <v>1879</v>
      </c>
      <c r="D626" s="506" t="s">
        <v>3547</v>
      </c>
      <c r="E626" s="506" t="s">
        <v>705</v>
      </c>
      <c r="F626" s="598" t="s">
        <v>2800</v>
      </c>
      <c r="G626" s="558" t="s">
        <v>135</v>
      </c>
      <c r="H626" s="504" t="s">
        <v>2252</v>
      </c>
      <c r="I626" s="502" t="str">
        <f t="shared" si="54"/>
        <v>III/d</v>
      </c>
      <c r="J626" s="505" t="s">
        <v>1254</v>
      </c>
      <c r="K626" s="504" t="s">
        <v>720</v>
      </c>
      <c r="L626" s="503">
        <f t="shared" si="55"/>
        <v>47</v>
      </c>
      <c r="M626" s="504" t="s">
        <v>230</v>
      </c>
      <c r="N626" s="505" t="s">
        <v>1224</v>
      </c>
      <c r="O626" s="504">
        <v>2012</v>
      </c>
      <c r="P626" s="506" t="s">
        <v>1141</v>
      </c>
      <c r="Q626" s="508" t="s">
        <v>2234</v>
      </c>
      <c r="R626" s="508" t="s">
        <v>2291</v>
      </c>
      <c r="S626" s="598">
        <v>2017</v>
      </c>
      <c r="T626" s="598" t="s">
        <v>452</v>
      </c>
      <c r="U626" s="598" t="s">
        <v>1248</v>
      </c>
      <c r="V626" s="626">
        <v>2002095801</v>
      </c>
    </row>
    <row r="627" spans="1:229" ht="15" customHeight="1" x14ac:dyDescent="0.15">
      <c r="A627" s="496">
        <v>623</v>
      </c>
      <c r="B627" s="679">
        <v>75</v>
      </c>
      <c r="C627" s="507" t="s">
        <v>2404</v>
      </c>
      <c r="D627" s="508" t="s">
        <v>4863</v>
      </c>
      <c r="E627" s="506" t="s">
        <v>705</v>
      </c>
      <c r="F627" s="598" t="s">
        <v>2798</v>
      </c>
      <c r="G627" s="506" t="s">
        <v>517</v>
      </c>
      <c r="H627" s="504" t="s">
        <v>2252</v>
      </c>
      <c r="I627" s="502" t="str">
        <f t="shared" si="54"/>
        <v>III/d</v>
      </c>
      <c r="J627" s="533" t="s">
        <v>1484</v>
      </c>
      <c r="K627" s="504" t="s">
        <v>720</v>
      </c>
      <c r="L627" s="503">
        <f t="shared" si="55"/>
        <v>54</v>
      </c>
      <c r="M627" s="504" t="s">
        <v>230</v>
      </c>
      <c r="N627" s="505" t="s">
        <v>2551</v>
      </c>
      <c r="O627" s="504">
        <v>2010</v>
      </c>
      <c r="P627" s="506" t="s">
        <v>234</v>
      </c>
      <c r="Q627" s="508" t="s">
        <v>2234</v>
      </c>
      <c r="R627" s="508" t="s">
        <v>2291</v>
      </c>
      <c r="S627" s="598">
        <v>2019</v>
      </c>
      <c r="T627" s="598" t="s">
        <v>4864</v>
      </c>
      <c r="U627" s="598" t="s">
        <v>3007</v>
      </c>
      <c r="V627" s="626">
        <v>2008096601</v>
      </c>
    </row>
    <row r="628" spans="1:229" ht="15" customHeight="1" x14ac:dyDescent="0.15">
      <c r="A628" s="504">
        <v>624</v>
      </c>
      <c r="B628" s="504">
        <v>76</v>
      </c>
      <c r="C628" s="507" t="s">
        <v>1866</v>
      </c>
      <c r="D628" s="508" t="s">
        <v>146</v>
      </c>
      <c r="E628" s="506" t="s">
        <v>705</v>
      </c>
      <c r="F628" s="598" t="s">
        <v>2741</v>
      </c>
      <c r="G628" s="558" t="s">
        <v>480</v>
      </c>
      <c r="H628" s="504" t="s">
        <v>2252</v>
      </c>
      <c r="I628" s="502" t="str">
        <f t="shared" si="54"/>
        <v>III/d</v>
      </c>
      <c r="J628" s="505" t="s">
        <v>1484</v>
      </c>
      <c r="K628" s="504" t="s">
        <v>707</v>
      </c>
      <c r="L628" s="503">
        <f t="shared" si="55"/>
        <v>40</v>
      </c>
      <c r="M628" s="504" t="s">
        <v>230</v>
      </c>
      <c r="N628" s="505" t="s">
        <v>1086</v>
      </c>
      <c r="O628" s="504">
        <v>2010</v>
      </c>
      <c r="P628" s="506" t="s">
        <v>657</v>
      </c>
      <c r="Q628" s="508" t="s">
        <v>2234</v>
      </c>
      <c r="R628" s="508" t="s">
        <v>2296</v>
      </c>
      <c r="S628" s="598">
        <v>2007</v>
      </c>
      <c r="T628" s="598" t="s">
        <v>593</v>
      </c>
      <c r="U628" s="598" t="s">
        <v>2964</v>
      </c>
      <c r="V628" s="626">
        <v>2006202912</v>
      </c>
    </row>
    <row r="629" spans="1:229" ht="15" customHeight="1" x14ac:dyDescent="0.15">
      <c r="A629" s="496">
        <v>625</v>
      </c>
      <c r="B629" s="679">
        <v>77</v>
      </c>
      <c r="C629" s="507" t="s">
        <v>1872</v>
      </c>
      <c r="D629" s="508" t="s">
        <v>1286</v>
      </c>
      <c r="E629" s="506" t="s">
        <v>709</v>
      </c>
      <c r="F629" s="598" t="s">
        <v>2862</v>
      </c>
      <c r="G629" s="558" t="s">
        <v>9</v>
      </c>
      <c r="H629" s="504" t="s">
        <v>2252</v>
      </c>
      <c r="I629" s="502" t="str">
        <f t="shared" si="54"/>
        <v>III/d</v>
      </c>
      <c r="J629" s="505" t="s">
        <v>1454</v>
      </c>
      <c r="K629" s="504" t="s">
        <v>707</v>
      </c>
      <c r="L629" s="503">
        <f t="shared" si="55"/>
        <v>41</v>
      </c>
      <c r="M629" s="504" t="s">
        <v>230</v>
      </c>
      <c r="N629" s="505" t="s">
        <v>2660</v>
      </c>
      <c r="O629" s="504">
        <v>2013</v>
      </c>
      <c r="P629" s="506" t="s">
        <v>22</v>
      </c>
      <c r="Q629" s="508" t="s">
        <v>2234</v>
      </c>
      <c r="R629" s="508" t="s">
        <v>2295</v>
      </c>
      <c r="S629" s="598">
        <v>2014</v>
      </c>
      <c r="T629" s="598" t="s">
        <v>3601</v>
      </c>
      <c r="U629" s="598" t="s">
        <v>1248</v>
      </c>
      <c r="V629" s="626">
        <v>2021077902</v>
      </c>
    </row>
    <row r="630" spans="1:229" ht="15" customHeight="1" x14ac:dyDescent="0.15">
      <c r="A630" s="496">
        <v>626</v>
      </c>
      <c r="B630" s="504">
        <v>78</v>
      </c>
      <c r="C630" s="507" t="s">
        <v>1867</v>
      </c>
      <c r="D630" s="508" t="s">
        <v>2059</v>
      </c>
      <c r="E630" s="506" t="s">
        <v>705</v>
      </c>
      <c r="F630" s="598" t="s">
        <v>2724</v>
      </c>
      <c r="G630" s="506" t="s">
        <v>383</v>
      </c>
      <c r="H630" s="504" t="s">
        <v>2252</v>
      </c>
      <c r="I630" s="502" t="str">
        <f t="shared" si="54"/>
        <v>III/d</v>
      </c>
      <c r="J630" s="505" t="s">
        <v>2332</v>
      </c>
      <c r="K630" s="504" t="s">
        <v>707</v>
      </c>
      <c r="L630" s="503">
        <f t="shared" si="55"/>
        <v>61</v>
      </c>
      <c r="M630" s="504" t="s">
        <v>230</v>
      </c>
      <c r="N630" s="505" t="s">
        <v>438</v>
      </c>
      <c r="O630" s="504">
        <v>2010</v>
      </c>
      <c r="P630" s="506" t="s">
        <v>303</v>
      </c>
      <c r="Q630" s="508" t="s">
        <v>2234</v>
      </c>
      <c r="R630" s="508" t="s">
        <v>3243</v>
      </c>
      <c r="S630" s="598">
        <v>2006</v>
      </c>
      <c r="T630" s="598" t="s">
        <v>3660</v>
      </c>
      <c r="U630" s="598" t="s">
        <v>2918</v>
      </c>
      <c r="V630" s="626">
        <v>2031125905</v>
      </c>
    </row>
    <row r="631" spans="1:229" ht="15" customHeight="1" x14ac:dyDescent="0.15">
      <c r="A631" s="504">
        <v>627</v>
      </c>
      <c r="B631" s="679">
        <v>79</v>
      </c>
      <c r="C631" s="507" t="s">
        <v>1868</v>
      </c>
      <c r="D631" s="508" t="s">
        <v>1264</v>
      </c>
      <c r="E631" s="506" t="s">
        <v>709</v>
      </c>
      <c r="F631" s="598" t="s">
        <v>2800</v>
      </c>
      <c r="G631" s="558" t="s">
        <v>1030</v>
      </c>
      <c r="H631" s="504" t="s">
        <v>2243</v>
      </c>
      <c r="I631" s="502" t="str">
        <f t="shared" si="54"/>
        <v>IV/a</v>
      </c>
      <c r="J631" s="505" t="s">
        <v>3749</v>
      </c>
      <c r="K631" s="504" t="s">
        <v>707</v>
      </c>
      <c r="L631" s="503">
        <f t="shared" si="55"/>
        <v>46</v>
      </c>
      <c r="M631" s="504" t="s">
        <v>192</v>
      </c>
      <c r="N631" s="505" t="s">
        <v>2678</v>
      </c>
      <c r="O631" s="504">
        <v>2010</v>
      </c>
      <c r="P631" s="506" t="s">
        <v>203</v>
      </c>
      <c r="Q631" s="508" t="s">
        <v>2234</v>
      </c>
      <c r="R631" s="508" t="s">
        <v>2296</v>
      </c>
      <c r="S631" s="598">
        <v>2001</v>
      </c>
      <c r="T631" s="598" t="s">
        <v>203</v>
      </c>
      <c r="U631" s="598" t="s">
        <v>1248</v>
      </c>
      <c r="V631" s="625"/>
    </row>
    <row r="632" spans="1:229" customFormat="1" ht="15" customHeight="1" x14ac:dyDescent="0.15">
      <c r="A632" s="496">
        <v>628</v>
      </c>
      <c r="B632" s="504">
        <v>80</v>
      </c>
      <c r="C632" s="497" t="s">
        <v>1810</v>
      </c>
      <c r="D632" s="498" t="s">
        <v>3065</v>
      </c>
      <c r="E632" s="496" t="s">
        <v>705</v>
      </c>
      <c r="F632" s="598" t="s">
        <v>2911</v>
      </c>
      <c r="G632" s="523" t="s">
        <v>570</v>
      </c>
      <c r="H632" s="501" t="s">
        <v>2243</v>
      </c>
      <c r="I632" s="502" t="str">
        <f t="shared" si="54"/>
        <v>IV/a</v>
      </c>
      <c r="J632" s="503" t="s">
        <v>2635</v>
      </c>
      <c r="K632" s="501" t="s">
        <v>707</v>
      </c>
      <c r="L632" s="503">
        <f t="shared" si="55"/>
        <v>58</v>
      </c>
      <c r="M632" s="504" t="s">
        <v>230</v>
      </c>
      <c r="N632" s="505" t="s">
        <v>3924</v>
      </c>
      <c r="O632" s="496">
        <v>2019</v>
      </c>
      <c r="P632" s="523" t="s">
        <v>239</v>
      </c>
      <c r="Q632" s="508" t="s">
        <v>2234</v>
      </c>
      <c r="R632" s="498" t="s">
        <v>2290</v>
      </c>
      <c r="S632" s="598">
        <v>2015</v>
      </c>
      <c r="T632" s="598" t="s">
        <v>3021</v>
      </c>
      <c r="U632" s="498"/>
      <c r="V632" s="625"/>
      <c r="W632" s="490"/>
      <c r="X632" s="490"/>
      <c r="Y632" s="490"/>
      <c r="Z632" s="490"/>
      <c r="AA632" s="490"/>
      <c r="AB632" s="490"/>
      <c r="AC632" s="490"/>
      <c r="AD632" s="490"/>
      <c r="AE632" s="490"/>
      <c r="AF632" s="490"/>
      <c r="AG632" s="490"/>
      <c r="AH632" s="490"/>
      <c r="AI632" s="490"/>
      <c r="AJ632" s="490"/>
      <c r="AK632" s="490"/>
      <c r="AL632" s="490"/>
      <c r="AM632" s="490"/>
      <c r="AN632" s="490"/>
      <c r="AO632" s="490"/>
      <c r="AP632" s="490"/>
      <c r="AQ632" s="490"/>
      <c r="AR632" s="490"/>
      <c r="AS632" s="490"/>
      <c r="AT632" s="490"/>
      <c r="AU632" s="490"/>
      <c r="AV632" s="490"/>
      <c r="AW632" s="490"/>
      <c r="AX632" s="490"/>
      <c r="AY632" s="490"/>
      <c r="AZ632" s="490"/>
      <c r="BA632" s="490"/>
      <c r="BB632" s="490"/>
      <c r="BC632" s="490"/>
      <c r="BD632" s="490"/>
      <c r="BE632" s="490"/>
      <c r="BF632" s="490"/>
      <c r="BG632" s="490"/>
      <c r="BH632" s="490"/>
      <c r="BI632" s="490"/>
      <c r="BJ632" s="490"/>
      <c r="BK632" s="490"/>
      <c r="BL632" s="490"/>
      <c r="BM632" s="490"/>
      <c r="BN632" s="490"/>
      <c r="BO632" s="490"/>
      <c r="BP632" s="490"/>
      <c r="BQ632" s="490"/>
      <c r="BR632" s="490"/>
      <c r="BS632" s="490"/>
      <c r="BT632" s="490"/>
      <c r="BU632" s="490"/>
      <c r="BV632" s="490"/>
      <c r="BW632" s="490"/>
      <c r="BX632" s="490"/>
      <c r="BY632" s="490"/>
      <c r="BZ632" s="490"/>
      <c r="CA632" s="490"/>
      <c r="CB632" s="490"/>
      <c r="CC632" s="490"/>
      <c r="CD632" s="490"/>
      <c r="CE632" s="490"/>
      <c r="CF632" s="490"/>
      <c r="CG632" s="490"/>
      <c r="CH632" s="490"/>
      <c r="CI632" s="490"/>
      <c r="CJ632" s="490"/>
      <c r="CK632" s="490"/>
      <c r="CL632" s="490"/>
      <c r="CM632" s="490"/>
      <c r="CN632" s="490"/>
      <c r="CO632" s="490"/>
      <c r="CP632" s="490"/>
      <c r="CQ632" s="490"/>
      <c r="CR632" s="490"/>
      <c r="CS632" s="490"/>
      <c r="CT632" s="490"/>
      <c r="CU632" s="490"/>
      <c r="CV632" s="490"/>
      <c r="CW632" s="490"/>
      <c r="CX632" s="490"/>
      <c r="CY632" s="490"/>
      <c r="CZ632" s="490"/>
      <c r="DA632" s="490"/>
      <c r="DB632" s="490"/>
      <c r="DC632" s="490"/>
      <c r="DD632" s="490"/>
      <c r="DE632" s="490"/>
      <c r="DF632" s="490"/>
      <c r="DG632" s="490"/>
      <c r="DH632" s="490"/>
      <c r="DI632" s="490"/>
      <c r="DJ632" s="490"/>
      <c r="DK632" s="490"/>
      <c r="DL632" s="490"/>
      <c r="DM632" s="490"/>
      <c r="DN632" s="490"/>
      <c r="DO632" s="490"/>
      <c r="DP632" s="490"/>
      <c r="DQ632" s="490"/>
      <c r="DR632" s="490"/>
      <c r="DS632" s="490"/>
      <c r="DT632" s="490"/>
      <c r="DU632" s="490"/>
      <c r="DV632" s="490"/>
      <c r="DW632" s="490"/>
      <c r="DX632" s="490"/>
      <c r="DY632" s="490"/>
      <c r="DZ632" s="490"/>
      <c r="EA632" s="490"/>
      <c r="EB632" s="490"/>
      <c r="EC632" s="490"/>
      <c r="ED632" s="490"/>
      <c r="EE632" s="490"/>
      <c r="EF632" s="490"/>
      <c r="EG632" s="490"/>
      <c r="EH632" s="490"/>
      <c r="EI632" s="490"/>
      <c r="EJ632" s="490"/>
      <c r="EK632" s="490"/>
      <c r="EL632" s="490"/>
      <c r="EM632" s="490"/>
      <c r="EN632" s="490"/>
      <c r="EO632" s="490"/>
      <c r="EP632" s="490"/>
      <c r="EQ632" s="490"/>
      <c r="ER632" s="490"/>
      <c r="ES632" s="490"/>
      <c r="ET632" s="490"/>
      <c r="EU632" s="490"/>
      <c r="EV632" s="490"/>
      <c r="EW632" s="490"/>
      <c r="EX632" s="490"/>
      <c r="EY632" s="490"/>
      <c r="EZ632" s="490"/>
      <c r="FA632" s="490"/>
      <c r="FB632" s="490"/>
      <c r="FC632" s="490"/>
      <c r="FD632" s="490"/>
      <c r="FE632" s="490"/>
      <c r="FF632" s="490"/>
      <c r="FG632" s="490"/>
      <c r="FH632" s="490"/>
      <c r="FI632" s="490"/>
      <c r="FJ632" s="490"/>
      <c r="FK632" s="490"/>
      <c r="FL632" s="490"/>
      <c r="FM632" s="490"/>
      <c r="FN632" s="490"/>
      <c r="FO632" s="490"/>
      <c r="FP632" s="490"/>
      <c r="FQ632" s="490"/>
      <c r="FR632" s="490"/>
      <c r="FS632" s="490"/>
      <c r="FT632" s="490"/>
      <c r="FU632" s="490"/>
      <c r="FV632" s="490"/>
      <c r="FW632" s="490"/>
      <c r="FX632" s="490"/>
      <c r="FY632" s="490"/>
      <c r="FZ632" s="490"/>
      <c r="GA632" s="490"/>
      <c r="GB632" s="490"/>
      <c r="GC632" s="490"/>
      <c r="GD632" s="490"/>
      <c r="GE632" s="490"/>
      <c r="GF632" s="490"/>
      <c r="GG632" s="490"/>
      <c r="GH632" s="490"/>
      <c r="GI632" s="490"/>
      <c r="GJ632" s="490"/>
      <c r="GK632" s="490"/>
      <c r="GL632" s="490"/>
      <c r="GM632" s="490"/>
      <c r="GN632" s="490"/>
      <c r="GO632" s="490"/>
      <c r="GP632" s="490"/>
      <c r="GQ632" s="490"/>
      <c r="GR632" s="490"/>
      <c r="GS632" s="490"/>
      <c r="GT632" s="490"/>
      <c r="GU632" s="490"/>
      <c r="GV632" s="490"/>
      <c r="GW632" s="490"/>
      <c r="GX632" s="490"/>
      <c r="GY632" s="490"/>
      <c r="GZ632" s="490"/>
      <c r="HA632" s="490"/>
      <c r="HB632" s="490"/>
      <c r="HC632" s="490"/>
      <c r="HD632" s="490"/>
      <c r="HE632" s="490"/>
      <c r="HF632" s="490"/>
      <c r="HG632" s="490"/>
      <c r="HH632" s="490"/>
      <c r="HI632" s="490"/>
      <c r="HJ632" s="490"/>
      <c r="HK632" s="490"/>
      <c r="HL632" s="490"/>
      <c r="HM632" s="490"/>
      <c r="HN632" s="490"/>
      <c r="HO632" s="490"/>
      <c r="HP632" s="490"/>
      <c r="HQ632" s="490"/>
      <c r="HR632" s="490"/>
      <c r="HS632" s="490"/>
      <c r="HT632" s="490"/>
      <c r="HU632" s="490"/>
    </row>
    <row r="633" spans="1:229" s="105" customFormat="1" x14ac:dyDescent="0.15">
      <c r="A633" s="496">
        <v>629</v>
      </c>
      <c r="B633" s="679">
        <v>81</v>
      </c>
      <c r="C633" s="556" t="s">
        <v>1907</v>
      </c>
      <c r="D633" s="508" t="s">
        <v>60</v>
      </c>
      <c r="E633" s="506" t="s">
        <v>709</v>
      </c>
      <c r="F633" s="598" t="s">
        <v>2724</v>
      </c>
      <c r="G633" s="566" t="s">
        <v>806</v>
      </c>
      <c r="H633" s="504" t="s">
        <v>2252</v>
      </c>
      <c r="I633" s="502" t="str">
        <f t="shared" si="54"/>
        <v>III/d</v>
      </c>
      <c r="J633" s="505" t="s">
        <v>1224</v>
      </c>
      <c r="K633" s="504" t="s">
        <v>707</v>
      </c>
      <c r="L633" s="503">
        <f t="shared" si="55"/>
        <v>51</v>
      </c>
      <c r="M633" s="504" t="s">
        <v>230</v>
      </c>
      <c r="N633" s="505" t="s">
        <v>113</v>
      </c>
      <c r="O633" s="504">
        <v>2010</v>
      </c>
      <c r="P633" s="506" t="s">
        <v>3053</v>
      </c>
      <c r="Q633" s="508" t="s">
        <v>2234</v>
      </c>
      <c r="R633" s="508" t="s">
        <v>3244</v>
      </c>
      <c r="S633" s="598">
        <v>1999</v>
      </c>
      <c r="T633" s="598" t="s">
        <v>3540</v>
      </c>
      <c r="U633" s="598" t="s">
        <v>2918</v>
      </c>
      <c r="V633" s="625"/>
      <c r="W633" s="633"/>
      <c r="X633" s="633"/>
      <c r="Y633" s="633"/>
      <c r="Z633" s="633"/>
      <c r="AA633" s="633"/>
      <c r="AB633" s="633"/>
      <c r="AC633" s="633"/>
      <c r="AD633" s="633"/>
      <c r="AE633" s="633"/>
      <c r="AF633" s="633"/>
      <c r="AG633" s="633"/>
      <c r="AH633" s="633"/>
      <c r="AI633" s="633"/>
      <c r="AJ633" s="633"/>
      <c r="AK633" s="633"/>
      <c r="AL633" s="633"/>
      <c r="AM633" s="633"/>
      <c r="AN633" s="633"/>
      <c r="AO633" s="633"/>
      <c r="AP633" s="633"/>
      <c r="AQ633" s="633"/>
      <c r="AR633" s="633"/>
      <c r="AS633" s="633"/>
      <c r="AT633" s="633"/>
      <c r="AU633" s="633"/>
      <c r="AV633" s="633"/>
      <c r="AW633" s="633"/>
      <c r="AX633" s="633"/>
      <c r="AY633" s="633"/>
      <c r="AZ633" s="633"/>
      <c r="BA633" s="633"/>
      <c r="BB633" s="633"/>
      <c r="BC633" s="633"/>
      <c r="BD633" s="633"/>
      <c r="BE633" s="633"/>
      <c r="BF633" s="633"/>
      <c r="BG633" s="633"/>
      <c r="BH633" s="633"/>
      <c r="BI633" s="633"/>
      <c r="BJ633" s="633"/>
      <c r="BK633" s="633"/>
      <c r="BL633" s="633"/>
      <c r="BM633" s="633"/>
      <c r="BN633" s="633"/>
      <c r="BO633" s="633"/>
      <c r="BP633" s="633"/>
      <c r="BQ633" s="633"/>
      <c r="BR633" s="633"/>
      <c r="BS633" s="633"/>
      <c r="BT633" s="633"/>
      <c r="BU633" s="633"/>
      <c r="BV633" s="633"/>
      <c r="BW633" s="633"/>
      <c r="BX633" s="633"/>
      <c r="BY633" s="633"/>
      <c r="BZ633" s="633"/>
      <c r="CA633" s="633"/>
      <c r="CB633" s="633"/>
      <c r="CC633" s="633"/>
      <c r="CD633" s="633"/>
      <c r="CE633" s="633"/>
      <c r="CF633" s="633"/>
      <c r="CG633" s="633"/>
      <c r="CH633" s="633"/>
      <c r="CI633" s="633"/>
      <c r="CJ633" s="633"/>
      <c r="CK633" s="633"/>
      <c r="CL633" s="633"/>
      <c r="CM633" s="633"/>
      <c r="CN633" s="633"/>
      <c r="CO633" s="633"/>
      <c r="CP633" s="633"/>
      <c r="CQ633" s="633"/>
      <c r="CR633" s="633"/>
      <c r="CS633" s="633"/>
      <c r="CT633" s="633"/>
      <c r="CU633" s="633"/>
      <c r="CV633" s="633"/>
      <c r="CW633" s="633"/>
      <c r="CX633" s="633"/>
      <c r="CY633" s="633"/>
      <c r="CZ633" s="633"/>
      <c r="DA633" s="633"/>
      <c r="DB633" s="633"/>
      <c r="DC633" s="633"/>
      <c r="DD633" s="633"/>
      <c r="DE633" s="633"/>
      <c r="DF633" s="633"/>
      <c r="DG633" s="633"/>
      <c r="DH633" s="633"/>
      <c r="DI633" s="633"/>
      <c r="DJ633" s="633"/>
      <c r="DK633" s="633"/>
      <c r="DL633" s="633"/>
      <c r="DM633" s="633"/>
      <c r="DN633" s="633"/>
      <c r="DO633" s="633"/>
      <c r="DP633" s="633"/>
      <c r="DQ633" s="633"/>
      <c r="DR633" s="633"/>
      <c r="DS633" s="633"/>
      <c r="DT633" s="633"/>
      <c r="DU633" s="633"/>
      <c r="DV633" s="633"/>
      <c r="DW633" s="633"/>
      <c r="DX633" s="633"/>
      <c r="DY633" s="633"/>
      <c r="DZ633" s="633"/>
      <c r="EA633" s="633"/>
      <c r="EB633" s="633"/>
      <c r="EC633" s="633"/>
      <c r="ED633" s="633"/>
      <c r="EE633" s="633"/>
      <c r="EF633" s="633"/>
      <c r="EG633" s="633"/>
      <c r="EH633" s="633"/>
      <c r="EI633" s="633"/>
      <c r="EJ633" s="633"/>
      <c r="EK633" s="633"/>
      <c r="EL633" s="633"/>
      <c r="EM633" s="633"/>
      <c r="EN633" s="633"/>
      <c r="EO633" s="633"/>
      <c r="EP633" s="633"/>
      <c r="EQ633" s="633"/>
      <c r="ER633" s="633"/>
      <c r="ES633" s="633"/>
      <c r="ET633" s="633"/>
      <c r="EU633" s="633"/>
      <c r="EV633" s="633"/>
      <c r="EW633" s="633"/>
      <c r="EX633" s="633"/>
      <c r="EY633" s="633"/>
      <c r="EZ633" s="633"/>
      <c r="FA633" s="633"/>
      <c r="FB633" s="633"/>
      <c r="FC633" s="633"/>
      <c r="FD633" s="633"/>
      <c r="FE633" s="633"/>
      <c r="FF633" s="633"/>
      <c r="FG633" s="633"/>
      <c r="FH633" s="633"/>
      <c r="FI633" s="633"/>
      <c r="FJ633" s="633"/>
      <c r="FK633" s="633"/>
      <c r="FL633" s="633"/>
      <c r="FM633" s="633"/>
      <c r="FN633" s="633"/>
      <c r="FO633" s="633"/>
      <c r="FP633" s="633"/>
      <c r="FQ633" s="633"/>
      <c r="FR633" s="633"/>
      <c r="FS633" s="633"/>
      <c r="FT633" s="633"/>
      <c r="FU633" s="633"/>
      <c r="FV633" s="633"/>
      <c r="FW633" s="633"/>
      <c r="FX633" s="633"/>
      <c r="FY633" s="633"/>
      <c r="FZ633" s="633"/>
      <c r="GA633" s="633"/>
      <c r="GB633" s="633"/>
      <c r="GC633" s="633"/>
      <c r="GD633" s="633"/>
      <c r="GE633" s="633"/>
      <c r="GF633" s="633"/>
      <c r="GG633" s="633"/>
      <c r="GH633" s="633"/>
      <c r="GI633" s="633"/>
      <c r="GJ633" s="633"/>
      <c r="GK633" s="633"/>
      <c r="GL633" s="633"/>
      <c r="GM633" s="633"/>
      <c r="GN633" s="633"/>
      <c r="GO633" s="633"/>
      <c r="GP633" s="633"/>
      <c r="GQ633" s="633"/>
      <c r="GR633" s="633"/>
      <c r="GS633" s="633"/>
      <c r="GT633" s="633"/>
      <c r="GU633" s="633"/>
      <c r="GV633" s="633"/>
      <c r="GW633" s="633"/>
      <c r="GX633" s="633"/>
      <c r="GY633" s="633"/>
      <c r="GZ633" s="633"/>
      <c r="HA633" s="633"/>
      <c r="HB633" s="633"/>
      <c r="HC633" s="633"/>
      <c r="HD633" s="633"/>
      <c r="HE633" s="633"/>
      <c r="HF633" s="633"/>
      <c r="HG633" s="633"/>
      <c r="HH633" s="633"/>
      <c r="HI633" s="633"/>
      <c r="HJ633" s="633"/>
      <c r="HK633" s="633"/>
      <c r="HL633" s="633"/>
      <c r="HM633" s="633"/>
      <c r="HN633" s="633"/>
      <c r="HO633" s="633"/>
      <c r="HP633" s="633"/>
      <c r="HQ633" s="633"/>
      <c r="HR633" s="633"/>
      <c r="HS633" s="633"/>
      <c r="HT633" s="633"/>
      <c r="HU633" s="633"/>
    </row>
    <row r="634" spans="1:229" ht="15" customHeight="1" x14ac:dyDescent="0.15">
      <c r="A634" s="504">
        <v>630</v>
      </c>
      <c r="B634" s="504">
        <v>82</v>
      </c>
      <c r="C634" s="507" t="s">
        <v>1869</v>
      </c>
      <c r="D634" s="508" t="s">
        <v>2044</v>
      </c>
      <c r="E634" s="506" t="s">
        <v>705</v>
      </c>
      <c r="F634" s="598" t="s">
        <v>2821</v>
      </c>
      <c r="G634" s="558" t="s">
        <v>7</v>
      </c>
      <c r="H634" s="504" t="s">
        <v>2252</v>
      </c>
      <c r="I634" s="502" t="str">
        <f t="shared" si="54"/>
        <v>III/d</v>
      </c>
      <c r="J634" s="505" t="s">
        <v>2635</v>
      </c>
      <c r="K634" s="504" t="s">
        <v>720</v>
      </c>
      <c r="L634" s="503">
        <f t="shared" si="55"/>
        <v>44</v>
      </c>
      <c r="M634" s="504" t="s">
        <v>230</v>
      </c>
      <c r="N634" s="505" t="s">
        <v>2678</v>
      </c>
      <c r="O634" s="504">
        <v>2010</v>
      </c>
      <c r="P634" s="506" t="s">
        <v>206</v>
      </c>
      <c r="Q634" s="508" t="s">
        <v>2234</v>
      </c>
      <c r="R634" s="508" t="s">
        <v>2295</v>
      </c>
      <c r="S634" s="598">
        <v>2001</v>
      </c>
      <c r="T634" s="598" t="s">
        <v>869</v>
      </c>
      <c r="U634" s="598" t="s">
        <v>2921</v>
      </c>
      <c r="V634" s="626" t="s">
        <v>3912</v>
      </c>
    </row>
    <row r="635" spans="1:229" ht="15" customHeight="1" x14ac:dyDescent="0.15">
      <c r="A635" s="496">
        <v>631</v>
      </c>
      <c r="B635" s="679">
        <v>83</v>
      </c>
      <c r="C635" s="507" t="s">
        <v>3162</v>
      </c>
      <c r="D635" s="508" t="s">
        <v>3548</v>
      </c>
      <c r="E635" s="506" t="s">
        <v>705</v>
      </c>
      <c r="F635" s="598" t="s">
        <v>2724</v>
      </c>
      <c r="G635" s="558" t="s">
        <v>3117</v>
      </c>
      <c r="H635" s="504" t="s">
        <v>2252</v>
      </c>
      <c r="I635" s="502" t="str">
        <f t="shared" si="54"/>
        <v>III/d</v>
      </c>
      <c r="J635" s="505" t="s">
        <v>1333</v>
      </c>
      <c r="K635" s="504" t="s">
        <v>720</v>
      </c>
      <c r="L635" s="503">
        <f t="shared" si="55"/>
        <v>45</v>
      </c>
      <c r="M635" s="504" t="s">
        <v>230</v>
      </c>
      <c r="N635" s="505" t="s">
        <v>2642</v>
      </c>
      <c r="O635" s="504" t="s">
        <v>2227</v>
      </c>
      <c r="P635" s="506" t="s">
        <v>240</v>
      </c>
      <c r="Q635" s="508" t="s">
        <v>2234</v>
      </c>
      <c r="R635" s="508" t="s">
        <v>2292</v>
      </c>
      <c r="S635" s="598">
        <v>2014</v>
      </c>
      <c r="T635" s="598" t="s">
        <v>186</v>
      </c>
      <c r="U635" s="598" t="s">
        <v>2921</v>
      </c>
      <c r="V635" s="625"/>
    </row>
    <row r="636" spans="1:229" ht="15" customHeight="1" x14ac:dyDescent="0.15">
      <c r="A636" s="496">
        <v>632</v>
      </c>
      <c r="B636" s="504">
        <v>84</v>
      </c>
      <c r="C636" s="510" t="s">
        <v>1870</v>
      </c>
      <c r="D636" s="508" t="s">
        <v>662</v>
      </c>
      <c r="E636" s="506" t="s">
        <v>709</v>
      </c>
      <c r="F636" s="598" t="s">
        <v>2724</v>
      </c>
      <c r="G636" s="506" t="s">
        <v>6</v>
      </c>
      <c r="H636" s="504" t="s">
        <v>2252</v>
      </c>
      <c r="I636" s="502" t="str">
        <f t="shared" si="54"/>
        <v>III/d</v>
      </c>
      <c r="J636" s="505" t="s">
        <v>3690</v>
      </c>
      <c r="K636" s="504" t="s">
        <v>707</v>
      </c>
      <c r="L636" s="503">
        <f t="shared" si="55"/>
        <v>43</v>
      </c>
      <c r="M636" s="504" t="s">
        <v>230</v>
      </c>
      <c r="N636" s="505" t="s">
        <v>2642</v>
      </c>
      <c r="O636" s="504">
        <v>2011</v>
      </c>
      <c r="P636" s="506" t="s">
        <v>240</v>
      </c>
      <c r="Q636" s="508" t="s">
        <v>2234</v>
      </c>
      <c r="R636" s="508" t="s">
        <v>2292</v>
      </c>
      <c r="S636" s="598">
        <v>2005</v>
      </c>
      <c r="T636" s="598" t="s">
        <v>3619</v>
      </c>
      <c r="U636" s="598" t="s">
        <v>1248</v>
      </c>
      <c r="V636" s="625"/>
    </row>
    <row r="637" spans="1:229" ht="15" customHeight="1" x14ac:dyDescent="0.15">
      <c r="A637" s="504">
        <v>633</v>
      </c>
      <c r="B637" s="679">
        <v>85</v>
      </c>
      <c r="C637" s="507" t="s">
        <v>1871</v>
      </c>
      <c r="D637" s="508" t="s">
        <v>145</v>
      </c>
      <c r="E637" s="506" t="s">
        <v>709</v>
      </c>
      <c r="F637" s="598" t="s">
        <v>2863</v>
      </c>
      <c r="G637" s="558" t="s">
        <v>8</v>
      </c>
      <c r="H637" s="504" t="s">
        <v>2252</v>
      </c>
      <c r="I637" s="502" t="str">
        <f t="shared" si="54"/>
        <v>III/d</v>
      </c>
      <c r="J637" s="505" t="s">
        <v>3060</v>
      </c>
      <c r="K637" s="504" t="s">
        <v>707</v>
      </c>
      <c r="L637" s="503">
        <f t="shared" si="55"/>
        <v>44</v>
      </c>
      <c r="M637" s="504" t="s">
        <v>230</v>
      </c>
      <c r="N637" s="505" t="s">
        <v>438</v>
      </c>
      <c r="O637" s="504">
        <v>2010</v>
      </c>
      <c r="P637" s="506" t="s">
        <v>207</v>
      </c>
      <c r="Q637" s="508" t="s">
        <v>2234</v>
      </c>
      <c r="R637" s="508" t="s">
        <v>2293</v>
      </c>
      <c r="S637" s="598">
        <v>2006</v>
      </c>
      <c r="T637" s="598" t="s">
        <v>3571</v>
      </c>
      <c r="U637" s="598" t="s">
        <v>2921</v>
      </c>
      <c r="V637" s="626" t="s">
        <v>3913</v>
      </c>
    </row>
    <row r="638" spans="1:229" ht="23.25" customHeight="1" x14ac:dyDescent="0.15">
      <c r="A638" s="496">
        <v>634</v>
      </c>
      <c r="B638" s="504">
        <v>86</v>
      </c>
      <c r="C638" s="507" t="s">
        <v>1873</v>
      </c>
      <c r="D638" s="508" t="s">
        <v>1077</v>
      </c>
      <c r="E638" s="506" t="s">
        <v>709</v>
      </c>
      <c r="F638" s="598" t="s">
        <v>2775</v>
      </c>
      <c r="G638" s="558" t="s">
        <v>1079</v>
      </c>
      <c r="H638" s="504" t="s">
        <v>2252</v>
      </c>
      <c r="I638" s="502" t="str">
        <f t="shared" si="54"/>
        <v>III/d</v>
      </c>
      <c r="J638" s="505" t="s">
        <v>3060</v>
      </c>
      <c r="K638" s="504" t="s">
        <v>707</v>
      </c>
      <c r="L638" s="503">
        <f t="shared" si="55"/>
        <v>35</v>
      </c>
      <c r="M638" s="504" t="s">
        <v>230</v>
      </c>
      <c r="N638" s="505" t="s">
        <v>2642</v>
      </c>
      <c r="O638" s="504">
        <v>2013</v>
      </c>
      <c r="P638" s="506" t="s">
        <v>205</v>
      </c>
      <c r="Q638" s="508" t="s">
        <v>2234</v>
      </c>
      <c r="R638" s="508" t="s">
        <v>3244</v>
      </c>
      <c r="S638" s="598">
        <v>2010</v>
      </c>
      <c r="T638" s="598" t="s">
        <v>3670</v>
      </c>
      <c r="U638" s="598" t="s">
        <v>2991</v>
      </c>
      <c r="V638" s="626">
        <v>2019118501</v>
      </c>
    </row>
    <row r="639" spans="1:229" ht="15" customHeight="1" x14ac:dyDescent="0.15">
      <c r="A639" s="496">
        <v>635</v>
      </c>
      <c r="B639" s="679">
        <v>87</v>
      </c>
      <c r="C639" s="507" t="s">
        <v>1874</v>
      </c>
      <c r="D639" s="508" t="s">
        <v>1078</v>
      </c>
      <c r="E639" s="506" t="s">
        <v>709</v>
      </c>
      <c r="F639" s="598" t="s">
        <v>2724</v>
      </c>
      <c r="G639" s="558" t="s">
        <v>1080</v>
      </c>
      <c r="H639" s="504" t="s">
        <v>2252</v>
      </c>
      <c r="I639" s="502" t="str">
        <f t="shared" si="54"/>
        <v>III/d</v>
      </c>
      <c r="J639" s="505" t="s">
        <v>3060</v>
      </c>
      <c r="K639" s="504" t="s">
        <v>707</v>
      </c>
      <c r="L639" s="503">
        <f t="shared" si="55"/>
        <v>35</v>
      </c>
      <c r="M639" s="504" t="s">
        <v>230</v>
      </c>
      <c r="N639" s="505" t="s">
        <v>2642</v>
      </c>
      <c r="O639" s="504">
        <v>2013</v>
      </c>
      <c r="P639" s="506" t="s">
        <v>1185</v>
      </c>
      <c r="Q639" s="508" t="s">
        <v>2234</v>
      </c>
      <c r="R639" s="508" t="s">
        <v>3244</v>
      </c>
      <c r="S639" s="598">
        <v>2010</v>
      </c>
      <c r="T639" s="598" t="s">
        <v>3671</v>
      </c>
      <c r="U639" s="598" t="s">
        <v>2991</v>
      </c>
      <c r="V639" s="626">
        <v>2016088501</v>
      </c>
    </row>
    <row r="640" spans="1:229" ht="21.75" customHeight="1" x14ac:dyDescent="0.15">
      <c r="A640" s="504">
        <v>636</v>
      </c>
      <c r="B640" s="504">
        <v>88</v>
      </c>
      <c r="C640" s="505" t="s">
        <v>2105</v>
      </c>
      <c r="D640" s="508" t="s">
        <v>2106</v>
      </c>
      <c r="E640" s="506" t="s">
        <v>709</v>
      </c>
      <c r="F640" s="598" t="s">
        <v>2742</v>
      </c>
      <c r="G640" s="558" t="s">
        <v>2108</v>
      </c>
      <c r="H640" s="504" t="s">
        <v>2252</v>
      </c>
      <c r="I640" s="502" t="str">
        <f t="shared" si="54"/>
        <v>III/d</v>
      </c>
      <c r="J640" s="505" t="s">
        <v>3060</v>
      </c>
      <c r="K640" s="504" t="s">
        <v>707</v>
      </c>
      <c r="L640" s="503">
        <f t="shared" si="55"/>
        <v>36</v>
      </c>
      <c r="M640" s="504" t="s">
        <v>230</v>
      </c>
      <c r="N640" s="505" t="s">
        <v>1484</v>
      </c>
      <c r="O640" s="504">
        <v>2012</v>
      </c>
      <c r="P640" s="506" t="s">
        <v>2109</v>
      </c>
      <c r="Q640" s="508" t="s">
        <v>2234</v>
      </c>
      <c r="R640" s="508" t="s">
        <v>2296</v>
      </c>
      <c r="S640" s="598">
        <v>2008</v>
      </c>
      <c r="T640" s="598" t="s">
        <v>3600</v>
      </c>
      <c r="U640" s="598" t="s">
        <v>1248</v>
      </c>
      <c r="V640" s="626">
        <v>2024108401</v>
      </c>
    </row>
    <row r="641" spans="1:229" ht="21.75" customHeight="1" x14ac:dyDescent="0.15">
      <c r="A641" s="496">
        <v>637</v>
      </c>
      <c r="B641" s="679">
        <v>89</v>
      </c>
      <c r="C641" s="505" t="s">
        <v>3057</v>
      </c>
      <c r="D641" s="508" t="s">
        <v>3105</v>
      </c>
      <c r="E641" s="506" t="s">
        <v>709</v>
      </c>
      <c r="F641" s="598" t="s">
        <v>2754</v>
      </c>
      <c r="G641" s="558" t="s">
        <v>3058</v>
      </c>
      <c r="H641" s="504" t="s">
        <v>2252</v>
      </c>
      <c r="I641" s="502" t="str">
        <f t="shared" ref="I641" si="56">IF(H641="Pembina Utama","IV/e",IF(H641="Pembina Utama Madya","IV/d",IF(H641="Pembina Utama Muda","IV/c",IF(H641="Pembina Tk.I","IV/b",IF(H641="Pembina","IV/a",IF(H641="Penata Tk.I","III/d",IF(H641="Penata","III/c",IF(H641="Penata Muda Tk.I","III/b",IF(H641="Penata Muda","III/a",IF(H641="Pengatur Tk.I","II/d",IF(H641="Pengatur","II/c",IF(H641="Pengatur Muda Tk.I","II/b",IF(H641="Pengatur Muda","II/a",IF(H641="Juru Tk.I","I/d",IF(H641="Juru","I/c",IF(H641="Juru Muda Tk.I","I/b","I/a"))))))))))))))))</f>
        <v>III/d</v>
      </c>
      <c r="J641" s="505" t="s">
        <v>3977</v>
      </c>
      <c r="K641" s="504" t="s">
        <v>720</v>
      </c>
      <c r="L641" s="503">
        <f t="shared" si="55"/>
        <v>53</v>
      </c>
      <c r="M641" s="504" t="s">
        <v>230</v>
      </c>
      <c r="N641" s="505" t="s">
        <v>117</v>
      </c>
      <c r="O641" s="504">
        <v>2018</v>
      </c>
      <c r="P641" s="506" t="s">
        <v>203</v>
      </c>
      <c r="Q641" s="508" t="s">
        <v>2234</v>
      </c>
      <c r="R641" s="508" t="s">
        <v>3243</v>
      </c>
      <c r="S641" s="598">
        <v>2006</v>
      </c>
      <c r="T641" s="598" t="s">
        <v>203</v>
      </c>
      <c r="U641" s="598" t="s">
        <v>3020</v>
      </c>
      <c r="V641" s="625"/>
    </row>
    <row r="642" spans="1:229" x14ac:dyDescent="0.15">
      <c r="A642" s="496">
        <v>638</v>
      </c>
      <c r="B642" s="504">
        <v>90</v>
      </c>
      <c r="C642" s="507" t="s">
        <v>1336</v>
      </c>
      <c r="D642" s="508" t="s">
        <v>5347</v>
      </c>
      <c r="E642" s="506" t="s">
        <v>709</v>
      </c>
      <c r="F642" s="598" t="s">
        <v>2881</v>
      </c>
      <c r="G642" s="557" t="s">
        <v>2276</v>
      </c>
      <c r="H642" s="504" t="s">
        <v>2245</v>
      </c>
      <c r="I642" s="502" t="str">
        <f>IF(H642="Pembina Utama","IV/e",IF(H642="Pembina Utama Madya","IV/d",IF(H642="Pembina Utama Muda","IV/c",IF(H642="Pembina Tk.I","IV/b",IF(H642="Pembina","IV/a",IF(H642="Penata Tk.I","III/d",IF(H642="Penata","III/c",IF(H642="Penata Muda Tk.I","III/b",IF(H642="Penata Muda","III/a",IF(H642="Pengatur Tk.I","II/d",IF(H642="Pengatur","II/c",IF(H642="Pengatur Muda Tk.I","II/b",IF(H642="Pengatur Muda","II/a",IF(H642="Juru Tk.I","I/d",IF(H642="Juru","I/c",IF(H642="Juru Muda Tk.I","I/b","I/a"))))))))))))))))</f>
        <v>III/c</v>
      </c>
      <c r="J642" s="505" t="s">
        <v>1454</v>
      </c>
      <c r="K642" s="504" t="s">
        <v>720</v>
      </c>
      <c r="L642" s="503">
        <f t="shared" si="55"/>
        <v>41</v>
      </c>
      <c r="M642" s="504" t="s">
        <v>230</v>
      </c>
      <c r="N642" s="505" t="s">
        <v>1454</v>
      </c>
      <c r="O642" s="504">
        <v>2011</v>
      </c>
      <c r="P642" s="506" t="s">
        <v>92</v>
      </c>
      <c r="Q642" s="508" t="s">
        <v>2234</v>
      </c>
      <c r="R642" s="508" t="s">
        <v>2291</v>
      </c>
      <c r="S642" s="598">
        <v>2020</v>
      </c>
      <c r="T642" s="598" t="s">
        <v>2438</v>
      </c>
      <c r="U642" s="598" t="s">
        <v>3007</v>
      </c>
      <c r="V642" s="625"/>
    </row>
    <row r="643" spans="1:229" s="1" customFormat="1" ht="17.25" customHeight="1" x14ac:dyDescent="0.15">
      <c r="A643" s="504">
        <v>639</v>
      </c>
      <c r="B643" s="679">
        <v>91</v>
      </c>
      <c r="C643" s="596" t="s">
        <v>3313</v>
      </c>
      <c r="D643" s="506" t="s">
        <v>163</v>
      </c>
      <c r="E643" s="523" t="s">
        <v>705</v>
      </c>
      <c r="F643" s="598" t="s">
        <v>2729</v>
      </c>
      <c r="G643" s="541" t="s">
        <v>2403</v>
      </c>
      <c r="H643" s="504" t="s">
        <v>2245</v>
      </c>
      <c r="I643" s="502" t="str">
        <f>IF(H643="Pembina Utama","IV/e",IF(H643="Pembina Utama Madya","IV/d",IF(H643="Pembina Utama Muda","IV/c",IF(H643="Pembina Tk.I","IV/b",IF(H643="Pembina","IV/a",IF(H643="Penata Tk.I","III/d",IF(H643="Penata","III/c",IF(H643="Penata Muda Tk.I","III/b",IF(H643="Penata Muda","III/a",IF(H643="Pengatur Tk.I","II/d",IF(H643="Pengatur","II/c",IF(H643="Pengatur Muda Tk.I","II/b",IF(H643="Pengatur Muda","II/a",IF(H643="Juru Tk.I","I/d",IF(H643="Juru","I/c",IF(H643="Juru Muda Tk.I","I/b","I/a"))))))))))))))))</f>
        <v>III/c</v>
      </c>
      <c r="J643" s="503" t="s">
        <v>3060</v>
      </c>
      <c r="K643" s="504" t="s">
        <v>707</v>
      </c>
      <c r="L643" s="503">
        <f t="shared" si="55"/>
        <v>48</v>
      </c>
      <c r="M643" s="501" t="s">
        <v>230</v>
      </c>
      <c r="N643" s="505" t="s">
        <v>3104</v>
      </c>
      <c r="O643" s="501">
        <v>2010</v>
      </c>
      <c r="P643" s="523" t="s">
        <v>3133</v>
      </c>
      <c r="Q643" s="508" t="s">
        <v>2234</v>
      </c>
      <c r="R643" s="498" t="s">
        <v>2290</v>
      </c>
      <c r="S643" s="598">
        <v>1996</v>
      </c>
      <c r="T643" s="598" t="s">
        <v>3541</v>
      </c>
      <c r="U643" s="598" t="s">
        <v>2917</v>
      </c>
      <c r="V643" s="626">
        <v>917128602</v>
      </c>
      <c r="W643" s="492"/>
      <c r="X643" s="492"/>
      <c r="Y643" s="492"/>
      <c r="Z643" s="492"/>
      <c r="AA643" s="492"/>
      <c r="AB643" s="492"/>
      <c r="AC643" s="492"/>
      <c r="AD643" s="492"/>
      <c r="AE643" s="492"/>
      <c r="AF643" s="492"/>
      <c r="AG643" s="492"/>
      <c r="AH643" s="492"/>
      <c r="AI643" s="492"/>
      <c r="AJ643" s="492"/>
      <c r="AK643" s="492"/>
      <c r="AL643" s="492"/>
      <c r="AM643" s="492"/>
      <c r="AN643" s="492"/>
      <c r="AO643" s="492"/>
      <c r="AP643" s="492"/>
      <c r="AQ643" s="492"/>
      <c r="AR643" s="492"/>
      <c r="AS643" s="492"/>
      <c r="AT643" s="492"/>
      <c r="AU643" s="492"/>
      <c r="AV643" s="492"/>
      <c r="AW643" s="492"/>
      <c r="AX643" s="492"/>
      <c r="AY643" s="492"/>
      <c r="AZ643" s="492"/>
      <c r="BA643" s="492"/>
      <c r="BB643" s="492"/>
      <c r="BC643" s="492"/>
      <c r="BD643" s="492"/>
      <c r="BE643" s="492"/>
      <c r="BF643" s="492"/>
      <c r="BG643" s="492"/>
      <c r="BH643" s="492"/>
      <c r="BI643" s="492"/>
      <c r="BJ643" s="492"/>
      <c r="BK643" s="492"/>
      <c r="BL643" s="492"/>
      <c r="BM643" s="492"/>
      <c r="BN643" s="492"/>
      <c r="BO643" s="492"/>
      <c r="BP643" s="492"/>
      <c r="BQ643" s="492"/>
      <c r="BR643" s="492"/>
      <c r="BS643" s="492"/>
      <c r="BT643" s="492"/>
      <c r="BU643" s="492"/>
      <c r="BV643" s="492"/>
      <c r="BW643" s="492"/>
      <c r="BX643" s="492"/>
      <c r="BY643" s="492"/>
      <c r="BZ643" s="492"/>
      <c r="CA643" s="492"/>
      <c r="CB643" s="492"/>
      <c r="CC643" s="492"/>
      <c r="CD643" s="492"/>
      <c r="CE643" s="492"/>
      <c r="CF643" s="492"/>
      <c r="CG643" s="492"/>
      <c r="CH643" s="492"/>
      <c r="CI643" s="492"/>
      <c r="CJ643" s="492"/>
      <c r="CK643" s="492"/>
      <c r="CL643" s="492"/>
      <c r="CM643" s="492"/>
      <c r="CN643" s="492"/>
      <c r="CO643" s="492"/>
      <c r="CP643" s="492"/>
      <c r="CQ643" s="492"/>
      <c r="CR643" s="492"/>
      <c r="CS643" s="492"/>
      <c r="CT643" s="492"/>
      <c r="CU643" s="492"/>
      <c r="CV643" s="492"/>
      <c r="CW643" s="492"/>
      <c r="CX643" s="492"/>
      <c r="CY643" s="492"/>
      <c r="CZ643" s="492"/>
      <c r="DA643" s="492"/>
      <c r="DB643" s="492"/>
      <c r="DC643" s="492"/>
      <c r="DD643" s="492"/>
      <c r="DE643" s="492"/>
      <c r="DF643" s="492"/>
      <c r="DG643" s="492"/>
      <c r="DH643" s="492"/>
      <c r="DI643" s="492"/>
      <c r="DJ643" s="492"/>
      <c r="DK643" s="492"/>
      <c r="DL643" s="492"/>
      <c r="DM643" s="492"/>
      <c r="DN643" s="492"/>
      <c r="DO643" s="492"/>
      <c r="DP643" s="492"/>
      <c r="DQ643" s="492"/>
      <c r="DR643" s="492"/>
      <c r="DS643" s="492"/>
      <c r="DT643" s="492"/>
      <c r="DU643" s="492"/>
      <c r="DV643" s="492"/>
      <c r="DW643" s="492"/>
      <c r="DX643" s="492"/>
      <c r="DY643" s="492"/>
      <c r="DZ643" s="492"/>
      <c r="EA643" s="492"/>
      <c r="EB643" s="492"/>
      <c r="EC643" s="492"/>
      <c r="ED643" s="492"/>
      <c r="EE643" s="492"/>
      <c r="EF643" s="492"/>
      <c r="EG643" s="492"/>
      <c r="EH643" s="492"/>
      <c r="EI643" s="492"/>
      <c r="EJ643" s="492"/>
      <c r="EK643" s="492"/>
      <c r="EL643" s="492"/>
      <c r="EM643" s="492"/>
      <c r="EN643" s="492"/>
      <c r="EO643" s="492"/>
      <c r="EP643" s="492"/>
      <c r="EQ643" s="492"/>
      <c r="ER643" s="492"/>
      <c r="ES643" s="492"/>
      <c r="ET643" s="492"/>
      <c r="EU643" s="492"/>
      <c r="EV643" s="492"/>
      <c r="EW643" s="492"/>
      <c r="EX643" s="492"/>
      <c r="EY643" s="492"/>
      <c r="EZ643" s="492"/>
      <c r="FA643" s="492"/>
      <c r="FB643" s="492"/>
      <c r="FC643" s="492"/>
      <c r="FD643" s="492"/>
      <c r="FE643" s="492"/>
      <c r="FF643" s="492"/>
      <c r="FG643" s="492"/>
      <c r="FH643" s="492"/>
      <c r="FI643" s="492"/>
      <c r="FJ643" s="492"/>
      <c r="FK643" s="492"/>
      <c r="FL643" s="492"/>
      <c r="FM643" s="492"/>
      <c r="FN643" s="492"/>
      <c r="FO643" s="492"/>
      <c r="FP643" s="492"/>
      <c r="FQ643" s="492"/>
      <c r="FR643" s="492"/>
      <c r="FS643" s="492"/>
      <c r="FT643" s="492"/>
      <c r="FU643" s="492"/>
      <c r="FV643" s="492"/>
      <c r="FW643" s="492"/>
      <c r="FX643" s="492"/>
      <c r="FY643" s="492"/>
      <c r="FZ643" s="492"/>
      <c r="GA643" s="492"/>
      <c r="GB643" s="492"/>
      <c r="GC643" s="492"/>
      <c r="GD643" s="492"/>
      <c r="GE643" s="492"/>
      <c r="GF643" s="492"/>
      <c r="GG643" s="492"/>
      <c r="GH643" s="492"/>
      <c r="GI643" s="492"/>
      <c r="GJ643" s="492"/>
      <c r="GK643" s="492"/>
      <c r="GL643" s="492"/>
      <c r="GM643" s="492"/>
      <c r="GN643" s="492"/>
      <c r="GO643" s="492"/>
      <c r="GP643" s="492"/>
      <c r="GQ643" s="492"/>
      <c r="GR643" s="492"/>
      <c r="GS643" s="492"/>
      <c r="GT643" s="492"/>
      <c r="GU643" s="492"/>
      <c r="GV643" s="492"/>
      <c r="GW643" s="492"/>
      <c r="GX643" s="492"/>
      <c r="GY643" s="492"/>
      <c r="GZ643" s="492"/>
      <c r="HA643" s="492"/>
      <c r="HB643" s="492"/>
      <c r="HC643" s="492"/>
      <c r="HD643" s="492"/>
      <c r="HE643" s="492"/>
      <c r="HF643" s="492"/>
      <c r="HG643" s="492"/>
      <c r="HH643" s="492"/>
      <c r="HI643" s="492"/>
      <c r="HJ643" s="492"/>
      <c r="HK643" s="492"/>
      <c r="HL643" s="492"/>
      <c r="HM643" s="492"/>
      <c r="HN643" s="492"/>
      <c r="HO643" s="492"/>
      <c r="HP643" s="492"/>
      <c r="HQ643" s="492"/>
      <c r="HR643" s="492"/>
      <c r="HS643" s="492"/>
      <c r="HT643" s="492"/>
      <c r="HU643" s="492"/>
    </row>
    <row r="644" spans="1:229" customFormat="1" ht="15" customHeight="1" x14ac:dyDescent="0.15">
      <c r="A644" s="496">
        <v>640</v>
      </c>
      <c r="B644" s="504">
        <v>92</v>
      </c>
      <c r="C644" s="497" t="s">
        <v>1818</v>
      </c>
      <c r="D644" s="523" t="s">
        <v>3324</v>
      </c>
      <c r="E644" s="499" t="s">
        <v>705</v>
      </c>
      <c r="F644" s="598" t="s">
        <v>2892</v>
      </c>
      <c r="G644" s="541" t="s">
        <v>432</v>
      </c>
      <c r="H644" s="504" t="s">
        <v>2245</v>
      </c>
      <c r="I644" s="502" t="str">
        <f>IF(H644="Pembina Utama","IV/e",IF(H644="Pembina Utama Madya","IV/d",IF(H644="Pembina Utama Muda","IV/c",IF(H644="Pembina Tk.I","IV/b",IF(H644="Pembina","IV/a",IF(H644="Penata Tk.I","III/d",IF(H644="Penata","III/c",IF(H644="Penata Muda Tk.I","III/b",IF(H644="Penata Muda","III/a",IF(H644="Pengatur Tk.I","II/d",IF(H644="Pengatur","II/c",IF(H644="Pengatur Muda Tk.I","II/b",IF(H644="Pengatur Muda","II/a",IF(H644="Juru Tk.I","I/d",IF(H644="Juru","I/c",IF(H644="Juru Muda Tk.I","I/b","I/a"))))))))))))))))</f>
        <v>III/c</v>
      </c>
      <c r="J644" s="503" t="s">
        <v>1484</v>
      </c>
      <c r="K644" s="501" t="s">
        <v>720</v>
      </c>
      <c r="L644" s="503">
        <f t="shared" si="55"/>
        <v>44</v>
      </c>
      <c r="M644" s="501" t="s">
        <v>230</v>
      </c>
      <c r="N644" s="505" t="s">
        <v>3247</v>
      </c>
      <c r="O644" s="504">
        <v>2018</v>
      </c>
      <c r="P644" s="598" t="s">
        <v>3246</v>
      </c>
      <c r="Q644" s="508" t="s">
        <v>2234</v>
      </c>
      <c r="R644" s="508" t="s">
        <v>3243</v>
      </c>
      <c r="S644" s="498">
        <v>2015</v>
      </c>
      <c r="T644" s="598" t="s">
        <v>3540</v>
      </c>
      <c r="U644" s="498" t="s">
        <v>3007</v>
      </c>
      <c r="V644" s="625"/>
      <c r="W644" s="490"/>
      <c r="X644" s="490"/>
      <c r="Y644" s="490"/>
      <c r="Z644" s="490"/>
      <c r="AA644" s="490"/>
      <c r="AB644" s="490"/>
      <c r="AC644" s="490"/>
      <c r="AD644" s="490"/>
      <c r="AE644" s="490"/>
      <c r="AF644" s="490"/>
      <c r="AG644" s="490"/>
      <c r="AH644" s="490"/>
      <c r="AI644" s="490"/>
      <c r="AJ644" s="490"/>
      <c r="AK644" s="490"/>
      <c r="AL644" s="490"/>
      <c r="AM644" s="490"/>
      <c r="AN644" s="490"/>
      <c r="AO644" s="490"/>
      <c r="AP644" s="490"/>
      <c r="AQ644" s="490"/>
      <c r="AR644" s="490"/>
      <c r="AS644" s="490"/>
      <c r="AT644" s="490"/>
      <c r="AU644" s="490"/>
      <c r="AV644" s="490"/>
      <c r="AW644" s="490"/>
      <c r="AX644" s="490"/>
      <c r="AY644" s="490"/>
      <c r="AZ644" s="490"/>
      <c r="BA644" s="490"/>
      <c r="BB644" s="490"/>
      <c r="BC644" s="490"/>
      <c r="BD644" s="490"/>
      <c r="BE644" s="490"/>
      <c r="BF644" s="490"/>
      <c r="BG644" s="490"/>
      <c r="BH644" s="490"/>
      <c r="BI644" s="490"/>
      <c r="BJ644" s="490"/>
      <c r="BK644" s="490"/>
      <c r="BL644" s="490"/>
      <c r="BM644" s="490"/>
      <c r="BN644" s="490"/>
      <c r="BO644" s="490"/>
      <c r="BP644" s="490"/>
      <c r="BQ644" s="490"/>
      <c r="BR644" s="490"/>
      <c r="BS644" s="490"/>
      <c r="BT644" s="490"/>
      <c r="BU644" s="490"/>
      <c r="BV644" s="490"/>
      <c r="BW644" s="490"/>
      <c r="BX644" s="490"/>
      <c r="BY644" s="490"/>
      <c r="BZ644" s="490"/>
      <c r="CA644" s="490"/>
      <c r="CB644" s="490"/>
      <c r="CC644" s="490"/>
      <c r="CD644" s="490"/>
      <c r="CE644" s="490"/>
      <c r="CF644" s="490"/>
      <c r="CG644" s="490"/>
      <c r="CH644" s="490"/>
      <c r="CI644" s="490"/>
      <c r="CJ644" s="490"/>
      <c r="CK644" s="490"/>
      <c r="CL644" s="490"/>
      <c r="CM644" s="490"/>
      <c r="CN644" s="490"/>
      <c r="CO644" s="490"/>
      <c r="CP644" s="490"/>
      <c r="CQ644" s="490"/>
      <c r="CR644" s="490"/>
      <c r="CS644" s="490"/>
      <c r="CT644" s="490"/>
      <c r="CU644" s="490"/>
      <c r="CV644" s="490"/>
      <c r="CW644" s="490"/>
      <c r="CX644" s="490"/>
      <c r="CY644" s="490"/>
      <c r="CZ644" s="490"/>
      <c r="DA644" s="490"/>
      <c r="DB644" s="490"/>
      <c r="DC644" s="490"/>
      <c r="DD644" s="490"/>
      <c r="DE644" s="490"/>
      <c r="DF644" s="490"/>
      <c r="DG644" s="490"/>
      <c r="DH644" s="490"/>
      <c r="DI644" s="490"/>
      <c r="DJ644" s="490"/>
      <c r="DK644" s="490"/>
      <c r="DL644" s="490"/>
      <c r="DM644" s="490"/>
      <c r="DN644" s="490"/>
      <c r="DO644" s="490"/>
      <c r="DP644" s="490"/>
      <c r="DQ644" s="490"/>
      <c r="DR644" s="490"/>
      <c r="DS644" s="490"/>
      <c r="DT644" s="490"/>
      <c r="DU644" s="490"/>
      <c r="DV644" s="490"/>
      <c r="DW644" s="490"/>
      <c r="DX644" s="490"/>
      <c r="DY644" s="490"/>
      <c r="DZ644" s="490"/>
      <c r="EA644" s="490"/>
      <c r="EB644" s="490"/>
      <c r="EC644" s="490"/>
      <c r="ED644" s="490"/>
      <c r="EE644" s="490"/>
      <c r="EF644" s="490"/>
      <c r="EG644" s="490"/>
      <c r="EH644" s="490"/>
      <c r="EI644" s="490"/>
      <c r="EJ644" s="490"/>
      <c r="EK644" s="490"/>
      <c r="EL644" s="490"/>
      <c r="EM644" s="490"/>
      <c r="EN644" s="490"/>
      <c r="EO644" s="490"/>
      <c r="EP644" s="490"/>
      <c r="EQ644" s="490"/>
      <c r="ER644" s="490"/>
      <c r="ES644" s="490"/>
      <c r="ET644" s="490"/>
      <c r="EU644" s="490"/>
      <c r="EV644" s="490"/>
      <c r="EW644" s="490"/>
      <c r="EX644" s="490"/>
      <c r="EY644" s="490"/>
      <c r="EZ644" s="490"/>
      <c r="FA644" s="490"/>
      <c r="FB644" s="490"/>
      <c r="FC644" s="490"/>
      <c r="FD644" s="490"/>
      <c r="FE644" s="490"/>
      <c r="FF644" s="490"/>
      <c r="FG644" s="490"/>
      <c r="FH644" s="490"/>
      <c r="FI644" s="490"/>
      <c r="FJ644" s="490"/>
      <c r="FK644" s="490"/>
      <c r="FL644" s="490"/>
      <c r="FM644" s="490"/>
      <c r="FN644" s="490"/>
      <c r="FO644" s="490"/>
      <c r="FP644" s="490"/>
      <c r="FQ644" s="490"/>
      <c r="FR644" s="490"/>
      <c r="FS644" s="490"/>
      <c r="FT644" s="490"/>
      <c r="FU644" s="490"/>
      <c r="FV644" s="490"/>
      <c r="FW644" s="490"/>
      <c r="FX644" s="490"/>
      <c r="FY644" s="490"/>
      <c r="FZ644" s="490"/>
      <c r="GA644" s="490"/>
      <c r="GB644" s="490"/>
      <c r="GC644" s="490"/>
      <c r="GD644" s="490"/>
      <c r="GE644" s="490"/>
      <c r="GF644" s="490"/>
      <c r="GG644" s="490"/>
      <c r="GH644" s="490"/>
      <c r="GI644" s="490"/>
      <c r="GJ644" s="490"/>
      <c r="GK644" s="490"/>
      <c r="GL644" s="490"/>
      <c r="GM644" s="490"/>
      <c r="GN644" s="490"/>
      <c r="GO644" s="490"/>
      <c r="GP644" s="490"/>
      <c r="GQ644" s="490"/>
      <c r="GR644" s="490"/>
      <c r="GS644" s="490"/>
      <c r="GT644" s="490"/>
      <c r="GU644" s="490"/>
      <c r="GV644" s="490"/>
      <c r="GW644" s="490"/>
      <c r="GX644" s="490"/>
      <c r="GY644" s="490"/>
      <c r="GZ644" s="490"/>
      <c r="HA644" s="490"/>
      <c r="HB644" s="490"/>
      <c r="HC644" s="490"/>
      <c r="HD644" s="490"/>
      <c r="HE644" s="490"/>
      <c r="HF644" s="490"/>
      <c r="HG644" s="490"/>
      <c r="HH644" s="490"/>
      <c r="HI644" s="490"/>
      <c r="HJ644" s="490"/>
      <c r="HK644" s="490"/>
      <c r="HL644" s="490"/>
      <c r="HM644" s="490"/>
      <c r="HN644" s="490"/>
      <c r="HO644" s="490"/>
      <c r="HP644" s="490"/>
      <c r="HQ644" s="490"/>
      <c r="HR644" s="490"/>
      <c r="HS644" s="490"/>
      <c r="HT644" s="490"/>
      <c r="HU644" s="490"/>
    </row>
    <row r="645" spans="1:229" customFormat="1" ht="15" customHeight="1" x14ac:dyDescent="0.15">
      <c r="A645" s="496">
        <v>641</v>
      </c>
      <c r="B645" s="679">
        <v>93</v>
      </c>
      <c r="C645" s="497" t="s">
        <v>1303</v>
      </c>
      <c r="D645" s="498" t="s">
        <v>3316</v>
      </c>
      <c r="E645" s="496" t="s">
        <v>705</v>
      </c>
      <c r="F645" s="598" t="s">
        <v>2912</v>
      </c>
      <c r="G645" s="541" t="s">
        <v>412</v>
      </c>
      <c r="H645" s="501" t="s">
        <v>2245</v>
      </c>
      <c r="I645" s="502" t="str">
        <f>IF(H645="Pembina Utama","IV/e",IF(H645="Pembina Utama Madya","IV/d",IF(H645="Pembina Utama Muda","IV/c",IF(H645="Pembina Tk.I","IV/b",IF(H645="Pembina","IV/a",IF(H645="Penata Tk.I","III/d",IF(H645="Penata","III/c",IF(H645="Penata Muda Tk.I","III/b",IF(H645="Penata Muda","III/a",IF(H645="Pengatur Tk.I","II/d",IF(H645="Pengatur","II/c",IF(H645="Pengatur Muda Tk.I","II/b",IF(H645="Pengatur Muda","II/a",IF(H645="Juru Tk.I","I/d",IF(H645="Juru","I/c",IF(H645="Juru Muda Tk.I","I/b","I/a"))))))))))))))))</f>
        <v>III/c</v>
      </c>
      <c r="J645" s="503" t="s">
        <v>1454</v>
      </c>
      <c r="K645" s="501" t="s">
        <v>720</v>
      </c>
      <c r="L645" s="503">
        <f t="shared" si="55"/>
        <v>42</v>
      </c>
      <c r="M645" s="501" t="s">
        <v>230</v>
      </c>
      <c r="N645" s="505" t="s">
        <v>3726</v>
      </c>
      <c r="O645" s="501" t="s">
        <v>2225</v>
      </c>
      <c r="P645" s="598" t="s">
        <v>3246</v>
      </c>
      <c r="Q645" s="508" t="s">
        <v>2234</v>
      </c>
      <c r="R645" s="508" t="s">
        <v>2291</v>
      </c>
      <c r="S645" s="598">
        <v>2017</v>
      </c>
      <c r="T645" s="598" t="s">
        <v>2922</v>
      </c>
      <c r="U645" s="598" t="s">
        <v>2291</v>
      </c>
      <c r="V645" s="625"/>
      <c r="W645" s="490"/>
      <c r="X645" s="490"/>
      <c r="Y645" s="490"/>
      <c r="Z645" s="490"/>
      <c r="AA645" s="490"/>
      <c r="AB645" s="490"/>
      <c r="AC645" s="490"/>
      <c r="AD645" s="490"/>
      <c r="AE645" s="490"/>
      <c r="AF645" s="490"/>
      <c r="AG645" s="490"/>
      <c r="AH645" s="490"/>
      <c r="AI645" s="490"/>
      <c r="AJ645" s="490"/>
      <c r="AK645" s="490"/>
      <c r="AL645" s="490"/>
      <c r="AM645" s="490"/>
      <c r="AN645" s="490"/>
      <c r="AO645" s="490"/>
      <c r="AP645" s="490"/>
      <c r="AQ645" s="490"/>
      <c r="AR645" s="490"/>
      <c r="AS645" s="490"/>
      <c r="AT645" s="490"/>
      <c r="AU645" s="490"/>
      <c r="AV645" s="490"/>
      <c r="AW645" s="490"/>
      <c r="AX645" s="490"/>
      <c r="AY645" s="490"/>
      <c r="AZ645" s="490"/>
      <c r="BA645" s="490"/>
      <c r="BB645" s="490"/>
      <c r="BC645" s="490"/>
      <c r="BD645" s="490"/>
      <c r="BE645" s="490"/>
      <c r="BF645" s="490"/>
      <c r="BG645" s="490"/>
      <c r="BH645" s="490"/>
      <c r="BI645" s="490"/>
      <c r="BJ645" s="490"/>
      <c r="BK645" s="490"/>
      <c r="BL645" s="490"/>
      <c r="BM645" s="490"/>
      <c r="BN645" s="490"/>
      <c r="BO645" s="490"/>
      <c r="BP645" s="490"/>
      <c r="BQ645" s="490"/>
      <c r="BR645" s="490"/>
      <c r="BS645" s="490"/>
      <c r="BT645" s="490"/>
      <c r="BU645" s="490"/>
      <c r="BV645" s="490"/>
      <c r="BW645" s="490"/>
      <c r="BX645" s="490"/>
      <c r="BY645" s="490"/>
      <c r="BZ645" s="490"/>
      <c r="CA645" s="490"/>
      <c r="CB645" s="490"/>
      <c r="CC645" s="490"/>
      <c r="CD645" s="490"/>
      <c r="CE645" s="490"/>
      <c r="CF645" s="490"/>
      <c r="CG645" s="490"/>
      <c r="CH645" s="490"/>
      <c r="CI645" s="490"/>
      <c r="CJ645" s="490"/>
      <c r="CK645" s="490"/>
      <c r="CL645" s="490"/>
      <c r="CM645" s="490"/>
      <c r="CN645" s="490"/>
      <c r="CO645" s="490"/>
      <c r="CP645" s="490"/>
      <c r="CQ645" s="490"/>
      <c r="CR645" s="490"/>
      <c r="CS645" s="490"/>
      <c r="CT645" s="490"/>
      <c r="CU645" s="490"/>
      <c r="CV645" s="490"/>
      <c r="CW645" s="490"/>
      <c r="CX645" s="490"/>
      <c r="CY645" s="490"/>
      <c r="CZ645" s="490"/>
      <c r="DA645" s="490"/>
      <c r="DB645" s="490"/>
      <c r="DC645" s="490"/>
      <c r="DD645" s="490"/>
      <c r="DE645" s="490"/>
      <c r="DF645" s="490"/>
      <c r="DG645" s="490"/>
      <c r="DH645" s="490"/>
      <c r="DI645" s="490"/>
      <c r="DJ645" s="490"/>
      <c r="DK645" s="490"/>
      <c r="DL645" s="490"/>
      <c r="DM645" s="490"/>
      <c r="DN645" s="490"/>
      <c r="DO645" s="490"/>
      <c r="DP645" s="490"/>
      <c r="DQ645" s="490"/>
      <c r="DR645" s="490"/>
      <c r="DS645" s="490"/>
      <c r="DT645" s="490"/>
      <c r="DU645" s="490"/>
      <c r="DV645" s="490"/>
      <c r="DW645" s="490"/>
      <c r="DX645" s="490"/>
      <c r="DY645" s="490"/>
      <c r="DZ645" s="490"/>
      <c r="EA645" s="490"/>
      <c r="EB645" s="490"/>
      <c r="EC645" s="490"/>
      <c r="ED645" s="490"/>
      <c r="EE645" s="490"/>
      <c r="EF645" s="490"/>
      <c r="EG645" s="490"/>
      <c r="EH645" s="490"/>
      <c r="EI645" s="490"/>
      <c r="EJ645" s="490"/>
      <c r="EK645" s="490"/>
      <c r="EL645" s="490"/>
      <c r="EM645" s="490"/>
      <c r="EN645" s="490"/>
      <c r="EO645" s="490"/>
      <c r="EP645" s="490"/>
      <c r="EQ645" s="490"/>
      <c r="ER645" s="490"/>
      <c r="ES645" s="490"/>
      <c r="ET645" s="490"/>
      <c r="EU645" s="490"/>
      <c r="EV645" s="490"/>
      <c r="EW645" s="490"/>
      <c r="EX645" s="490"/>
      <c r="EY645" s="490"/>
      <c r="EZ645" s="490"/>
      <c r="FA645" s="490"/>
      <c r="FB645" s="490"/>
      <c r="FC645" s="490"/>
      <c r="FD645" s="490"/>
      <c r="FE645" s="490"/>
      <c r="FF645" s="490"/>
      <c r="FG645" s="490"/>
      <c r="FH645" s="490"/>
      <c r="FI645" s="490"/>
      <c r="FJ645" s="490"/>
      <c r="FK645" s="490"/>
      <c r="FL645" s="490"/>
      <c r="FM645" s="490"/>
      <c r="FN645" s="490"/>
      <c r="FO645" s="490"/>
      <c r="FP645" s="490"/>
      <c r="FQ645" s="490"/>
      <c r="FR645" s="490"/>
      <c r="FS645" s="490"/>
      <c r="FT645" s="490"/>
      <c r="FU645" s="490"/>
      <c r="FV645" s="490"/>
      <c r="FW645" s="490"/>
      <c r="FX645" s="490"/>
      <c r="FY645" s="490"/>
      <c r="FZ645" s="490"/>
      <c r="GA645" s="490"/>
      <c r="GB645" s="490"/>
      <c r="GC645" s="490"/>
      <c r="GD645" s="490"/>
      <c r="GE645" s="490"/>
      <c r="GF645" s="490"/>
      <c r="GG645" s="490"/>
      <c r="GH645" s="490"/>
      <c r="GI645" s="490"/>
      <c r="GJ645" s="490"/>
      <c r="GK645" s="490"/>
      <c r="GL645" s="490"/>
      <c r="GM645" s="490"/>
      <c r="GN645" s="490"/>
      <c r="GO645" s="490"/>
      <c r="GP645" s="490"/>
      <c r="GQ645" s="490"/>
      <c r="GR645" s="490"/>
      <c r="GS645" s="490"/>
      <c r="GT645" s="490"/>
      <c r="GU645" s="490"/>
      <c r="GV645" s="490"/>
      <c r="GW645" s="490"/>
      <c r="GX645" s="490"/>
      <c r="GY645" s="490"/>
      <c r="GZ645" s="490"/>
      <c r="HA645" s="490"/>
      <c r="HB645" s="490"/>
      <c r="HC645" s="490"/>
      <c r="HD645" s="490"/>
      <c r="HE645" s="490"/>
      <c r="HF645" s="490"/>
      <c r="HG645" s="490"/>
      <c r="HH645" s="490"/>
      <c r="HI645" s="490"/>
      <c r="HJ645" s="490"/>
      <c r="HK645" s="490"/>
      <c r="HL645" s="490"/>
      <c r="HM645" s="490"/>
      <c r="HN645" s="490"/>
      <c r="HO645" s="490"/>
      <c r="HP645" s="490"/>
      <c r="HQ645" s="490"/>
      <c r="HR645" s="490"/>
      <c r="HS645" s="490"/>
      <c r="HT645" s="490"/>
      <c r="HU645" s="490"/>
    </row>
    <row r="646" spans="1:229" ht="18" customHeight="1" x14ac:dyDescent="0.15">
      <c r="A646" s="504">
        <v>642</v>
      </c>
      <c r="B646" s="504">
        <v>94</v>
      </c>
      <c r="C646" s="505" t="s">
        <v>2087</v>
      </c>
      <c r="D646" s="508" t="s">
        <v>3983</v>
      </c>
      <c r="E646" s="506" t="s">
        <v>705</v>
      </c>
      <c r="F646" s="598" t="s">
        <v>2724</v>
      </c>
      <c r="G646" s="557" t="s">
        <v>2107</v>
      </c>
      <c r="H646" s="504" t="s">
        <v>2245</v>
      </c>
      <c r="I646" s="502" t="str">
        <f t="shared" ref="I646" si="57">IF(H646="Pembina Utama","IV/e",IF(H646="Pembina Utama Madya","IV/d",IF(H646="Pembina Utama Muda","IV/c",IF(H646="Pembina Tk.I","IV/b",IF(H646="Pembina","IV/a",IF(H646="Penata Tk.I","III/d",IF(H646="Penata","III/c",IF(H646="Penata Muda Tk.I","III/b",IF(H646="Penata Muda","III/a",IF(H646="Pengatur Tk.I","II/d",IF(H646="Pengatur","II/c",IF(H646="Pengatur Muda Tk.I","II/b",IF(H646="Pengatur Muda","II/a",IF(H646="Juru Tk.I","I/d",IF(H646="Juru","I/c",IF(H646="Juru Muda Tk.I","I/b","I/a"))))))))))))))))</f>
        <v>III/c</v>
      </c>
      <c r="J646" s="503" t="s">
        <v>3977</v>
      </c>
      <c r="K646" s="504" t="s">
        <v>707</v>
      </c>
      <c r="L646" s="503">
        <f t="shared" si="55"/>
        <v>45</v>
      </c>
      <c r="M646" s="504" t="s">
        <v>230</v>
      </c>
      <c r="N646" s="505" t="s">
        <v>5455</v>
      </c>
      <c r="O646" s="501" t="s">
        <v>2226</v>
      </c>
      <c r="P646" s="506" t="s">
        <v>2095</v>
      </c>
      <c r="Q646" s="508" t="s">
        <v>2234</v>
      </c>
      <c r="R646" s="508" t="s">
        <v>2295</v>
      </c>
      <c r="S646" s="598">
        <v>2007</v>
      </c>
      <c r="T646" s="598" t="s">
        <v>3650</v>
      </c>
      <c r="U646" s="598" t="s">
        <v>2921</v>
      </c>
      <c r="V646" s="626">
        <v>922097503</v>
      </c>
    </row>
    <row r="647" spans="1:229" s="1" customFormat="1" ht="15" customHeight="1" x14ac:dyDescent="0.15">
      <c r="A647" s="496">
        <v>643</v>
      </c>
      <c r="B647" s="679">
        <v>95</v>
      </c>
      <c r="C647" s="521" t="s">
        <v>2177</v>
      </c>
      <c r="D647" s="522" t="s">
        <v>2168</v>
      </c>
      <c r="E647" s="506" t="s">
        <v>709</v>
      </c>
      <c r="F647" s="598" t="s">
        <v>2724</v>
      </c>
      <c r="G647" s="524" t="s">
        <v>2172</v>
      </c>
      <c r="H647" s="504" t="s">
        <v>2245</v>
      </c>
      <c r="I647" s="502" t="str">
        <f t="shared" ref="I647:I655" si="58">IF(H647="Pembina Utama","IV/e",IF(H647="Pembina Utama Madya","IV/d",IF(H647="Pembina Utama Muda","IV/c",IF(H647="Pembina Tk.I","IV/b",IF(H647="Pembina","IV/a",IF(H647="Penata Tk.I","III/d",IF(H647="Penata","III/c",IF(H647="Penata Muda Tk.I","III/b",IF(H647="Penata Muda","III/a",IF(H647="Pengatur Tk.I","II/d",IF(H647="Pengatur","II/c",IF(H647="Pengatur Muda Tk.I","II/b",IF(H647="Pengatur Muda","II/a",IF(H647="Juru Tk.I","I/d",IF(H647="Juru","I/c",IF(H647="Juru Muda Tk.I","I/b","I/a"))))))))))))))))</f>
        <v>III/c</v>
      </c>
      <c r="J647" s="503" t="s">
        <v>4957</v>
      </c>
      <c r="K647" s="504" t="s">
        <v>707</v>
      </c>
      <c r="L647" s="503">
        <f t="shared" si="55"/>
        <v>35</v>
      </c>
      <c r="M647" s="504" t="s">
        <v>230</v>
      </c>
      <c r="N647" s="505" t="s">
        <v>4829</v>
      </c>
      <c r="O647" s="501">
        <v>2018</v>
      </c>
      <c r="P647" s="523" t="s">
        <v>3193</v>
      </c>
      <c r="Q647" s="508" t="s">
        <v>2234</v>
      </c>
      <c r="R647" s="508" t="s">
        <v>2293</v>
      </c>
      <c r="S647" s="598">
        <v>2013</v>
      </c>
      <c r="T647" s="598" t="s">
        <v>3672</v>
      </c>
      <c r="U647" s="598" t="s">
        <v>1248</v>
      </c>
      <c r="V647" s="626">
        <v>2013038501</v>
      </c>
      <c r="W647" s="492"/>
      <c r="X647" s="492"/>
      <c r="Y647" s="492"/>
      <c r="Z647" s="492"/>
      <c r="AA647" s="492"/>
      <c r="AB647" s="492"/>
      <c r="AC647" s="492"/>
      <c r="AD647" s="492"/>
      <c r="AE647" s="492"/>
      <c r="AF647" s="492"/>
      <c r="AG647" s="492"/>
      <c r="AH647" s="492"/>
      <c r="AI647" s="492"/>
      <c r="AJ647" s="492"/>
      <c r="AK647" s="492"/>
      <c r="AL647" s="492"/>
      <c r="AM647" s="492"/>
      <c r="AN647" s="492"/>
      <c r="AO647" s="492"/>
      <c r="AP647" s="492"/>
      <c r="AQ647" s="492"/>
      <c r="AR647" s="492"/>
      <c r="AS647" s="492"/>
      <c r="AT647" s="492"/>
      <c r="AU647" s="492"/>
      <c r="AV647" s="492"/>
      <c r="AW647" s="492"/>
      <c r="AX647" s="492"/>
      <c r="AY647" s="492"/>
      <c r="AZ647" s="492"/>
      <c r="BA647" s="492"/>
      <c r="BB647" s="492"/>
      <c r="BC647" s="492"/>
      <c r="BD647" s="492"/>
      <c r="BE647" s="492"/>
      <c r="BF647" s="492"/>
      <c r="BG647" s="492"/>
      <c r="BH647" s="492"/>
      <c r="BI647" s="492"/>
      <c r="BJ647" s="492"/>
      <c r="BK647" s="492"/>
      <c r="BL647" s="492"/>
      <c r="BM647" s="492"/>
      <c r="BN647" s="492"/>
      <c r="BO647" s="492"/>
      <c r="BP647" s="492"/>
      <c r="BQ647" s="492"/>
      <c r="BR647" s="492"/>
      <c r="BS647" s="492"/>
      <c r="BT647" s="492"/>
      <c r="BU647" s="492"/>
      <c r="BV647" s="492"/>
      <c r="BW647" s="492"/>
      <c r="BX647" s="492"/>
      <c r="BY647" s="492"/>
      <c r="BZ647" s="492"/>
      <c r="CA647" s="492"/>
      <c r="CB647" s="492"/>
      <c r="CC647" s="492"/>
      <c r="CD647" s="492"/>
      <c r="CE647" s="492"/>
      <c r="CF647" s="492"/>
      <c r="CG647" s="492"/>
      <c r="CH647" s="492"/>
      <c r="CI647" s="492"/>
      <c r="CJ647" s="492"/>
      <c r="CK647" s="492"/>
      <c r="CL647" s="492"/>
      <c r="CM647" s="492"/>
      <c r="CN647" s="492"/>
      <c r="CO647" s="492"/>
      <c r="CP647" s="492"/>
      <c r="CQ647" s="492"/>
      <c r="CR647" s="492"/>
      <c r="CS647" s="492"/>
      <c r="CT647" s="492"/>
      <c r="CU647" s="492"/>
      <c r="CV647" s="492"/>
      <c r="CW647" s="492"/>
      <c r="CX647" s="492"/>
      <c r="CY647" s="492"/>
      <c r="CZ647" s="492"/>
      <c r="DA647" s="492"/>
      <c r="DB647" s="492"/>
      <c r="DC647" s="492"/>
      <c r="DD647" s="492"/>
      <c r="DE647" s="492"/>
      <c r="DF647" s="492"/>
      <c r="DG647" s="492"/>
      <c r="DH647" s="492"/>
      <c r="DI647" s="492"/>
      <c r="DJ647" s="492"/>
      <c r="DK647" s="492"/>
      <c r="DL647" s="492"/>
      <c r="DM647" s="492"/>
      <c r="DN647" s="492"/>
      <c r="DO647" s="492"/>
      <c r="DP647" s="492"/>
      <c r="DQ647" s="492"/>
      <c r="DR647" s="492"/>
      <c r="DS647" s="492"/>
      <c r="DT647" s="492"/>
      <c r="DU647" s="492"/>
      <c r="DV647" s="492"/>
      <c r="DW647" s="492"/>
      <c r="DX647" s="492"/>
      <c r="DY647" s="492"/>
      <c r="DZ647" s="492"/>
      <c r="EA647" s="492"/>
      <c r="EB647" s="492"/>
      <c r="EC647" s="492"/>
      <c r="ED647" s="492"/>
      <c r="EE647" s="492"/>
      <c r="EF647" s="492"/>
      <c r="EG647" s="492"/>
      <c r="EH647" s="492"/>
      <c r="EI647" s="492"/>
      <c r="EJ647" s="492"/>
      <c r="EK647" s="492"/>
      <c r="EL647" s="492"/>
      <c r="EM647" s="492"/>
      <c r="EN647" s="492"/>
      <c r="EO647" s="492"/>
      <c r="EP647" s="492"/>
      <c r="EQ647" s="492"/>
      <c r="ER647" s="492"/>
      <c r="ES647" s="492"/>
      <c r="ET647" s="492"/>
      <c r="EU647" s="492"/>
      <c r="EV647" s="492"/>
      <c r="EW647" s="492"/>
      <c r="EX647" s="492"/>
      <c r="EY647" s="492"/>
      <c r="EZ647" s="492"/>
      <c r="FA647" s="492"/>
      <c r="FB647" s="492"/>
      <c r="FC647" s="492"/>
      <c r="FD647" s="492"/>
      <c r="FE647" s="492"/>
      <c r="FF647" s="492"/>
      <c r="FG647" s="492"/>
      <c r="FH647" s="492"/>
      <c r="FI647" s="492"/>
      <c r="FJ647" s="492"/>
      <c r="FK647" s="492"/>
      <c r="FL647" s="492"/>
      <c r="FM647" s="492"/>
      <c r="FN647" s="492"/>
      <c r="FO647" s="492"/>
      <c r="FP647" s="492"/>
      <c r="FQ647" s="492"/>
      <c r="FR647" s="492"/>
      <c r="FS647" s="492"/>
      <c r="FT647" s="492"/>
      <c r="FU647" s="492"/>
      <c r="FV647" s="492"/>
      <c r="FW647" s="492"/>
      <c r="FX647" s="492"/>
      <c r="FY647" s="492"/>
      <c r="FZ647" s="492"/>
      <c r="GA647" s="492"/>
      <c r="GB647" s="492"/>
      <c r="GC647" s="492"/>
      <c r="GD647" s="492"/>
      <c r="GE647" s="492"/>
      <c r="GF647" s="492"/>
      <c r="GG647" s="492"/>
      <c r="GH647" s="492"/>
      <c r="GI647" s="492"/>
      <c r="GJ647" s="492"/>
      <c r="GK647" s="492"/>
      <c r="GL647" s="492"/>
      <c r="GM647" s="492"/>
      <c r="GN647" s="492"/>
      <c r="GO647" s="492"/>
      <c r="GP647" s="492"/>
      <c r="GQ647" s="492"/>
      <c r="GR647" s="492"/>
      <c r="GS647" s="492"/>
      <c r="GT647" s="492"/>
      <c r="GU647" s="492"/>
      <c r="GV647" s="492"/>
      <c r="GW647" s="492"/>
      <c r="GX647" s="492"/>
      <c r="GY647" s="492"/>
      <c r="GZ647" s="492"/>
      <c r="HA647" s="492"/>
      <c r="HB647" s="492"/>
      <c r="HC647" s="492"/>
      <c r="HD647" s="492"/>
      <c r="HE647" s="492"/>
      <c r="HF647" s="492"/>
      <c r="HG647" s="492"/>
      <c r="HH647" s="492"/>
      <c r="HI647" s="492"/>
      <c r="HJ647" s="492"/>
      <c r="HK647" s="492"/>
      <c r="HL647" s="492"/>
      <c r="HM647" s="492"/>
      <c r="HN647" s="492"/>
      <c r="HO647" s="492"/>
      <c r="HP647" s="492"/>
      <c r="HQ647" s="492"/>
      <c r="HR647" s="492"/>
      <c r="HS647" s="492"/>
      <c r="HT647" s="492"/>
      <c r="HU647" s="492"/>
    </row>
    <row r="648" spans="1:229" s="1" customFormat="1" ht="15" customHeight="1" x14ac:dyDescent="0.15">
      <c r="A648" s="496">
        <v>644</v>
      </c>
      <c r="B648" s="504">
        <v>96</v>
      </c>
      <c r="C648" s="521" t="s">
        <v>2178</v>
      </c>
      <c r="D648" s="522" t="s">
        <v>2169</v>
      </c>
      <c r="E648" s="506" t="s">
        <v>709</v>
      </c>
      <c r="F648" s="598" t="s">
        <v>2727</v>
      </c>
      <c r="G648" s="524" t="s">
        <v>2173</v>
      </c>
      <c r="H648" s="504" t="s">
        <v>2245</v>
      </c>
      <c r="I648" s="502" t="str">
        <f t="shared" si="58"/>
        <v>III/c</v>
      </c>
      <c r="J648" s="503" t="s">
        <v>3977</v>
      </c>
      <c r="K648" s="504" t="s">
        <v>707</v>
      </c>
      <c r="L648" s="503">
        <f t="shared" si="55"/>
        <v>37</v>
      </c>
      <c r="M648" s="501" t="s">
        <v>230</v>
      </c>
      <c r="N648" s="505" t="s">
        <v>3939</v>
      </c>
      <c r="O648" s="501">
        <v>2018</v>
      </c>
      <c r="P648" s="523" t="s">
        <v>85</v>
      </c>
      <c r="Q648" s="508" t="s">
        <v>2234</v>
      </c>
      <c r="R648" s="508" t="s">
        <v>3244</v>
      </c>
      <c r="S648" s="598">
        <v>2011</v>
      </c>
      <c r="T648" s="598" t="s">
        <v>309</v>
      </c>
      <c r="U648" s="598" t="s">
        <v>2991</v>
      </c>
      <c r="V648" s="626">
        <v>2020067904</v>
      </c>
      <c r="W648" s="492"/>
      <c r="X648" s="492"/>
      <c r="Y648" s="492"/>
      <c r="Z648" s="492"/>
      <c r="AA648" s="492"/>
      <c r="AB648" s="492"/>
      <c r="AC648" s="492"/>
      <c r="AD648" s="492"/>
      <c r="AE648" s="492"/>
      <c r="AF648" s="492"/>
      <c r="AG648" s="492"/>
      <c r="AH648" s="492"/>
      <c r="AI648" s="492"/>
      <c r="AJ648" s="492"/>
      <c r="AK648" s="492"/>
      <c r="AL648" s="492"/>
      <c r="AM648" s="492"/>
      <c r="AN648" s="492"/>
      <c r="AO648" s="492"/>
      <c r="AP648" s="492"/>
      <c r="AQ648" s="492"/>
      <c r="AR648" s="492"/>
      <c r="AS648" s="492"/>
      <c r="AT648" s="492"/>
      <c r="AU648" s="492"/>
      <c r="AV648" s="492"/>
      <c r="AW648" s="492"/>
      <c r="AX648" s="492"/>
      <c r="AY648" s="492"/>
      <c r="AZ648" s="492"/>
      <c r="BA648" s="492"/>
      <c r="BB648" s="492"/>
      <c r="BC648" s="492"/>
      <c r="BD648" s="492"/>
      <c r="BE648" s="492"/>
      <c r="BF648" s="492"/>
      <c r="BG648" s="492"/>
      <c r="BH648" s="492"/>
      <c r="BI648" s="492"/>
      <c r="BJ648" s="492"/>
      <c r="BK648" s="492"/>
      <c r="BL648" s="492"/>
      <c r="BM648" s="492"/>
      <c r="BN648" s="492"/>
      <c r="BO648" s="492"/>
      <c r="BP648" s="492"/>
      <c r="BQ648" s="492"/>
      <c r="BR648" s="492"/>
      <c r="BS648" s="492"/>
      <c r="BT648" s="492"/>
      <c r="BU648" s="492"/>
      <c r="BV648" s="492"/>
      <c r="BW648" s="492"/>
      <c r="BX648" s="492"/>
      <c r="BY648" s="492"/>
      <c r="BZ648" s="492"/>
      <c r="CA648" s="492"/>
      <c r="CB648" s="492"/>
      <c r="CC648" s="492"/>
      <c r="CD648" s="492"/>
      <c r="CE648" s="492"/>
      <c r="CF648" s="492"/>
      <c r="CG648" s="492"/>
      <c r="CH648" s="492"/>
      <c r="CI648" s="492"/>
      <c r="CJ648" s="492"/>
      <c r="CK648" s="492"/>
      <c r="CL648" s="492"/>
      <c r="CM648" s="492"/>
      <c r="CN648" s="492"/>
      <c r="CO648" s="492"/>
      <c r="CP648" s="492"/>
      <c r="CQ648" s="492"/>
      <c r="CR648" s="492"/>
      <c r="CS648" s="492"/>
      <c r="CT648" s="492"/>
      <c r="CU648" s="492"/>
      <c r="CV648" s="492"/>
      <c r="CW648" s="492"/>
      <c r="CX648" s="492"/>
      <c r="CY648" s="492"/>
      <c r="CZ648" s="492"/>
      <c r="DA648" s="492"/>
      <c r="DB648" s="492"/>
      <c r="DC648" s="492"/>
      <c r="DD648" s="492"/>
      <c r="DE648" s="492"/>
      <c r="DF648" s="492"/>
      <c r="DG648" s="492"/>
      <c r="DH648" s="492"/>
      <c r="DI648" s="492"/>
      <c r="DJ648" s="492"/>
      <c r="DK648" s="492"/>
      <c r="DL648" s="492"/>
      <c r="DM648" s="492"/>
      <c r="DN648" s="492"/>
      <c r="DO648" s="492"/>
      <c r="DP648" s="492"/>
      <c r="DQ648" s="492"/>
      <c r="DR648" s="492"/>
      <c r="DS648" s="492"/>
      <c r="DT648" s="492"/>
      <c r="DU648" s="492"/>
      <c r="DV648" s="492"/>
      <c r="DW648" s="492"/>
      <c r="DX648" s="492"/>
      <c r="DY648" s="492"/>
      <c r="DZ648" s="492"/>
      <c r="EA648" s="492"/>
      <c r="EB648" s="492"/>
      <c r="EC648" s="492"/>
      <c r="ED648" s="492"/>
      <c r="EE648" s="492"/>
      <c r="EF648" s="492"/>
      <c r="EG648" s="492"/>
      <c r="EH648" s="492"/>
      <c r="EI648" s="492"/>
      <c r="EJ648" s="492"/>
      <c r="EK648" s="492"/>
      <c r="EL648" s="492"/>
      <c r="EM648" s="492"/>
      <c r="EN648" s="492"/>
      <c r="EO648" s="492"/>
      <c r="EP648" s="492"/>
      <c r="EQ648" s="492"/>
      <c r="ER648" s="492"/>
      <c r="ES648" s="492"/>
      <c r="ET648" s="492"/>
      <c r="EU648" s="492"/>
      <c r="EV648" s="492"/>
      <c r="EW648" s="492"/>
      <c r="EX648" s="492"/>
      <c r="EY648" s="492"/>
      <c r="EZ648" s="492"/>
      <c r="FA648" s="492"/>
      <c r="FB648" s="492"/>
      <c r="FC648" s="492"/>
      <c r="FD648" s="492"/>
      <c r="FE648" s="492"/>
      <c r="FF648" s="492"/>
      <c r="FG648" s="492"/>
      <c r="FH648" s="492"/>
      <c r="FI648" s="492"/>
      <c r="FJ648" s="492"/>
      <c r="FK648" s="492"/>
      <c r="FL648" s="492"/>
      <c r="FM648" s="492"/>
      <c r="FN648" s="492"/>
      <c r="FO648" s="492"/>
      <c r="FP648" s="492"/>
      <c r="FQ648" s="492"/>
      <c r="FR648" s="492"/>
      <c r="FS648" s="492"/>
      <c r="FT648" s="492"/>
      <c r="FU648" s="492"/>
      <c r="FV648" s="492"/>
      <c r="FW648" s="492"/>
      <c r="FX648" s="492"/>
      <c r="FY648" s="492"/>
      <c r="FZ648" s="492"/>
      <c r="GA648" s="492"/>
      <c r="GB648" s="492"/>
      <c r="GC648" s="492"/>
      <c r="GD648" s="492"/>
      <c r="GE648" s="492"/>
      <c r="GF648" s="492"/>
      <c r="GG648" s="492"/>
      <c r="GH648" s="492"/>
      <c r="GI648" s="492"/>
      <c r="GJ648" s="492"/>
      <c r="GK648" s="492"/>
      <c r="GL648" s="492"/>
      <c r="GM648" s="492"/>
      <c r="GN648" s="492"/>
      <c r="GO648" s="492"/>
      <c r="GP648" s="492"/>
      <c r="GQ648" s="492"/>
      <c r="GR648" s="492"/>
      <c r="GS648" s="492"/>
      <c r="GT648" s="492"/>
      <c r="GU648" s="492"/>
      <c r="GV648" s="492"/>
      <c r="GW648" s="492"/>
      <c r="GX648" s="492"/>
      <c r="GY648" s="492"/>
      <c r="GZ648" s="492"/>
      <c r="HA648" s="492"/>
      <c r="HB648" s="492"/>
      <c r="HC648" s="492"/>
      <c r="HD648" s="492"/>
      <c r="HE648" s="492"/>
      <c r="HF648" s="492"/>
      <c r="HG648" s="492"/>
      <c r="HH648" s="492"/>
      <c r="HI648" s="492"/>
      <c r="HJ648" s="492"/>
      <c r="HK648" s="492"/>
      <c r="HL648" s="492"/>
      <c r="HM648" s="492"/>
      <c r="HN648" s="492"/>
      <c r="HO648" s="492"/>
      <c r="HP648" s="492"/>
      <c r="HQ648" s="492"/>
      <c r="HR648" s="492"/>
      <c r="HS648" s="492"/>
      <c r="HT648" s="492"/>
      <c r="HU648" s="492"/>
    </row>
    <row r="649" spans="1:229" s="1" customFormat="1" ht="15" customHeight="1" x14ac:dyDescent="0.15">
      <c r="A649" s="504">
        <v>645</v>
      </c>
      <c r="B649" s="679">
        <v>97</v>
      </c>
      <c r="C649" s="526" t="s">
        <v>2690</v>
      </c>
      <c r="D649" s="522" t="s">
        <v>2170</v>
      </c>
      <c r="E649" s="506" t="s">
        <v>709</v>
      </c>
      <c r="F649" s="598" t="s">
        <v>2732</v>
      </c>
      <c r="G649" s="524" t="s">
        <v>2174</v>
      </c>
      <c r="H649" s="504" t="s">
        <v>2245</v>
      </c>
      <c r="I649" s="502" t="str">
        <f t="shared" si="58"/>
        <v>III/c</v>
      </c>
      <c r="J649" s="503" t="s">
        <v>3977</v>
      </c>
      <c r="K649" s="504" t="s">
        <v>707</v>
      </c>
      <c r="L649" s="503">
        <f t="shared" si="55"/>
        <v>33</v>
      </c>
      <c r="M649" s="501" t="s">
        <v>230</v>
      </c>
      <c r="N649" s="505" t="s">
        <v>3939</v>
      </c>
      <c r="O649" s="501">
        <v>2018</v>
      </c>
      <c r="P649" s="523" t="s">
        <v>2349</v>
      </c>
      <c r="Q649" s="508" t="s">
        <v>2234</v>
      </c>
      <c r="R649" s="508" t="s">
        <v>2296</v>
      </c>
      <c r="S649" s="598">
        <v>2011</v>
      </c>
      <c r="T649" s="598" t="s">
        <v>3600</v>
      </c>
      <c r="U649" s="598" t="s">
        <v>1248</v>
      </c>
      <c r="V649" s="626">
        <v>9920100090</v>
      </c>
      <c r="W649" s="492"/>
      <c r="X649" s="492"/>
      <c r="Y649" s="492"/>
      <c r="Z649" s="492"/>
      <c r="AA649" s="492"/>
      <c r="AB649" s="492"/>
      <c r="AC649" s="492"/>
      <c r="AD649" s="492"/>
      <c r="AE649" s="492"/>
      <c r="AF649" s="492"/>
      <c r="AG649" s="492"/>
      <c r="AH649" s="492"/>
      <c r="AI649" s="492"/>
      <c r="AJ649" s="492"/>
      <c r="AK649" s="492"/>
      <c r="AL649" s="492"/>
      <c r="AM649" s="492"/>
      <c r="AN649" s="492"/>
      <c r="AO649" s="492"/>
      <c r="AP649" s="492"/>
      <c r="AQ649" s="492"/>
      <c r="AR649" s="492"/>
      <c r="AS649" s="492"/>
      <c r="AT649" s="492"/>
      <c r="AU649" s="492"/>
      <c r="AV649" s="492"/>
      <c r="AW649" s="492"/>
      <c r="AX649" s="492"/>
      <c r="AY649" s="492"/>
      <c r="AZ649" s="492"/>
      <c r="BA649" s="492"/>
      <c r="BB649" s="492"/>
      <c r="BC649" s="492"/>
      <c r="BD649" s="492"/>
      <c r="BE649" s="492"/>
      <c r="BF649" s="492"/>
      <c r="BG649" s="492"/>
      <c r="BH649" s="492"/>
      <c r="BI649" s="492"/>
      <c r="BJ649" s="492"/>
      <c r="BK649" s="492"/>
      <c r="BL649" s="492"/>
      <c r="BM649" s="492"/>
      <c r="BN649" s="492"/>
      <c r="BO649" s="492"/>
      <c r="BP649" s="492"/>
      <c r="BQ649" s="492"/>
      <c r="BR649" s="492"/>
      <c r="BS649" s="492"/>
      <c r="BT649" s="492"/>
      <c r="BU649" s="492"/>
      <c r="BV649" s="492"/>
      <c r="BW649" s="492"/>
      <c r="BX649" s="492"/>
      <c r="BY649" s="492"/>
      <c r="BZ649" s="492"/>
      <c r="CA649" s="492"/>
      <c r="CB649" s="492"/>
      <c r="CC649" s="492"/>
      <c r="CD649" s="492"/>
      <c r="CE649" s="492"/>
      <c r="CF649" s="492"/>
      <c r="CG649" s="492"/>
      <c r="CH649" s="492"/>
      <c r="CI649" s="492"/>
      <c r="CJ649" s="492"/>
      <c r="CK649" s="492"/>
      <c r="CL649" s="492"/>
      <c r="CM649" s="492"/>
      <c r="CN649" s="492"/>
      <c r="CO649" s="492"/>
      <c r="CP649" s="492"/>
      <c r="CQ649" s="492"/>
      <c r="CR649" s="492"/>
      <c r="CS649" s="492"/>
      <c r="CT649" s="492"/>
      <c r="CU649" s="492"/>
      <c r="CV649" s="492"/>
      <c r="CW649" s="492"/>
      <c r="CX649" s="492"/>
      <c r="CY649" s="492"/>
      <c r="CZ649" s="492"/>
      <c r="DA649" s="492"/>
      <c r="DB649" s="492"/>
      <c r="DC649" s="492"/>
      <c r="DD649" s="492"/>
      <c r="DE649" s="492"/>
      <c r="DF649" s="492"/>
      <c r="DG649" s="492"/>
      <c r="DH649" s="492"/>
      <c r="DI649" s="492"/>
      <c r="DJ649" s="492"/>
      <c r="DK649" s="492"/>
      <c r="DL649" s="492"/>
      <c r="DM649" s="492"/>
      <c r="DN649" s="492"/>
      <c r="DO649" s="492"/>
      <c r="DP649" s="492"/>
      <c r="DQ649" s="492"/>
      <c r="DR649" s="492"/>
      <c r="DS649" s="492"/>
      <c r="DT649" s="492"/>
      <c r="DU649" s="492"/>
      <c r="DV649" s="492"/>
      <c r="DW649" s="492"/>
      <c r="DX649" s="492"/>
      <c r="DY649" s="492"/>
      <c r="DZ649" s="492"/>
      <c r="EA649" s="492"/>
      <c r="EB649" s="492"/>
      <c r="EC649" s="492"/>
      <c r="ED649" s="492"/>
      <c r="EE649" s="492"/>
      <c r="EF649" s="492"/>
      <c r="EG649" s="492"/>
      <c r="EH649" s="492"/>
      <c r="EI649" s="492"/>
      <c r="EJ649" s="492"/>
      <c r="EK649" s="492"/>
      <c r="EL649" s="492"/>
      <c r="EM649" s="492"/>
      <c r="EN649" s="492"/>
      <c r="EO649" s="492"/>
      <c r="EP649" s="492"/>
      <c r="EQ649" s="492"/>
      <c r="ER649" s="492"/>
      <c r="ES649" s="492"/>
      <c r="ET649" s="492"/>
      <c r="EU649" s="492"/>
      <c r="EV649" s="492"/>
      <c r="EW649" s="492"/>
      <c r="EX649" s="492"/>
      <c r="EY649" s="492"/>
      <c r="EZ649" s="492"/>
      <c r="FA649" s="492"/>
      <c r="FB649" s="492"/>
      <c r="FC649" s="492"/>
      <c r="FD649" s="492"/>
      <c r="FE649" s="492"/>
      <c r="FF649" s="492"/>
      <c r="FG649" s="492"/>
      <c r="FH649" s="492"/>
      <c r="FI649" s="492"/>
      <c r="FJ649" s="492"/>
      <c r="FK649" s="492"/>
      <c r="FL649" s="492"/>
      <c r="FM649" s="492"/>
      <c r="FN649" s="492"/>
      <c r="FO649" s="492"/>
      <c r="FP649" s="492"/>
      <c r="FQ649" s="492"/>
      <c r="FR649" s="492"/>
      <c r="FS649" s="492"/>
      <c r="FT649" s="492"/>
      <c r="FU649" s="492"/>
      <c r="FV649" s="492"/>
      <c r="FW649" s="492"/>
      <c r="FX649" s="492"/>
      <c r="FY649" s="492"/>
      <c r="FZ649" s="492"/>
      <c r="GA649" s="492"/>
      <c r="GB649" s="492"/>
      <c r="GC649" s="492"/>
      <c r="GD649" s="492"/>
      <c r="GE649" s="492"/>
      <c r="GF649" s="492"/>
      <c r="GG649" s="492"/>
      <c r="GH649" s="492"/>
      <c r="GI649" s="492"/>
      <c r="GJ649" s="492"/>
      <c r="GK649" s="492"/>
      <c r="GL649" s="492"/>
      <c r="GM649" s="492"/>
      <c r="GN649" s="492"/>
      <c r="GO649" s="492"/>
      <c r="GP649" s="492"/>
      <c r="GQ649" s="492"/>
      <c r="GR649" s="492"/>
      <c r="GS649" s="492"/>
      <c r="GT649" s="492"/>
      <c r="GU649" s="492"/>
      <c r="GV649" s="492"/>
      <c r="GW649" s="492"/>
      <c r="GX649" s="492"/>
      <c r="GY649" s="492"/>
      <c r="GZ649" s="492"/>
      <c r="HA649" s="492"/>
      <c r="HB649" s="492"/>
      <c r="HC649" s="492"/>
      <c r="HD649" s="492"/>
      <c r="HE649" s="492"/>
      <c r="HF649" s="492"/>
      <c r="HG649" s="492"/>
      <c r="HH649" s="492"/>
      <c r="HI649" s="492"/>
      <c r="HJ649" s="492"/>
      <c r="HK649" s="492"/>
      <c r="HL649" s="492"/>
      <c r="HM649" s="492"/>
      <c r="HN649" s="492"/>
      <c r="HO649" s="492"/>
      <c r="HP649" s="492"/>
      <c r="HQ649" s="492"/>
      <c r="HR649" s="492"/>
      <c r="HS649" s="492"/>
      <c r="HT649" s="492"/>
      <c r="HU649" s="492"/>
    </row>
    <row r="650" spans="1:229" s="1" customFormat="1" ht="15" customHeight="1" x14ac:dyDescent="0.15">
      <c r="A650" s="496">
        <v>646</v>
      </c>
      <c r="B650" s="504">
        <v>98</v>
      </c>
      <c r="C650" s="521" t="s">
        <v>2179</v>
      </c>
      <c r="D650" s="522" t="s">
        <v>2171</v>
      </c>
      <c r="E650" s="506" t="s">
        <v>709</v>
      </c>
      <c r="F650" s="598" t="s">
        <v>2731</v>
      </c>
      <c r="G650" s="527" t="s">
        <v>2180</v>
      </c>
      <c r="H650" s="504" t="s">
        <v>2245</v>
      </c>
      <c r="I650" s="502" t="str">
        <f t="shared" si="58"/>
        <v>III/c</v>
      </c>
      <c r="J650" s="503" t="s">
        <v>3977</v>
      </c>
      <c r="K650" s="504" t="s">
        <v>707</v>
      </c>
      <c r="L650" s="503">
        <f t="shared" si="55"/>
        <v>36</v>
      </c>
      <c r="M650" s="501" t="s">
        <v>230</v>
      </c>
      <c r="N650" s="505" t="s">
        <v>3939</v>
      </c>
      <c r="O650" s="501">
        <v>2018</v>
      </c>
      <c r="P650" s="523" t="s">
        <v>3191</v>
      </c>
      <c r="Q650" s="508" t="s">
        <v>2234</v>
      </c>
      <c r="R650" s="508" t="s">
        <v>2295</v>
      </c>
      <c r="S650" s="598">
        <v>2013</v>
      </c>
      <c r="T650" s="598" t="s">
        <v>3601</v>
      </c>
      <c r="U650" s="598" t="s">
        <v>1248</v>
      </c>
      <c r="V650" s="626">
        <v>2011118402</v>
      </c>
      <c r="W650" s="492"/>
      <c r="X650" s="492"/>
      <c r="Y650" s="492"/>
      <c r="Z650" s="492"/>
      <c r="AA650" s="492"/>
      <c r="AB650" s="492"/>
      <c r="AC650" s="492"/>
      <c r="AD650" s="492"/>
      <c r="AE650" s="492"/>
      <c r="AF650" s="492"/>
      <c r="AG650" s="492"/>
      <c r="AH650" s="492"/>
      <c r="AI650" s="492"/>
      <c r="AJ650" s="492"/>
      <c r="AK650" s="492"/>
      <c r="AL650" s="492"/>
      <c r="AM650" s="492"/>
      <c r="AN650" s="492"/>
      <c r="AO650" s="492"/>
      <c r="AP650" s="492"/>
      <c r="AQ650" s="492"/>
      <c r="AR650" s="492"/>
      <c r="AS650" s="492"/>
      <c r="AT650" s="492"/>
      <c r="AU650" s="492"/>
      <c r="AV650" s="492"/>
      <c r="AW650" s="492"/>
      <c r="AX650" s="492"/>
      <c r="AY650" s="492"/>
      <c r="AZ650" s="492"/>
      <c r="BA650" s="492"/>
      <c r="BB650" s="492"/>
      <c r="BC650" s="492"/>
      <c r="BD650" s="492"/>
      <c r="BE650" s="492"/>
      <c r="BF650" s="492"/>
      <c r="BG650" s="492"/>
      <c r="BH650" s="492"/>
      <c r="BI650" s="492"/>
      <c r="BJ650" s="492"/>
      <c r="BK650" s="492"/>
      <c r="BL650" s="492"/>
      <c r="BM650" s="492"/>
      <c r="BN650" s="492"/>
      <c r="BO650" s="492"/>
      <c r="BP650" s="492"/>
      <c r="BQ650" s="492"/>
      <c r="BR650" s="492"/>
      <c r="BS650" s="492"/>
      <c r="BT650" s="492"/>
      <c r="BU650" s="492"/>
      <c r="BV650" s="492"/>
      <c r="BW650" s="492"/>
      <c r="BX650" s="492"/>
      <c r="BY650" s="492"/>
      <c r="BZ650" s="492"/>
      <c r="CA650" s="492"/>
      <c r="CB650" s="492"/>
      <c r="CC650" s="492"/>
      <c r="CD650" s="492"/>
      <c r="CE650" s="492"/>
      <c r="CF650" s="492"/>
      <c r="CG650" s="492"/>
      <c r="CH650" s="492"/>
      <c r="CI650" s="492"/>
      <c r="CJ650" s="492"/>
      <c r="CK650" s="492"/>
      <c r="CL650" s="492"/>
      <c r="CM650" s="492"/>
      <c r="CN650" s="492"/>
      <c r="CO650" s="492"/>
      <c r="CP650" s="492"/>
      <c r="CQ650" s="492"/>
      <c r="CR650" s="492"/>
      <c r="CS650" s="492"/>
      <c r="CT650" s="492"/>
      <c r="CU650" s="492"/>
      <c r="CV650" s="492"/>
      <c r="CW650" s="492"/>
      <c r="CX650" s="492"/>
      <c r="CY650" s="492"/>
      <c r="CZ650" s="492"/>
      <c r="DA650" s="492"/>
      <c r="DB650" s="492"/>
      <c r="DC650" s="492"/>
      <c r="DD650" s="492"/>
      <c r="DE650" s="492"/>
      <c r="DF650" s="492"/>
      <c r="DG650" s="492"/>
      <c r="DH650" s="492"/>
      <c r="DI650" s="492"/>
      <c r="DJ650" s="492"/>
      <c r="DK650" s="492"/>
      <c r="DL650" s="492"/>
      <c r="DM650" s="492"/>
      <c r="DN650" s="492"/>
      <c r="DO650" s="492"/>
      <c r="DP650" s="492"/>
      <c r="DQ650" s="492"/>
      <c r="DR650" s="492"/>
      <c r="DS650" s="492"/>
      <c r="DT650" s="492"/>
      <c r="DU650" s="492"/>
      <c r="DV650" s="492"/>
      <c r="DW650" s="492"/>
      <c r="DX650" s="492"/>
      <c r="DY650" s="492"/>
      <c r="DZ650" s="492"/>
      <c r="EA650" s="492"/>
      <c r="EB650" s="492"/>
      <c r="EC650" s="492"/>
      <c r="ED650" s="492"/>
      <c r="EE650" s="492"/>
      <c r="EF650" s="492"/>
      <c r="EG650" s="492"/>
      <c r="EH650" s="492"/>
      <c r="EI650" s="492"/>
      <c r="EJ650" s="492"/>
      <c r="EK650" s="492"/>
      <c r="EL650" s="492"/>
      <c r="EM650" s="492"/>
      <c r="EN650" s="492"/>
      <c r="EO650" s="492"/>
      <c r="EP650" s="492"/>
      <c r="EQ650" s="492"/>
      <c r="ER650" s="492"/>
      <c r="ES650" s="492"/>
      <c r="ET650" s="492"/>
      <c r="EU650" s="492"/>
      <c r="EV650" s="492"/>
      <c r="EW650" s="492"/>
      <c r="EX650" s="492"/>
      <c r="EY650" s="492"/>
      <c r="EZ650" s="492"/>
      <c r="FA650" s="492"/>
      <c r="FB650" s="492"/>
      <c r="FC650" s="492"/>
      <c r="FD650" s="492"/>
      <c r="FE650" s="492"/>
      <c r="FF650" s="492"/>
      <c r="FG650" s="492"/>
      <c r="FH650" s="492"/>
      <c r="FI650" s="492"/>
      <c r="FJ650" s="492"/>
      <c r="FK650" s="492"/>
      <c r="FL650" s="492"/>
      <c r="FM650" s="492"/>
      <c r="FN650" s="492"/>
      <c r="FO650" s="492"/>
      <c r="FP650" s="492"/>
      <c r="FQ650" s="492"/>
      <c r="FR650" s="492"/>
      <c r="FS650" s="492"/>
      <c r="FT650" s="492"/>
      <c r="FU650" s="492"/>
      <c r="FV650" s="492"/>
      <c r="FW650" s="492"/>
      <c r="FX650" s="492"/>
      <c r="FY650" s="492"/>
      <c r="FZ650" s="492"/>
      <c r="GA650" s="492"/>
      <c r="GB650" s="492"/>
      <c r="GC650" s="492"/>
      <c r="GD650" s="492"/>
      <c r="GE650" s="492"/>
      <c r="GF650" s="492"/>
      <c r="GG650" s="492"/>
      <c r="GH650" s="492"/>
      <c r="GI650" s="492"/>
      <c r="GJ650" s="492"/>
      <c r="GK650" s="492"/>
      <c r="GL650" s="492"/>
      <c r="GM650" s="492"/>
      <c r="GN650" s="492"/>
      <c r="GO650" s="492"/>
      <c r="GP650" s="492"/>
      <c r="GQ650" s="492"/>
      <c r="GR650" s="492"/>
      <c r="GS650" s="492"/>
      <c r="GT650" s="492"/>
      <c r="GU650" s="492"/>
      <c r="GV650" s="492"/>
      <c r="GW650" s="492"/>
      <c r="GX650" s="492"/>
      <c r="GY650" s="492"/>
      <c r="GZ650" s="492"/>
      <c r="HA650" s="492"/>
      <c r="HB650" s="492"/>
      <c r="HC650" s="492"/>
      <c r="HD650" s="492"/>
      <c r="HE650" s="492"/>
      <c r="HF650" s="492"/>
      <c r="HG650" s="492"/>
      <c r="HH650" s="492"/>
      <c r="HI650" s="492"/>
      <c r="HJ650" s="492"/>
      <c r="HK650" s="492"/>
      <c r="HL650" s="492"/>
      <c r="HM650" s="492"/>
      <c r="HN650" s="492"/>
      <c r="HO650" s="492"/>
      <c r="HP650" s="492"/>
      <c r="HQ650" s="492"/>
      <c r="HR650" s="492"/>
      <c r="HS650" s="492"/>
      <c r="HT650" s="492"/>
      <c r="HU650" s="492"/>
    </row>
    <row r="651" spans="1:229" s="1" customFormat="1" ht="15" customHeight="1" x14ac:dyDescent="0.15">
      <c r="A651" s="496">
        <v>647</v>
      </c>
      <c r="B651" s="679">
        <v>99</v>
      </c>
      <c r="C651" s="526" t="s">
        <v>2471</v>
      </c>
      <c r="D651" s="522" t="s">
        <v>3255</v>
      </c>
      <c r="E651" s="506" t="s">
        <v>709</v>
      </c>
      <c r="F651" s="598" t="s">
        <v>2864</v>
      </c>
      <c r="G651" s="609" t="s">
        <v>2472</v>
      </c>
      <c r="H651" s="504" t="s">
        <v>2245</v>
      </c>
      <c r="I651" s="502" t="str">
        <f t="shared" si="58"/>
        <v>III/c</v>
      </c>
      <c r="J651" s="503" t="s">
        <v>3690</v>
      </c>
      <c r="K651" s="504" t="s">
        <v>720</v>
      </c>
      <c r="L651" s="503">
        <f t="shared" ref="L651:L682" si="59">2020 - (RIGHT(G651,4))</f>
        <v>46</v>
      </c>
      <c r="M651" s="501" t="s">
        <v>230</v>
      </c>
      <c r="N651" s="505" t="s">
        <v>3250</v>
      </c>
      <c r="O651" s="501">
        <v>2018</v>
      </c>
      <c r="P651" s="523" t="s">
        <v>281</v>
      </c>
      <c r="Q651" s="508" t="s">
        <v>2234</v>
      </c>
      <c r="R651" s="508" t="s">
        <v>3244</v>
      </c>
      <c r="S651" s="598">
        <v>2015</v>
      </c>
      <c r="T651" s="598" t="s">
        <v>3621</v>
      </c>
      <c r="U651" s="598" t="s">
        <v>1248</v>
      </c>
      <c r="V651" s="625"/>
      <c r="W651" s="492"/>
      <c r="X651" s="492"/>
      <c r="Y651" s="492"/>
      <c r="Z651" s="492"/>
      <c r="AA651" s="492"/>
      <c r="AB651" s="492"/>
      <c r="AC651" s="492"/>
      <c r="AD651" s="492"/>
      <c r="AE651" s="492"/>
      <c r="AF651" s="492"/>
      <c r="AG651" s="492"/>
      <c r="AH651" s="492"/>
      <c r="AI651" s="492"/>
      <c r="AJ651" s="492"/>
      <c r="AK651" s="492"/>
      <c r="AL651" s="492"/>
      <c r="AM651" s="492"/>
      <c r="AN651" s="492"/>
      <c r="AO651" s="492"/>
      <c r="AP651" s="492"/>
      <c r="AQ651" s="492"/>
      <c r="AR651" s="492"/>
      <c r="AS651" s="492"/>
      <c r="AT651" s="492"/>
      <c r="AU651" s="492"/>
      <c r="AV651" s="492"/>
      <c r="AW651" s="492"/>
      <c r="AX651" s="492"/>
      <c r="AY651" s="492"/>
      <c r="AZ651" s="492"/>
      <c r="BA651" s="492"/>
      <c r="BB651" s="492"/>
      <c r="BC651" s="492"/>
      <c r="BD651" s="492"/>
      <c r="BE651" s="492"/>
      <c r="BF651" s="492"/>
      <c r="BG651" s="492"/>
      <c r="BH651" s="492"/>
      <c r="BI651" s="492"/>
      <c r="BJ651" s="492"/>
      <c r="BK651" s="492"/>
      <c r="BL651" s="492"/>
      <c r="BM651" s="492"/>
      <c r="BN651" s="492"/>
      <c r="BO651" s="492"/>
      <c r="BP651" s="492"/>
      <c r="BQ651" s="492"/>
      <c r="BR651" s="492"/>
      <c r="BS651" s="492"/>
      <c r="BT651" s="492"/>
      <c r="BU651" s="492"/>
      <c r="BV651" s="492"/>
      <c r="BW651" s="492"/>
      <c r="BX651" s="492"/>
      <c r="BY651" s="492"/>
      <c r="BZ651" s="492"/>
      <c r="CA651" s="492"/>
      <c r="CB651" s="492"/>
      <c r="CC651" s="492"/>
      <c r="CD651" s="492"/>
      <c r="CE651" s="492"/>
      <c r="CF651" s="492"/>
      <c r="CG651" s="492"/>
      <c r="CH651" s="492"/>
      <c r="CI651" s="492"/>
      <c r="CJ651" s="492"/>
      <c r="CK651" s="492"/>
      <c r="CL651" s="492"/>
      <c r="CM651" s="492"/>
      <c r="CN651" s="492"/>
      <c r="CO651" s="492"/>
      <c r="CP651" s="492"/>
      <c r="CQ651" s="492"/>
      <c r="CR651" s="492"/>
      <c r="CS651" s="492"/>
      <c r="CT651" s="492"/>
      <c r="CU651" s="492"/>
      <c r="CV651" s="492"/>
      <c r="CW651" s="492"/>
      <c r="CX651" s="492"/>
      <c r="CY651" s="492"/>
      <c r="CZ651" s="492"/>
      <c r="DA651" s="492"/>
      <c r="DB651" s="492"/>
      <c r="DC651" s="492"/>
      <c r="DD651" s="492"/>
      <c r="DE651" s="492"/>
      <c r="DF651" s="492"/>
      <c r="DG651" s="492"/>
      <c r="DH651" s="492"/>
      <c r="DI651" s="492"/>
      <c r="DJ651" s="492"/>
      <c r="DK651" s="492"/>
      <c r="DL651" s="492"/>
      <c r="DM651" s="492"/>
      <c r="DN651" s="492"/>
      <c r="DO651" s="492"/>
      <c r="DP651" s="492"/>
      <c r="DQ651" s="492"/>
      <c r="DR651" s="492"/>
      <c r="DS651" s="492"/>
      <c r="DT651" s="492"/>
      <c r="DU651" s="492"/>
      <c r="DV651" s="492"/>
      <c r="DW651" s="492"/>
      <c r="DX651" s="492"/>
      <c r="DY651" s="492"/>
      <c r="DZ651" s="492"/>
      <c r="EA651" s="492"/>
      <c r="EB651" s="492"/>
      <c r="EC651" s="492"/>
      <c r="ED651" s="492"/>
      <c r="EE651" s="492"/>
      <c r="EF651" s="492"/>
      <c r="EG651" s="492"/>
      <c r="EH651" s="492"/>
      <c r="EI651" s="492"/>
      <c r="EJ651" s="492"/>
      <c r="EK651" s="492"/>
      <c r="EL651" s="492"/>
      <c r="EM651" s="492"/>
      <c r="EN651" s="492"/>
      <c r="EO651" s="492"/>
      <c r="EP651" s="492"/>
      <c r="EQ651" s="492"/>
      <c r="ER651" s="492"/>
      <c r="ES651" s="492"/>
      <c r="ET651" s="492"/>
      <c r="EU651" s="492"/>
      <c r="EV651" s="492"/>
      <c r="EW651" s="492"/>
      <c r="EX651" s="492"/>
      <c r="EY651" s="492"/>
      <c r="EZ651" s="492"/>
      <c r="FA651" s="492"/>
      <c r="FB651" s="492"/>
      <c r="FC651" s="492"/>
      <c r="FD651" s="492"/>
      <c r="FE651" s="492"/>
      <c r="FF651" s="492"/>
      <c r="FG651" s="492"/>
      <c r="FH651" s="492"/>
      <c r="FI651" s="492"/>
      <c r="FJ651" s="492"/>
      <c r="FK651" s="492"/>
      <c r="FL651" s="492"/>
      <c r="FM651" s="492"/>
      <c r="FN651" s="492"/>
      <c r="FO651" s="492"/>
      <c r="FP651" s="492"/>
      <c r="FQ651" s="492"/>
      <c r="FR651" s="492"/>
      <c r="FS651" s="492"/>
      <c r="FT651" s="492"/>
      <c r="FU651" s="492"/>
      <c r="FV651" s="492"/>
      <c r="FW651" s="492"/>
      <c r="FX651" s="492"/>
      <c r="FY651" s="492"/>
      <c r="FZ651" s="492"/>
      <c r="GA651" s="492"/>
      <c r="GB651" s="492"/>
      <c r="GC651" s="492"/>
      <c r="GD651" s="492"/>
      <c r="GE651" s="492"/>
      <c r="GF651" s="492"/>
      <c r="GG651" s="492"/>
      <c r="GH651" s="492"/>
      <c r="GI651" s="492"/>
      <c r="GJ651" s="492"/>
      <c r="GK651" s="492"/>
      <c r="GL651" s="492"/>
      <c r="GM651" s="492"/>
      <c r="GN651" s="492"/>
      <c r="GO651" s="492"/>
      <c r="GP651" s="492"/>
      <c r="GQ651" s="492"/>
      <c r="GR651" s="492"/>
      <c r="GS651" s="492"/>
      <c r="GT651" s="492"/>
      <c r="GU651" s="492"/>
      <c r="GV651" s="492"/>
      <c r="GW651" s="492"/>
      <c r="GX651" s="492"/>
      <c r="GY651" s="492"/>
      <c r="GZ651" s="492"/>
      <c r="HA651" s="492"/>
      <c r="HB651" s="492"/>
      <c r="HC651" s="492"/>
      <c r="HD651" s="492"/>
      <c r="HE651" s="492"/>
      <c r="HF651" s="492"/>
      <c r="HG651" s="492"/>
      <c r="HH651" s="492"/>
      <c r="HI651" s="492"/>
      <c r="HJ651" s="492"/>
      <c r="HK651" s="492"/>
      <c r="HL651" s="492"/>
      <c r="HM651" s="492"/>
      <c r="HN651" s="492"/>
      <c r="HO651" s="492"/>
      <c r="HP651" s="492"/>
      <c r="HQ651" s="492"/>
      <c r="HR651" s="492"/>
      <c r="HS651" s="492"/>
      <c r="HT651" s="492"/>
      <c r="HU651" s="492"/>
    </row>
    <row r="652" spans="1:229" customFormat="1" ht="13.5" customHeight="1" x14ac:dyDescent="0.15">
      <c r="A652" s="504">
        <v>648</v>
      </c>
      <c r="B652" s="504">
        <v>100</v>
      </c>
      <c r="C652" s="497" t="s">
        <v>1814</v>
      </c>
      <c r="D652" s="498" t="s">
        <v>3962</v>
      </c>
      <c r="E652" s="496" t="s">
        <v>709</v>
      </c>
      <c r="F652" s="598" t="s">
        <v>2892</v>
      </c>
      <c r="G652" s="571" t="s">
        <v>925</v>
      </c>
      <c r="H652" s="504" t="s">
        <v>2245</v>
      </c>
      <c r="I652" s="502" t="str">
        <f t="shared" si="58"/>
        <v>III/c</v>
      </c>
      <c r="J652" s="503" t="s">
        <v>3220</v>
      </c>
      <c r="K652" s="501" t="s">
        <v>720</v>
      </c>
      <c r="L652" s="503">
        <f t="shared" si="59"/>
        <v>53</v>
      </c>
      <c r="M652" s="501" t="s">
        <v>230</v>
      </c>
      <c r="N652" s="505" t="s">
        <v>3939</v>
      </c>
      <c r="O652" s="501">
        <v>2019</v>
      </c>
      <c r="P652" s="598" t="s">
        <v>2234</v>
      </c>
      <c r="Q652" s="508" t="s">
        <v>2234</v>
      </c>
      <c r="R652" s="508" t="s">
        <v>2291</v>
      </c>
      <c r="S652" s="598">
        <v>2018</v>
      </c>
      <c r="T652" s="498" t="s">
        <v>3540</v>
      </c>
      <c r="U652" s="498" t="s">
        <v>3007</v>
      </c>
      <c r="V652" s="624"/>
      <c r="W652" s="490"/>
      <c r="X652" s="490"/>
      <c r="Y652" s="490"/>
      <c r="Z652" s="490"/>
      <c r="AA652" s="490"/>
      <c r="AB652" s="490"/>
      <c r="AC652" s="490"/>
      <c r="AD652" s="490"/>
      <c r="AE652" s="490"/>
      <c r="AF652" s="490"/>
      <c r="AG652" s="490"/>
      <c r="AH652" s="490"/>
      <c r="AI652" s="490"/>
      <c r="AJ652" s="490"/>
      <c r="AK652" s="490"/>
      <c r="AL652" s="490"/>
      <c r="AM652" s="490"/>
      <c r="AN652" s="490"/>
      <c r="AO652" s="490"/>
      <c r="AP652" s="490"/>
      <c r="AQ652" s="490"/>
      <c r="AR652" s="490"/>
      <c r="AS652" s="490"/>
      <c r="AT652" s="490"/>
      <c r="AU652" s="490"/>
      <c r="AV652" s="490"/>
      <c r="AW652" s="490"/>
      <c r="AX652" s="490"/>
      <c r="AY652" s="490"/>
      <c r="AZ652" s="490"/>
      <c r="BA652" s="490"/>
      <c r="BB652" s="490"/>
      <c r="BC652" s="490"/>
      <c r="BD652" s="490"/>
      <c r="BE652" s="490"/>
      <c r="BF652" s="490"/>
      <c r="BG652" s="490"/>
      <c r="BH652" s="490"/>
      <c r="BI652" s="490"/>
      <c r="BJ652" s="490"/>
      <c r="BK652" s="490"/>
      <c r="BL652" s="490"/>
      <c r="BM652" s="490"/>
      <c r="BN652" s="490"/>
      <c r="BO652" s="490"/>
      <c r="BP652" s="490"/>
      <c r="BQ652" s="490"/>
      <c r="BR652" s="490"/>
      <c r="BS652" s="490"/>
      <c r="BT652" s="490"/>
      <c r="BU652" s="490"/>
      <c r="BV652" s="490"/>
      <c r="BW652" s="490"/>
      <c r="BX652" s="490"/>
      <c r="BY652" s="490"/>
      <c r="BZ652" s="490"/>
      <c r="CA652" s="490"/>
      <c r="CB652" s="490"/>
      <c r="CC652" s="490"/>
      <c r="CD652" s="490"/>
      <c r="CE652" s="490"/>
      <c r="CF652" s="490"/>
      <c r="CG652" s="490"/>
      <c r="CH652" s="490"/>
      <c r="CI652" s="490"/>
      <c r="CJ652" s="490"/>
      <c r="CK652" s="490"/>
      <c r="CL652" s="490"/>
      <c r="CM652" s="490"/>
      <c r="CN652" s="490"/>
      <c r="CO652" s="490"/>
      <c r="CP652" s="490"/>
      <c r="CQ652" s="490"/>
      <c r="CR652" s="490"/>
      <c r="CS652" s="490"/>
      <c r="CT652" s="490"/>
      <c r="CU652" s="490"/>
      <c r="CV652" s="490"/>
      <c r="CW652" s="490"/>
      <c r="CX652" s="490"/>
      <c r="CY652" s="490"/>
      <c r="CZ652" s="490"/>
      <c r="DA652" s="490"/>
      <c r="DB652" s="490"/>
      <c r="DC652" s="490"/>
      <c r="DD652" s="490"/>
      <c r="DE652" s="490"/>
      <c r="DF652" s="490"/>
      <c r="DG652" s="490"/>
      <c r="DH652" s="490"/>
      <c r="DI652" s="490"/>
      <c r="DJ652" s="490"/>
      <c r="DK652" s="490"/>
      <c r="DL652" s="490"/>
      <c r="DM652" s="490"/>
      <c r="DN652" s="490"/>
      <c r="DO652" s="490"/>
      <c r="DP652" s="490"/>
      <c r="DQ652" s="490"/>
      <c r="DR652" s="490"/>
      <c r="DS652" s="490"/>
      <c r="DT652" s="490"/>
      <c r="DU652" s="490"/>
      <c r="DV652" s="490"/>
      <c r="DW652" s="490"/>
      <c r="DX652" s="490"/>
      <c r="DY652" s="490"/>
      <c r="DZ652" s="490"/>
      <c r="EA652" s="490"/>
      <c r="EB652" s="490"/>
      <c r="EC652" s="490"/>
      <c r="ED652" s="490"/>
      <c r="EE652" s="490"/>
      <c r="EF652" s="490"/>
      <c r="EG652" s="490"/>
      <c r="EH652" s="490"/>
      <c r="EI652" s="490"/>
      <c r="EJ652" s="490"/>
      <c r="EK652" s="490"/>
      <c r="EL652" s="490"/>
      <c r="EM652" s="490"/>
      <c r="EN652" s="490"/>
      <c r="EO652" s="490"/>
      <c r="EP652" s="490"/>
      <c r="EQ652" s="490"/>
      <c r="ER652" s="490"/>
      <c r="ES652" s="490"/>
      <c r="ET652" s="490"/>
      <c r="EU652" s="490"/>
      <c r="EV652" s="490"/>
      <c r="EW652" s="490"/>
      <c r="EX652" s="490"/>
      <c r="EY652" s="490"/>
      <c r="EZ652" s="490"/>
      <c r="FA652" s="490"/>
      <c r="FB652" s="490"/>
      <c r="FC652" s="490"/>
      <c r="FD652" s="490"/>
      <c r="FE652" s="490"/>
      <c r="FF652" s="490"/>
      <c r="FG652" s="490"/>
      <c r="FH652" s="490"/>
      <c r="FI652" s="490"/>
      <c r="FJ652" s="490"/>
      <c r="FK652" s="490"/>
      <c r="FL652" s="490"/>
      <c r="FM652" s="490"/>
      <c r="FN652" s="490"/>
      <c r="FO652" s="490"/>
      <c r="FP652" s="490"/>
      <c r="FQ652" s="490"/>
      <c r="FR652" s="490"/>
      <c r="FS652" s="490"/>
      <c r="FT652" s="490"/>
      <c r="FU652" s="490"/>
      <c r="FV652" s="490"/>
      <c r="FW652" s="490"/>
      <c r="FX652" s="490"/>
      <c r="FY652" s="490"/>
      <c r="FZ652" s="490"/>
      <c r="GA652" s="490"/>
      <c r="GB652" s="490"/>
      <c r="GC652" s="490"/>
      <c r="GD652" s="490"/>
      <c r="GE652" s="490"/>
      <c r="GF652" s="490"/>
      <c r="GG652" s="490"/>
      <c r="GH652" s="490"/>
      <c r="GI652" s="490"/>
      <c r="GJ652" s="490"/>
      <c r="GK652" s="490"/>
      <c r="GL652" s="490"/>
      <c r="GM652" s="490"/>
      <c r="GN652" s="490"/>
      <c r="GO652" s="490"/>
      <c r="GP652" s="490"/>
      <c r="GQ652" s="490"/>
      <c r="GR652" s="490"/>
      <c r="GS652" s="490"/>
      <c r="GT652" s="490"/>
      <c r="GU652" s="490"/>
      <c r="GV652" s="490"/>
      <c r="GW652" s="490"/>
      <c r="GX652" s="490"/>
      <c r="GY652" s="490"/>
      <c r="GZ652" s="490"/>
      <c r="HA652" s="490"/>
      <c r="HB652" s="490"/>
      <c r="HC652" s="490"/>
      <c r="HD652" s="490"/>
      <c r="HE652" s="490"/>
      <c r="HF652" s="490"/>
      <c r="HG652" s="490"/>
      <c r="HH652" s="490"/>
      <c r="HI652" s="490"/>
      <c r="HJ652" s="490"/>
      <c r="HK652" s="490"/>
      <c r="HL652" s="490"/>
      <c r="HM652" s="490"/>
      <c r="HN652" s="490"/>
      <c r="HO652" s="490"/>
      <c r="HP652" s="490"/>
      <c r="HQ652" s="490"/>
      <c r="HR652" s="490"/>
      <c r="HS652" s="490"/>
      <c r="HT652" s="490"/>
      <c r="HU652" s="490"/>
    </row>
    <row r="653" spans="1:229" s="1" customFormat="1" ht="15" customHeight="1" x14ac:dyDescent="0.15">
      <c r="A653" s="496">
        <v>649</v>
      </c>
      <c r="B653" s="679">
        <v>101</v>
      </c>
      <c r="C653" s="526" t="s">
        <v>2473</v>
      </c>
      <c r="D653" s="522" t="s">
        <v>3156</v>
      </c>
      <c r="E653" s="523" t="s">
        <v>705</v>
      </c>
      <c r="F653" s="598" t="s">
        <v>2736</v>
      </c>
      <c r="G653" s="527" t="s">
        <v>801</v>
      </c>
      <c r="H653" s="504" t="s">
        <v>2252</v>
      </c>
      <c r="I653" s="502" t="str">
        <f t="shared" si="58"/>
        <v>III/d</v>
      </c>
      <c r="J653" s="503" t="s">
        <v>4050</v>
      </c>
      <c r="K653" s="504" t="s">
        <v>720</v>
      </c>
      <c r="L653" s="503">
        <f t="shared" si="59"/>
        <v>52</v>
      </c>
      <c r="M653" s="501" t="s">
        <v>230</v>
      </c>
      <c r="N653" s="503" t="s">
        <v>5452</v>
      </c>
      <c r="O653" s="501">
        <v>2018</v>
      </c>
      <c r="P653" s="523" t="s">
        <v>182</v>
      </c>
      <c r="Q653" s="508" t="s">
        <v>2234</v>
      </c>
      <c r="R653" s="508" t="s">
        <v>3243</v>
      </c>
      <c r="S653" s="598">
        <v>2008</v>
      </c>
      <c r="T653" s="598" t="s">
        <v>3651</v>
      </c>
      <c r="U653" s="598" t="s">
        <v>1248</v>
      </c>
      <c r="V653" s="625"/>
      <c r="W653" s="492"/>
      <c r="X653" s="492"/>
      <c r="Y653" s="492"/>
      <c r="Z653" s="492"/>
      <c r="AA653" s="492"/>
      <c r="AB653" s="492"/>
      <c r="AC653" s="492"/>
      <c r="AD653" s="492"/>
      <c r="AE653" s="492"/>
      <c r="AF653" s="492"/>
      <c r="AG653" s="492"/>
      <c r="AH653" s="492"/>
      <c r="AI653" s="492"/>
      <c r="AJ653" s="492"/>
      <c r="AK653" s="492"/>
      <c r="AL653" s="492"/>
      <c r="AM653" s="492"/>
      <c r="AN653" s="492"/>
      <c r="AO653" s="492"/>
      <c r="AP653" s="492"/>
      <c r="AQ653" s="492"/>
      <c r="AR653" s="492"/>
      <c r="AS653" s="492"/>
      <c r="AT653" s="492"/>
      <c r="AU653" s="492"/>
      <c r="AV653" s="492"/>
      <c r="AW653" s="492"/>
      <c r="AX653" s="492"/>
      <c r="AY653" s="492"/>
      <c r="AZ653" s="492"/>
      <c r="BA653" s="492"/>
      <c r="BB653" s="492"/>
      <c r="BC653" s="492"/>
      <c r="BD653" s="492"/>
      <c r="BE653" s="492"/>
      <c r="BF653" s="492"/>
      <c r="BG653" s="492"/>
      <c r="BH653" s="492"/>
      <c r="BI653" s="492"/>
      <c r="BJ653" s="492"/>
      <c r="BK653" s="492"/>
      <c r="BL653" s="492"/>
      <c r="BM653" s="492"/>
      <c r="BN653" s="492"/>
      <c r="BO653" s="492"/>
      <c r="BP653" s="492"/>
      <c r="BQ653" s="492"/>
      <c r="BR653" s="492"/>
      <c r="BS653" s="492"/>
      <c r="BT653" s="492"/>
      <c r="BU653" s="492"/>
      <c r="BV653" s="492"/>
      <c r="BW653" s="492"/>
      <c r="BX653" s="492"/>
      <c r="BY653" s="492"/>
      <c r="BZ653" s="492"/>
      <c r="CA653" s="492"/>
      <c r="CB653" s="492"/>
      <c r="CC653" s="492"/>
      <c r="CD653" s="492"/>
      <c r="CE653" s="492"/>
      <c r="CF653" s="492"/>
      <c r="CG653" s="492"/>
      <c r="CH653" s="492"/>
      <c r="CI653" s="492"/>
      <c r="CJ653" s="492"/>
      <c r="CK653" s="492"/>
      <c r="CL653" s="492"/>
      <c r="CM653" s="492"/>
      <c r="CN653" s="492"/>
      <c r="CO653" s="492"/>
      <c r="CP653" s="492"/>
      <c r="CQ653" s="492"/>
      <c r="CR653" s="492"/>
      <c r="CS653" s="492"/>
      <c r="CT653" s="492"/>
      <c r="CU653" s="492"/>
      <c r="CV653" s="492"/>
      <c r="CW653" s="492"/>
      <c r="CX653" s="492"/>
      <c r="CY653" s="492"/>
      <c r="CZ653" s="492"/>
      <c r="DA653" s="492"/>
      <c r="DB653" s="492"/>
      <c r="DC653" s="492"/>
      <c r="DD653" s="492"/>
      <c r="DE653" s="492"/>
      <c r="DF653" s="492"/>
      <c r="DG653" s="492"/>
      <c r="DH653" s="492"/>
      <c r="DI653" s="492"/>
      <c r="DJ653" s="492"/>
      <c r="DK653" s="492"/>
      <c r="DL653" s="492"/>
      <c r="DM653" s="492"/>
      <c r="DN653" s="492"/>
      <c r="DO653" s="492"/>
      <c r="DP653" s="492"/>
      <c r="DQ653" s="492"/>
      <c r="DR653" s="492"/>
      <c r="DS653" s="492"/>
      <c r="DT653" s="492"/>
      <c r="DU653" s="492"/>
      <c r="DV653" s="492"/>
      <c r="DW653" s="492"/>
      <c r="DX653" s="492"/>
      <c r="DY653" s="492"/>
      <c r="DZ653" s="492"/>
      <c r="EA653" s="492"/>
      <c r="EB653" s="492"/>
      <c r="EC653" s="492"/>
      <c r="ED653" s="492"/>
      <c r="EE653" s="492"/>
      <c r="EF653" s="492"/>
      <c r="EG653" s="492"/>
      <c r="EH653" s="492"/>
      <c r="EI653" s="492"/>
      <c r="EJ653" s="492"/>
      <c r="EK653" s="492"/>
      <c r="EL653" s="492"/>
      <c r="EM653" s="492"/>
      <c r="EN653" s="492"/>
      <c r="EO653" s="492"/>
      <c r="EP653" s="492"/>
      <c r="EQ653" s="492"/>
      <c r="ER653" s="492"/>
      <c r="ES653" s="492"/>
      <c r="ET653" s="492"/>
      <c r="EU653" s="492"/>
      <c r="EV653" s="492"/>
      <c r="EW653" s="492"/>
      <c r="EX653" s="492"/>
      <c r="EY653" s="492"/>
      <c r="EZ653" s="492"/>
      <c r="FA653" s="492"/>
      <c r="FB653" s="492"/>
      <c r="FC653" s="492"/>
      <c r="FD653" s="492"/>
      <c r="FE653" s="492"/>
      <c r="FF653" s="492"/>
      <c r="FG653" s="492"/>
      <c r="FH653" s="492"/>
      <c r="FI653" s="492"/>
      <c r="FJ653" s="492"/>
      <c r="FK653" s="492"/>
      <c r="FL653" s="492"/>
      <c r="FM653" s="492"/>
      <c r="FN653" s="492"/>
      <c r="FO653" s="492"/>
      <c r="FP653" s="492"/>
      <c r="FQ653" s="492"/>
      <c r="FR653" s="492"/>
      <c r="FS653" s="492"/>
      <c r="FT653" s="492"/>
      <c r="FU653" s="492"/>
      <c r="FV653" s="492"/>
      <c r="FW653" s="492"/>
      <c r="FX653" s="492"/>
      <c r="FY653" s="492"/>
      <c r="FZ653" s="492"/>
      <c r="GA653" s="492"/>
      <c r="GB653" s="492"/>
      <c r="GC653" s="492"/>
      <c r="GD653" s="492"/>
      <c r="GE653" s="492"/>
      <c r="GF653" s="492"/>
      <c r="GG653" s="492"/>
      <c r="GH653" s="492"/>
      <c r="GI653" s="492"/>
      <c r="GJ653" s="492"/>
      <c r="GK653" s="492"/>
      <c r="GL653" s="492"/>
      <c r="GM653" s="492"/>
      <c r="GN653" s="492"/>
      <c r="GO653" s="492"/>
      <c r="GP653" s="492"/>
      <c r="GQ653" s="492"/>
      <c r="GR653" s="492"/>
      <c r="GS653" s="492"/>
      <c r="GT653" s="492"/>
      <c r="GU653" s="492"/>
      <c r="GV653" s="492"/>
      <c r="GW653" s="492"/>
      <c r="GX653" s="492"/>
      <c r="GY653" s="492"/>
      <c r="GZ653" s="492"/>
      <c r="HA653" s="492"/>
      <c r="HB653" s="492"/>
      <c r="HC653" s="492"/>
      <c r="HD653" s="492"/>
      <c r="HE653" s="492"/>
      <c r="HF653" s="492"/>
      <c r="HG653" s="492"/>
      <c r="HH653" s="492"/>
      <c r="HI653" s="492"/>
      <c r="HJ653" s="492"/>
      <c r="HK653" s="492"/>
      <c r="HL653" s="492"/>
      <c r="HM653" s="492"/>
      <c r="HN653" s="492"/>
      <c r="HO653" s="492"/>
      <c r="HP653" s="492"/>
      <c r="HQ653" s="492"/>
      <c r="HR653" s="492"/>
      <c r="HS653" s="492"/>
      <c r="HT653" s="492"/>
      <c r="HU653" s="492"/>
    </row>
    <row r="654" spans="1:229" s="1" customFormat="1" ht="15" customHeight="1" x14ac:dyDescent="0.15">
      <c r="A654" s="496">
        <v>650</v>
      </c>
      <c r="B654" s="504">
        <v>102</v>
      </c>
      <c r="C654" s="526" t="s">
        <v>2474</v>
      </c>
      <c r="D654" s="522" t="s">
        <v>3256</v>
      </c>
      <c r="E654" s="523" t="s">
        <v>705</v>
      </c>
      <c r="F654" s="598" t="s">
        <v>2775</v>
      </c>
      <c r="G654" s="527" t="s">
        <v>918</v>
      </c>
      <c r="H654" s="501" t="s">
        <v>2246</v>
      </c>
      <c r="I654" s="502" t="str">
        <f t="shared" si="58"/>
        <v>III/b</v>
      </c>
      <c r="J654" s="503" t="s">
        <v>3749</v>
      </c>
      <c r="K654" s="504" t="s">
        <v>707</v>
      </c>
      <c r="L654" s="503">
        <f t="shared" si="59"/>
        <v>42</v>
      </c>
      <c r="M654" s="501" t="s">
        <v>230</v>
      </c>
      <c r="N654" s="505" t="s">
        <v>5454</v>
      </c>
      <c r="O654" s="501">
        <v>2019</v>
      </c>
      <c r="P654" s="523" t="s">
        <v>239</v>
      </c>
      <c r="Q654" s="508" t="s">
        <v>2234</v>
      </c>
      <c r="R654" s="508" t="s">
        <v>2290</v>
      </c>
      <c r="S654" s="598">
        <v>2008</v>
      </c>
      <c r="T654" s="598" t="s">
        <v>3537</v>
      </c>
      <c r="U654" s="598" t="s">
        <v>2917</v>
      </c>
      <c r="V654" s="625"/>
      <c r="W654" s="492"/>
      <c r="X654" s="492"/>
      <c r="Y654" s="492"/>
      <c r="Z654" s="492"/>
      <c r="AA654" s="492"/>
      <c r="AB654" s="492"/>
      <c r="AC654" s="492"/>
      <c r="AD654" s="492"/>
      <c r="AE654" s="492"/>
      <c r="AF654" s="492"/>
      <c r="AG654" s="492"/>
      <c r="AH654" s="492"/>
      <c r="AI654" s="492"/>
      <c r="AJ654" s="492"/>
      <c r="AK654" s="492"/>
      <c r="AL654" s="492"/>
      <c r="AM654" s="492"/>
      <c r="AN654" s="492"/>
      <c r="AO654" s="492"/>
      <c r="AP654" s="492"/>
      <c r="AQ654" s="492"/>
      <c r="AR654" s="492"/>
      <c r="AS654" s="492"/>
      <c r="AT654" s="492"/>
      <c r="AU654" s="492"/>
      <c r="AV654" s="492"/>
      <c r="AW654" s="492"/>
      <c r="AX654" s="492"/>
      <c r="AY654" s="492"/>
      <c r="AZ654" s="492"/>
      <c r="BA654" s="492"/>
      <c r="BB654" s="492"/>
      <c r="BC654" s="492"/>
      <c r="BD654" s="492"/>
      <c r="BE654" s="492"/>
      <c r="BF654" s="492"/>
      <c r="BG654" s="492"/>
      <c r="BH654" s="492"/>
      <c r="BI654" s="492"/>
      <c r="BJ654" s="492"/>
      <c r="BK654" s="492"/>
      <c r="BL654" s="492"/>
      <c r="BM654" s="492"/>
      <c r="BN654" s="492"/>
      <c r="BO654" s="492"/>
      <c r="BP654" s="492"/>
      <c r="BQ654" s="492"/>
      <c r="BR654" s="492"/>
      <c r="BS654" s="492"/>
      <c r="BT654" s="492"/>
      <c r="BU654" s="492"/>
      <c r="BV654" s="492"/>
      <c r="BW654" s="492"/>
      <c r="BX654" s="492"/>
      <c r="BY654" s="492"/>
      <c r="BZ654" s="492"/>
      <c r="CA654" s="492"/>
      <c r="CB654" s="492"/>
      <c r="CC654" s="492"/>
      <c r="CD654" s="492"/>
      <c r="CE654" s="492"/>
      <c r="CF654" s="492"/>
      <c r="CG654" s="492"/>
      <c r="CH654" s="492"/>
      <c r="CI654" s="492"/>
      <c r="CJ654" s="492"/>
      <c r="CK654" s="492"/>
      <c r="CL654" s="492"/>
      <c r="CM654" s="492"/>
      <c r="CN654" s="492"/>
      <c r="CO654" s="492"/>
      <c r="CP654" s="492"/>
      <c r="CQ654" s="492"/>
      <c r="CR654" s="492"/>
      <c r="CS654" s="492"/>
      <c r="CT654" s="492"/>
      <c r="CU654" s="492"/>
      <c r="CV654" s="492"/>
      <c r="CW654" s="492"/>
      <c r="CX654" s="492"/>
      <c r="CY654" s="492"/>
      <c r="CZ654" s="492"/>
      <c r="DA654" s="492"/>
      <c r="DB654" s="492"/>
      <c r="DC654" s="492"/>
      <c r="DD654" s="492"/>
      <c r="DE654" s="492"/>
      <c r="DF654" s="492"/>
      <c r="DG654" s="492"/>
      <c r="DH654" s="492"/>
      <c r="DI654" s="492"/>
      <c r="DJ654" s="492"/>
      <c r="DK654" s="492"/>
      <c r="DL654" s="492"/>
      <c r="DM654" s="492"/>
      <c r="DN654" s="492"/>
      <c r="DO654" s="492"/>
      <c r="DP654" s="492"/>
      <c r="DQ654" s="492"/>
      <c r="DR654" s="492"/>
      <c r="DS654" s="492"/>
      <c r="DT654" s="492"/>
      <c r="DU654" s="492"/>
      <c r="DV654" s="492"/>
      <c r="DW654" s="492"/>
      <c r="DX654" s="492"/>
      <c r="DY654" s="492"/>
      <c r="DZ654" s="492"/>
      <c r="EA654" s="492"/>
      <c r="EB654" s="492"/>
      <c r="EC654" s="492"/>
      <c r="ED654" s="492"/>
      <c r="EE654" s="492"/>
      <c r="EF654" s="492"/>
      <c r="EG654" s="492"/>
      <c r="EH654" s="492"/>
      <c r="EI654" s="492"/>
      <c r="EJ654" s="492"/>
      <c r="EK654" s="492"/>
      <c r="EL654" s="492"/>
      <c r="EM654" s="492"/>
      <c r="EN654" s="492"/>
      <c r="EO654" s="492"/>
      <c r="EP654" s="492"/>
      <c r="EQ654" s="492"/>
      <c r="ER654" s="492"/>
      <c r="ES654" s="492"/>
      <c r="ET654" s="492"/>
      <c r="EU654" s="492"/>
      <c r="EV654" s="492"/>
      <c r="EW654" s="492"/>
      <c r="EX654" s="492"/>
      <c r="EY654" s="492"/>
      <c r="EZ654" s="492"/>
      <c r="FA654" s="492"/>
      <c r="FB654" s="492"/>
      <c r="FC654" s="492"/>
      <c r="FD654" s="492"/>
      <c r="FE654" s="492"/>
      <c r="FF654" s="492"/>
      <c r="FG654" s="492"/>
      <c r="FH654" s="492"/>
      <c r="FI654" s="492"/>
      <c r="FJ654" s="492"/>
      <c r="FK654" s="492"/>
      <c r="FL654" s="492"/>
      <c r="FM654" s="492"/>
      <c r="FN654" s="492"/>
      <c r="FO654" s="492"/>
      <c r="FP654" s="492"/>
      <c r="FQ654" s="492"/>
      <c r="FR654" s="492"/>
      <c r="FS654" s="492"/>
      <c r="FT654" s="492"/>
      <c r="FU654" s="492"/>
      <c r="FV654" s="492"/>
      <c r="FW654" s="492"/>
      <c r="FX654" s="492"/>
      <c r="FY654" s="492"/>
      <c r="FZ654" s="492"/>
      <c r="GA654" s="492"/>
      <c r="GB654" s="492"/>
      <c r="GC654" s="492"/>
      <c r="GD654" s="492"/>
      <c r="GE654" s="492"/>
      <c r="GF654" s="492"/>
      <c r="GG654" s="492"/>
      <c r="GH654" s="492"/>
      <c r="GI654" s="492"/>
      <c r="GJ654" s="492"/>
      <c r="GK654" s="492"/>
      <c r="GL654" s="492"/>
      <c r="GM654" s="492"/>
      <c r="GN654" s="492"/>
      <c r="GO654" s="492"/>
      <c r="GP654" s="492"/>
      <c r="GQ654" s="492"/>
      <c r="GR654" s="492"/>
      <c r="GS654" s="492"/>
      <c r="GT654" s="492"/>
      <c r="GU654" s="492"/>
      <c r="GV654" s="492"/>
      <c r="GW654" s="492"/>
      <c r="GX654" s="492"/>
      <c r="GY654" s="492"/>
      <c r="GZ654" s="492"/>
      <c r="HA654" s="492"/>
      <c r="HB654" s="492"/>
      <c r="HC654" s="492"/>
      <c r="HD654" s="492"/>
      <c r="HE654" s="492"/>
      <c r="HF654" s="492"/>
      <c r="HG654" s="492"/>
      <c r="HH654" s="492"/>
      <c r="HI654" s="492"/>
      <c r="HJ654" s="492"/>
      <c r="HK654" s="492"/>
      <c r="HL654" s="492"/>
      <c r="HM654" s="492"/>
      <c r="HN654" s="492"/>
      <c r="HO654" s="492"/>
      <c r="HP654" s="492"/>
      <c r="HQ654" s="492"/>
      <c r="HR654" s="492"/>
      <c r="HS654" s="492"/>
      <c r="HT654" s="492"/>
      <c r="HU654" s="492"/>
    </row>
    <row r="655" spans="1:229" s="1" customFormat="1" ht="15" customHeight="1" x14ac:dyDescent="0.15">
      <c r="A655" s="504">
        <v>651</v>
      </c>
      <c r="B655" s="679">
        <v>103</v>
      </c>
      <c r="C655" s="583" t="s">
        <v>3303</v>
      </c>
      <c r="D655" s="584" t="s">
        <v>3304</v>
      </c>
      <c r="E655" s="523" t="s">
        <v>705</v>
      </c>
      <c r="F655" s="598" t="s">
        <v>2729</v>
      </c>
      <c r="G655" s="610" t="s">
        <v>3306</v>
      </c>
      <c r="H655" s="504" t="s">
        <v>2252</v>
      </c>
      <c r="I655" s="502" t="str">
        <f t="shared" si="58"/>
        <v>III/d</v>
      </c>
      <c r="J655" s="505" t="s">
        <v>2112</v>
      </c>
      <c r="K655" s="504" t="s">
        <v>707</v>
      </c>
      <c r="L655" s="503">
        <f t="shared" si="59"/>
        <v>40</v>
      </c>
      <c r="M655" s="501" t="s">
        <v>230</v>
      </c>
      <c r="N655" s="505" t="s">
        <v>1254</v>
      </c>
      <c r="O655" s="501" t="s">
        <v>3686</v>
      </c>
      <c r="P655" s="506" t="s">
        <v>3305</v>
      </c>
      <c r="Q655" s="508" t="s">
        <v>2234</v>
      </c>
      <c r="R655" s="508" t="s">
        <v>2295</v>
      </c>
      <c r="S655" s="598">
        <v>2006</v>
      </c>
      <c r="T655" s="598" t="s">
        <v>3621</v>
      </c>
      <c r="U655" s="598" t="s">
        <v>1248</v>
      </c>
      <c r="V655" s="625"/>
      <c r="W655" s="492"/>
      <c r="X655" s="492"/>
      <c r="Y655" s="492"/>
      <c r="Z655" s="492"/>
      <c r="AA655" s="492"/>
      <c r="AB655" s="492"/>
      <c r="AC655" s="492"/>
      <c r="AD655" s="492"/>
      <c r="AE655" s="492"/>
      <c r="AF655" s="492"/>
      <c r="AG655" s="492"/>
      <c r="AH655" s="492"/>
      <c r="AI655" s="492"/>
      <c r="AJ655" s="492"/>
      <c r="AK655" s="492"/>
      <c r="AL655" s="492"/>
      <c r="AM655" s="492"/>
      <c r="AN655" s="492"/>
      <c r="AO655" s="492"/>
      <c r="AP655" s="492"/>
      <c r="AQ655" s="492"/>
      <c r="AR655" s="492"/>
      <c r="AS655" s="492"/>
      <c r="AT655" s="492"/>
      <c r="AU655" s="492"/>
      <c r="AV655" s="492"/>
      <c r="AW655" s="492"/>
      <c r="AX655" s="492"/>
      <c r="AY655" s="492"/>
      <c r="AZ655" s="492"/>
      <c r="BA655" s="492"/>
      <c r="BB655" s="492"/>
      <c r="BC655" s="492"/>
      <c r="BD655" s="492"/>
      <c r="BE655" s="492"/>
      <c r="BF655" s="492"/>
      <c r="BG655" s="492"/>
      <c r="BH655" s="492"/>
      <c r="BI655" s="492"/>
      <c r="BJ655" s="492"/>
      <c r="BK655" s="492"/>
      <c r="BL655" s="492"/>
      <c r="BM655" s="492"/>
      <c r="BN655" s="492"/>
      <c r="BO655" s="492"/>
      <c r="BP655" s="492"/>
      <c r="BQ655" s="492"/>
      <c r="BR655" s="492"/>
      <c r="BS655" s="492"/>
      <c r="BT655" s="492"/>
      <c r="BU655" s="492"/>
      <c r="BV655" s="492"/>
      <c r="BW655" s="492"/>
      <c r="BX655" s="492"/>
      <c r="BY655" s="492"/>
      <c r="BZ655" s="492"/>
      <c r="CA655" s="492"/>
      <c r="CB655" s="492"/>
      <c r="CC655" s="492"/>
      <c r="CD655" s="492"/>
      <c r="CE655" s="492"/>
      <c r="CF655" s="492"/>
      <c r="CG655" s="492"/>
      <c r="CH655" s="492"/>
      <c r="CI655" s="492"/>
      <c r="CJ655" s="492"/>
      <c r="CK655" s="492"/>
      <c r="CL655" s="492"/>
      <c r="CM655" s="492"/>
      <c r="CN655" s="492"/>
      <c r="CO655" s="492"/>
      <c r="CP655" s="492"/>
      <c r="CQ655" s="492"/>
      <c r="CR655" s="492"/>
      <c r="CS655" s="492"/>
      <c r="CT655" s="492"/>
      <c r="CU655" s="492"/>
      <c r="CV655" s="492"/>
      <c r="CW655" s="492"/>
      <c r="CX655" s="492"/>
      <c r="CY655" s="492"/>
      <c r="CZ655" s="492"/>
      <c r="DA655" s="492"/>
      <c r="DB655" s="492"/>
      <c r="DC655" s="492"/>
      <c r="DD655" s="492"/>
      <c r="DE655" s="492"/>
      <c r="DF655" s="492"/>
      <c r="DG655" s="492"/>
      <c r="DH655" s="492"/>
      <c r="DI655" s="492"/>
      <c r="DJ655" s="492"/>
      <c r="DK655" s="492"/>
      <c r="DL655" s="492"/>
      <c r="DM655" s="492"/>
      <c r="DN655" s="492"/>
      <c r="DO655" s="492"/>
      <c r="DP655" s="492"/>
      <c r="DQ655" s="492"/>
      <c r="DR655" s="492"/>
      <c r="DS655" s="492"/>
      <c r="DT655" s="492"/>
      <c r="DU655" s="492"/>
      <c r="DV655" s="492"/>
      <c r="DW655" s="492"/>
      <c r="DX655" s="492"/>
      <c r="DY655" s="492"/>
      <c r="DZ655" s="492"/>
      <c r="EA655" s="492"/>
      <c r="EB655" s="492"/>
      <c r="EC655" s="492"/>
      <c r="ED655" s="492"/>
      <c r="EE655" s="492"/>
      <c r="EF655" s="492"/>
      <c r="EG655" s="492"/>
      <c r="EH655" s="492"/>
      <c r="EI655" s="492"/>
      <c r="EJ655" s="492"/>
      <c r="EK655" s="492"/>
      <c r="EL655" s="492"/>
      <c r="EM655" s="492"/>
      <c r="EN655" s="492"/>
      <c r="EO655" s="492"/>
      <c r="EP655" s="492"/>
      <c r="EQ655" s="492"/>
      <c r="ER655" s="492"/>
      <c r="ES655" s="492"/>
      <c r="ET655" s="492"/>
      <c r="EU655" s="492"/>
      <c r="EV655" s="492"/>
      <c r="EW655" s="492"/>
      <c r="EX655" s="492"/>
      <c r="EY655" s="492"/>
      <c r="EZ655" s="492"/>
      <c r="FA655" s="492"/>
      <c r="FB655" s="492"/>
      <c r="FC655" s="492"/>
      <c r="FD655" s="492"/>
      <c r="FE655" s="492"/>
      <c r="FF655" s="492"/>
      <c r="FG655" s="492"/>
      <c r="FH655" s="492"/>
      <c r="FI655" s="492"/>
      <c r="FJ655" s="492"/>
      <c r="FK655" s="492"/>
      <c r="FL655" s="492"/>
      <c r="FM655" s="492"/>
      <c r="FN655" s="492"/>
      <c r="FO655" s="492"/>
      <c r="FP655" s="492"/>
      <c r="FQ655" s="492"/>
      <c r="FR655" s="492"/>
      <c r="FS655" s="492"/>
      <c r="FT655" s="492"/>
      <c r="FU655" s="492"/>
      <c r="FV655" s="492"/>
      <c r="FW655" s="492"/>
      <c r="FX655" s="492"/>
      <c r="FY655" s="492"/>
      <c r="FZ655" s="492"/>
      <c r="GA655" s="492"/>
      <c r="GB655" s="492"/>
      <c r="GC655" s="492"/>
      <c r="GD655" s="492"/>
      <c r="GE655" s="492"/>
      <c r="GF655" s="492"/>
      <c r="GG655" s="492"/>
      <c r="GH655" s="492"/>
      <c r="GI655" s="492"/>
      <c r="GJ655" s="492"/>
      <c r="GK655" s="492"/>
      <c r="GL655" s="492"/>
      <c r="GM655" s="492"/>
      <c r="GN655" s="492"/>
      <c r="GO655" s="492"/>
      <c r="GP655" s="492"/>
      <c r="GQ655" s="492"/>
      <c r="GR655" s="492"/>
      <c r="GS655" s="492"/>
      <c r="GT655" s="492"/>
      <c r="GU655" s="492"/>
      <c r="GV655" s="492"/>
      <c r="GW655" s="492"/>
      <c r="GX655" s="492"/>
      <c r="GY655" s="492"/>
      <c r="GZ655" s="492"/>
      <c r="HA655" s="492"/>
      <c r="HB655" s="492"/>
      <c r="HC655" s="492"/>
      <c r="HD655" s="492"/>
      <c r="HE655" s="492"/>
      <c r="HF655" s="492"/>
      <c r="HG655" s="492"/>
      <c r="HH655" s="492"/>
      <c r="HI655" s="492"/>
      <c r="HJ655" s="492"/>
      <c r="HK655" s="492"/>
      <c r="HL655" s="492"/>
      <c r="HM655" s="492"/>
      <c r="HN655" s="492"/>
      <c r="HO655" s="492"/>
      <c r="HP655" s="492"/>
      <c r="HQ655" s="492"/>
      <c r="HR655" s="492"/>
      <c r="HS655" s="492"/>
      <c r="HT655" s="492"/>
      <c r="HU655" s="492"/>
    </row>
    <row r="656" spans="1:229" s="1" customFormat="1" ht="15" customHeight="1" x14ac:dyDescent="0.15">
      <c r="A656" s="496">
        <v>652</v>
      </c>
      <c r="B656" s="504">
        <v>104</v>
      </c>
      <c r="C656" s="583" t="s">
        <v>3405</v>
      </c>
      <c r="D656" s="584" t="s">
        <v>3481</v>
      </c>
      <c r="E656" s="523" t="s">
        <v>705</v>
      </c>
      <c r="F656" s="598" t="s">
        <v>2732</v>
      </c>
      <c r="G656" s="610" t="s">
        <v>3406</v>
      </c>
      <c r="H656" s="501" t="s">
        <v>2246</v>
      </c>
      <c r="I656" s="502" t="str">
        <f>IF(H656="Pembina Utama","IV/e",IF(H656="Pembina Utama Madya","IV/d",IF(H656="Pembina Utama Muda","IV/c",IF(H656="Pembina Tk.I","IV/b",IF(H656="Pembina","IV/a",IF(H656="Penata Tk.I","III/d",IF(H656="Penata","III/c",IF(H656="Penata Muda Tk.I","III/b",IF(H656="Penata Muda","III/a",IF(H656="Pengatur Tk.I","II/d",IF(H656="Pengatur","II/c",IF(H656="Pengatur Muda Tk.I","II/b",IF(H656="Pengatur Muda","II/a",IF(H656="Juru Tk.I","I/d",IF(H656="Juru","I/c",IF(H656="Juru Muda Tk.I","I/b","I/a"))))))))))))))))</f>
        <v>III/b</v>
      </c>
      <c r="J656" s="503" t="s">
        <v>3399</v>
      </c>
      <c r="K656" s="504" t="s">
        <v>707</v>
      </c>
      <c r="L656" s="503">
        <f t="shared" si="59"/>
        <v>30</v>
      </c>
      <c r="M656" s="501" t="s">
        <v>258</v>
      </c>
      <c r="N656" s="503" t="s">
        <v>4829</v>
      </c>
      <c r="O656" s="501" t="s">
        <v>2225</v>
      </c>
      <c r="P656" s="506"/>
      <c r="Q656" s="508" t="s">
        <v>2234</v>
      </c>
      <c r="R656" s="508" t="s">
        <v>2295</v>
      </c>
      <c r="S656" s="598">
        <v>2017</v>
      </c>
      <c r="T656" s="598" t="s">
        <v>3673</v>
      </c>
      <c r="U656" s="598" t="s">
        <v>3407</v>
      </c>
      <c r="V656" s="625"/>
      <c r="W656" s="492"/>
      <c r="X656" s="492"/>
      <c r="Y656" s="492"/>
      <c r="Z656" s="492"/>
      <c r="AA656" s="492"/>
      <c r="AB656" s="492"/>
      <c r="AC656" s="492"/>
      <c r="AD656" s="492"/>
      <c r="AE656" s="492"/>
      <c r="AF656" s="492"/>
      <c r="AG656" s="492"/>
      <c r="AH656" s="492"/>
      <c r="AI656" s="492"/>
      <c r="AJ656" s="492"/>
      <c r="AK656" s="492"/>
      <c r="AL656" s="492"/>
      <c r="AM656" s="492"/>
      <c r="AN656" s="492"/>
      <c r="AO656" s="492"/>
      <c r="AP656" s="492"/>
      <c r="AQ656" s="492"/>
      <c r="AR656" s="492"/>
      <c r="AS656" s="492"/>
      <c r="AT656" s="492"/>
      <c r="AU656" s="492"/>
      <c r="AV656" s="492"/>
      <c r="AW656" s="492"/>
      <c r="AX656" s="492"/>
      <c r="AY656" s="492"/>
      <c r="AZ656" s="492"/>
      <c r="BA656" s="492"/>
      <c r="BB656" s="492"/>
      <c r="BC656" s="492"/>
      <c r="BD656" s="492"/>
      <c r="BE656" s="492"/>
      <c r="BF656" s="492"/>
      <c r="BG656" s="492"/>
      <c r="BH656" s="492"/>
      <c r="BI656" s="492"/>
      <c r="BJ656" s="492"/>
      <c r="BK656" s="492"/>
      <c r="BL656" s="492"/>
      <c r="BM656" s="492"/>
      <c r="BN656" s="492"/>
      <c r="BO656" s="492"/>
      <c r="BP656" s="492"/>
      <c r="BQ656" s="492"/>
      <c r="BR656" s="492"/>
      <c r="BS656" s="492"/>
      <c r="BT656" s="492"/>
      <c r="BU656" s="492"/>
      <c r="BV656" s="492"/>
      <c r="BW656" s="492"/>
      <c r="BX656" s="492"/>
      <c r="BY656" s="492"/>
      <c r="BZ656" s="492"/>
      <c r="CA656" s="492"/>
      <c r="CB656" s="492"/>
      <c r="CC656" s="492"/>
      <c r="CD656" s="492"/>
      <c r="CE656" s="492"/>
      <c r="CF656" s="492"/>
      <c r="CG656" s="492"/>
      <c r="CH656" s="492"/>
      <c r="CI656" s="492"/>
      <c r="CJ656" s="492"/>
      <c r="CK656" s="492"/>
      <c r="CL656" s="492"/>
      <c r="CM656" s="492"/>
      <c r="CN656" s="492"/>
      <c r="CO656" s="492"/>
      <c r="CP656" s="492"/>
      <c r="CQ656" s="492"/>
      <c r="CR656" s="492"/>
      <c r="CS656" s="492"/>
      <c r="CT656" s="492"/>
      <c r="CU656" s="492"/>
      <c r="CV656" s="492"/>
      <c r="CW656" s="492"/>
      <c r="CX656" s="492"/>
      <c r="CY656" s="492"/>
      <c r="CZ656" s="492"/>
      <c r="DA656" s="492"/>
      <c r="DB656" s="492"/>
      <c r="DC656" s="492"/>
      <c r="DD656" s="492"/>
      <c r="DE656" s="492"/>
      <c r="DF656" s="492"/>
      <c r="DG656" s="492"/>
      <c r="DH656" s="492"/>
      <c r="DI656" s="492"/>
      <c r="DJ656" s="492"/>
      <c r="DK656" s="492"/>
      <c r="DL656" s="492"/>
      <c r="DM656" s="492"/>
      <c r="DN656" s="492"/>
      <c r="DO656" s="492"/>
      <c r="DP656" s="492"/>
      <c r="DQ656" s="492"/>
      <c r="DR656" s="492"/>
      <c r="DS656" s="492"/>
      <c r="DT656" s="492"/>
      <c r="DU656" s="492"/>
      <c r="DV656" s="492"/>
      <c r="DW656" s="492"/>
      <c r="DX656" s="492"/>
      <c r="DY656" s="492"/>
      <c r="DZ656" s="492"/>
      <c r="EA656" s="492"/>
      <c r="EB656" s="492"/>
      <c r="EC656" s="492"/>
      <c r="ED656" s="492"/>
      <c r="EE656" s="492"/>
      <c r="EF656" s="492"/>
      <c r="EG656" s="492"/>
      <c r="EH656" s="492"/>
      <c r="EI656" s="492"/>
      <c r="EJ656" s="492"/>
      <c r="EK656" s="492"/>
      <c r="EL656" s="492"/>
      <c r="EM656" s="492"/>
      <c r="EN656" s="492"/>
      <c r="EO656" s="492"/>
      <c r="EP656" s="492"/>
      <c r="EQ656" s="492"/>
      <c r="ER656" s="492"/>
      <c r="ES656" s="492"/>
      <c r="ET656" s="492"/>
      <c r="EU656" s="492"/>
      <c r="EV656" s="492"/>
      <c r="EW656" s="492"/>
      <c r="EX656" s="492"/>
      <c r="EY656" s="492"/>
      <c r="EZ656" s="492"/>
      <c r="FA656" s="492"/>
      <c r="FB656" s="492"/>
      <c r="FC656" s="492"/>
      <c r="FD656" s="492"/>
      <c r="FE656" s="492"/>
      <c r="FF656" s="492"/>
      <c r="FG656" s="492"/>
      <c r="FH656" s="492"/>
      <c r="FI656" s="492"/>
      <c r="FJ656" s="492"/>
      <c r="FK656" s="492"/>
      <c r="FL656" s="492"/>
      <c r="FM656" s="492"/>
      <c r="FN656" s="492"/>
      <c r="FO656" s="492"/>
      <c r="FP656" s="492"/>
      <c r="FQ656" s="492"/>
      <c r="FR656" s="492"/>
      <c r="FS656" s="492"/>
      <c r="FT656" s="492"/>
      <c r="FU656" s="492"/>
      <c r="FV656" s="492"/>
      <c r="FW656" s="492"/>
      <c r="FX656" s="492"/>
      <c r="FY656" s="492"/>
      <c r="FZ656" s="492"/>
      <c r="GA656" s="492"/>
      <c r="GB656" s="492"/>
      <c r="GC656" s="492"/>
      <c r="GD656" s="492"/>
      <c r="GE656" s="492"/>
      <c r="GF656" s="492"/>
      <c r="GG656" s="492"/>
      <c r="GH656" s="492"/>
      <c r="GI656" s="492"/>
      <c r="GJ656" s="492"/>
      <c r="GK656" s="492"/>
      <c r="GL656" s="492"/>
      <c r="GM656" s="492"/>
      <c r="GN656" s="492"/>
      <c r="GO656" s="492"/>
      <c r="GP656" s="492"/>
      <c r="GQ656" s="492"/>
      <c r="GR656" s="492"/>
      <c r="GS656" s="492"/>
      <c r="GT656" s="492"/>
      <c r="GU656" s="492"/>
      <c r="GV656" s="492"/>
      <c r="GW656" s="492"/>
      <c r="GX656" s="492"/>
      <c r="GY656" s="492"/>
      <c r="GZ656" s="492"/>
      <c r="HA656" s="492"/>
      <c r="HB656" s="492"/>
      <c r="HC656" s="492"/>
      <c r="HD656" s="492"/>
      <c r="HE656" s="492"/>
      <c r="HF656" s="492"/>
      <c r="HG656" s="492"/>
      <c r="HH656" s="492"/>
      <c r="HI656" s="492"/>
      <c r="HJ656" s="492"/>
      <c r="HK656" s="492"/>
      <c r="HL656" s="492"/>
      <c r="HM656" s="492"/>
      <c r="HN656" s="492"/>
      <c r="HO656" s="492"/>
      <c r="HP656" s="492"/>
      <c r="HQ656" s="492"/>
      <c r="HR656" s="492"/>
      <c r="HS656" s="492"/>
      <c r="HT656" s="492"/>
      <c r="HU656" s="492"/>
    </row>
    <row r="657" spans="1:229" s="484" customFormat="1" ht="15" customHeight="1" x14ac:dyDescent="0.15">
      <c r="A657" s="496">
        <v>653</v>
      </c>
      <c r="B657" s="679">
        <v>105</v>
      </c>
      <c r="C657" s="507" t="s">
        <v>3417</v>
      </c>
      <c r="D657" s="584" t="s">
        <v>3942</v>
      </c>
      <c r="E657" s="523" t="s">
        <v>705</v>
      </c>
      <c r="F657" s="598" t="s">
        <v>2892</v>
      </c>
      <c r="G657" s="610" t="s">
        <v>3408</v>
      </c>
      <c r="H657" s="501" t="s">
        <v>2246</v>
      </c>
      <c r="I657" s="502" t="str">
        <f>IF(H657="Pembina Utama","IV/e",IF(H657="Pembina Utama Madya","IV/d",IF(H657="Pembina Utama Muda","IV/c",IF(H657="Pembina Tk.I","IV/b",IF(H657="Pembina","IV/a",IF(H657="Penata Tk.I","III/d",IF(H657="Penata","III/c",IF(H657="Penata Muda Tk.I","III/b",IF(H657="Penata Muda","III/a",IF(H657="Pengatur Tk.I","II/d",IF(H657="Pengatur","II/c",IF(H657="Pengatur Muda Tk.I","II/b",IF(H657="Pengatur Muda","II/a",IF(H657="Juru Tk.I","I/d",IF(H657="Juru","I/c",IF(H657="Juru Muda Tk.I","I/b","I/a"))))))))))))))))</f>
        <v>III/b</v>
      </c>
      <c r="J657" s="503" t="s">
        <v>3399</v>
      </c>
      <c r="K657" s="504" t="s">
        <v>707</v>
      </c>
      <c r="L657" s="503">
        <f t="shared" si="59"/>
        <v>36</v>
      </c>
      <c r="M657" s="501" t="s">
        <v>258</v>
      </c>
      <c r="N657" s="503" t="s">
        <v>4829</v>
      </c>
      <c r="O657" s="501" t="s">
        <v>2225</v>
      </c>
      <c r="P657" s="506"/>
      <c r="Q657" s="508" t="s">
        <v>2234</v>
      </c>
      <c r="R657" s="508" t="s">
        <v>2290</v>
      </c>
      <c r="S657" s="598">
        <v>2016</v>
      </c>
      <c r="T657" s="598" t="s">
        <v>3536</v>
      </c>
      <c r="U657" s="598"/>
      <c r="V657" s="625"/>
      <c r="W657" s="492"/>
      <c r="X657" s="492"/>
      <c r="Y657" s="492"/>
      <c r="Z657" s="492"/>
      <c r="AA657" s="492"/>
      <c r="AB657" s="492"/>
      <c r="AC657" s="492"/>
      <c r="AD657" s="492"/>
      <c r="AE657" s="492"/>
      <c r="AF657" s="492"/>
      <c r="AG657" s="492"/>
      <c r="AH657" s="492"/>
      <c r="AI657" s="492"/>
      <c r="AJ657" s="492"/>
      <c r="AK657" s="492"/>
      <c r="AL657" s="492"/>
      <c r="AM657" s="492"/>
      <c r="AN657" s="492"/>
      <c r="AO657" s="492"/>
      <c r="AP657" s="492"/>
      <c r="AQ657" s="492"/>
      <c r="AR657" s="492"/>
      <c r="AS657" s="492"/>
      <c r="AT657" s="492"/>
      <c r="AU657" s="492"/>
      <c r="AV657" s="492"/>
      <c r="AW657" s="492"/>
      <c r="AX657" s="492"/>
      <c r="AY657" s="492"/>
      <c r="AZ657" s="492"/>
      <c r="BA657" s="492"/>
      <c r="BB657" s="492"/>
      <c r="BC657" s="492"/>
      <c r="BD657" s="492"/>
      <c r="BE657" s="492"/>
      <c r="BF657" s="492"/>
      <c r="BG657" s="492"/>
      <c r="BH657" s="492"/>
      <c r="BI657" s="492"/>
      <c r="BJ657" s="492"/>
      <c r="BK657" s="492"/>
      <c r="BL657" s="492"/>
      <c r="BM657" s="492"/>
      <c r="BN657" s="492"/>
      <c r="BO657" s="492"/>
      <c r="BP657" s="492"/>
      <c r="BQ657" s="492"/>
      <c r="BR657" s="492"/>
      <c r="BS657" s="492"/>
      <c r="BT657" s="492"/>
      <c r="BU657" s="492"/>
      <c r="BV657" s="492"/>
      <c r="BW657" s="492"/>
      <c r="BX657" s="492"/>
      <c r="BY657" s="492"/>
      <c r="BZ657" s="492"/>
      <c r="CA657" s="492"/>
      <c r="CB657" s="492"/>
      <c r="CC657" s="492"/>
      <c r="CD657" s="492"/>
      <c r="CE657" s="492"/>
      <c r="CF657" s="492"/>
      <c r="CG657" s="492"/>
      <c r="CH657" s="492"/>
      <c r="CI657" s="492"/>
      <c r="CJ657" s="492"/>
      <c r="CK657" s="492"/>
      <c r="CL657" s="492"/>
      <c r="CM657" s="492"/>
      <c r="CN657" s="492"/>
      <c r="CO657" s="492"/>
      <c r="CP657" s="492"/>
      <c r="CQ657" s="492"/>
      <c r="CR657" s="492"/>
      <c r="CS657" s="492"/>
      <c r="CT657" s="492"/>
      <c r="CU657" s="492"/>
      <c r="CV657" s="492"/>
      <c r="CW657" s="492"/>
      <c r="CX657" s="492"/>
      <c r="CY657" s="492"/>
      <c r="CZ657" s="492"/>
      <c r="DA657" s="492"/>
      <c r="DB657" s="492"/>
      <c r="DC657" s="492"/>
      <c r="DD657" s="492"/>
      <c r="DE657" s="492"/>
      <c r="DF657" s="492"/>
      <c r="DG657" s="492"/>
      <c r="DH657" s="492"/>
      <c r="DI657" s="492"/>
      <c r="DJ657" s="492"/>
      <c r="DK657" s="492"/>
      <c r="DL657" s="492"/>
      <c r="DM657" s="492"/>
      <c r="DN657" s="492"/>
      <c r="DO657" s="492"/>
      <c r="DP657" s="492"/>
      <c r="DQ657" s="492"/>
      <c r="DR657" s="492"/>
      <c r="DS657" s="492"/>
      <c r="DT657" s="492"/>
      <c r="DU657" s="492"/>
      <c r="DV657" s="492"/>
      <c r="DW657" s="492"/>
      <c r="DX657" s="492"/>
      <c r="DY657" s="492"/>
      <c r="DZ657" s="492"/>
      <c r="EA657" s="492"/>
      <c r="EB657" s="492"/>
      <c r="EC657" s="492"/>
      <c r="ED657" s="492"/>
      <c r="EE657" s="492"/>
      <c r="EF657" s="492"/>
      <c r="EG657" s="492"/>
      <c r="EH657" s="492"/>
      <c r="EI657" s="492"/>
      <c r="EJ657" s="492"/>
      <c r="EK657" s="492"/>
      <c r="EL657" s="492"/>
      <c r="EM657" s="492"/>
      <c r="EN657" s="492"/>
      <c r="EO657" s="492"/>
      <c r="EP657" s="492"/>
      <c r="EQ657" s="492"/>
      <c r="ER657" s="492"/>
      <c r="ES657" s="492"/>
      <c r="ET657" s="492"/>
      <c r="EU657" s="492"/>
      <c r="EV657" s="492"/>
      <c r="EW657" s="492"/>
      <c r="EX657" s="492"/>
      <c r="EY657" s="492"/>
      <c r="EZ657" s="492"/>
      <c r="FA657" s="492"/>
      <c r="FB657" s="492"/>
      <c r="FC657" s="492"/>
      <c r="FD657" s="492"/>
      <c r="FE657" s="492"/>
      <c r="FF657" s="492"/>
      <c r="FG657" s="492"/>
      <c r="FH657" s="492"/>
      <c r="FI657" s="492"/>
      <c r="FJ657" s="492"/>
      <c r="FK657" s="492"/>
      <c r="FL657" s="492"/>
      <c r="FM657" s="492"/>
      <c r="FN657" s="492"/>
      <c r="FO657" s="492"/>
      <c r="FP657" s="492"/>
      <c r="FQ657" s="492"/>
      <c r="FR657" s="492"/>
      <c r="FS657" s="492"/>
      <c r="FT657" s="492"/>
      <c r="FU657" s="492"/>
      <c r="FV657" s="492"/>
      <c r="FW657" s="492"/>
      <c r="FX657" s="492"/>
      <c r="FY657" s="492"/>
      <c r="FZ657" s="492"/>
      <c r="GA657" s="492"/>
      <c r="GB657" s="492"/>
      <c r="GC657" s="492"/>
      <c r="GD657" s="492"/>
      <c r="GE657" s="492"/>
      <c r="GF657" s="492"/>
      <c r="GG657" s="492"/>
      <c r="GH657" s="492"/>
      <c r="GI657" s="492"/>
      <c r="GJ657" s="492"/>
      <c r="GK657" s="492"/>
      <c r="GL657" s="492"/>
      <c r="GM657" s="492"/>
      <c r="GN657" s="492"/>
      <c r="GO657" s="492"/>
      <c r="GP657" s="492"/>
      <c r="GQ657" s="492"/>
      <c r="GR657" s="492"/>
      <c r="GS657" s="492"/>
      <c r="GT657" s="492"/>
      <c r="GU657" s="492"/>
      <c r="GV657" s="492"/>
      <c r="GW657" s="492"/>
      <c r="GX657" s="492"/>
      <c r="GY657" s="492"/>
      <c r="GZ657" s="492"/>
      <c r="HA657" s="492"/>
      <c r="HB657" s="492"/>
      <c r="HC657" s="492"/>
      <c r="HD657" s="492"/>
      <c r="HE657" s="492"/>
      <c r="HF657" s="492"/>
      <c r="HG657" s="492"/>
      <c r="HH657" s="492"/>
      <c r="HI657" s="492"/>
      <c r="HJ657" s="492"/>
      <c r="HK657" s="492"/>
      <c r="HL657" s="492"/>
      <c r="HM657" s="492"/>
      <c r="HN657" s="492"/>
      <c r="HO657" s="492"/>
      <c r="HP657" s="492"/>
      <c r="HQ657" s="492"/>
      <c r="HR657" s="492"/>
      <c r="HS657" s="492"/>
      <c r="HT657" s="492"/>
      <c r="HU657" s="492"/>
    </row>
    <row r="658" spans="1:229" s="484" customFormat="1" ht="15" customHeight="1" x14ac:dyDescent="0.15">
      <c r="A658" s="504">
        <v>654</v>
      </c>
      <c r="B658" s="504">
        <v>106</v>
      </c>
      <c r="C658" s="539" t="s">
        <v>4539</v>
      </c>
      <c r="D658" s="538" t="s">
        <v>4495</v>
      </c>
      <c r="E658" s="523" t="s">
        <v>705</v>
      </c>
      <c r="F658" s="598" t="s">
        <v>2762</v>
      </c>
      <c r="G658" s="610" t="s">
        <v>4566</v>
      </c>
      <c r="H658" s="501" t="s">
        <v>2246</v>
      </c>
      <c r="I658" s="502" t="str">
        <f t="shared" ref="I658" si="60">IF(H658="Pembina Utama","IV/e",IF(H658="Pembina Utama Madya","IV/d",IF(H658="Pembina Utama Muda","IV/c",IF(H658="Pembina Tk.I","IV/b",IF(H658="Pembina","IV/a",IF(H658="Penata Tk.I","III/d",IF(H658="Penata","III/c",IF(H658="Penata Muda Tk.I","III/b",IF(H658="Penata Muda","III/a",IF(H658="Pengatur Tk.I","II/d",IF(H658="Pengatur","II/c",IF(H658="Pengatur Muda Tk.I","II/b",IF(H658="Pengatur Muda","II/a",IF(H658="Juru Tk.I","I/d",IF(H658="Juru","I/c",IF(H658="Juru Muda Tk.I","I/b","I/a"))))))))))))))))</f>
        <v>III/b</v>
      </c>
      <c r="J658" s="503" t="s">
        <v>3977</v>
      </c>
      <c r="K658" s="504" t="s">
        <v>707</v>
      </c>
      <c r="L658" s="503">
        <f t="shared" si="59"/>
        <v>34</v>
      </c>
      <c r="M658" s="501" t="s">
        <v>680</v>
      </c>
      <c r="N658" s="503" t="s">
        <v>3977</v>
      </c>
      <c r="O658" s="501" t="s">
        <v>2225</v>
      </c>
      <c r="P658" s="553" t="s">
        <v>4512</v>
      </c>
      <c r="Q658" s="508" t="s">
        <v>2234</v>
      </c>
      <c r="R658" s="508" t="s">
        <v>2295</v>
      </c>
      <c r="S658" s="598">
        <v>2011</v>
      </c>
      <c r="T658" s="598" t="s">
        <v>3601</v>
      </c>
      <c r="U658" s="598" t="s">
        <v>2989</v>
      </c>
      <c r="V658" s="625"/>
      <c r="W658" s="492"/>
      <c r="X658" s="492"/>
      <c r="Y658" s="492"/>
      <c r="Z658" s="492"/>
      <c r="AA658" s="492"/>
      <c r="AB658" s="492"/>
      <c r="AC658" s="492"/>
      <c r="AD658" s="492"/>
      <c r="AE658" s="492"/>
      <c r="AF658" s="492"/>
      <c r="AG658" s="492"/>
      <c r="AH658" s="492"/>
      <c r="AI658" s="492"/>
      <c r="AJ658" s="492"/>
      <c r="AK658" s="492"/>
      <c r="AL658" s="492"/>
      <c r="AM658" s="492"/>
      <c r="AN658" s="492"/>
      <c r="AO658" s="492"/>
      <c r="AP658" s="492"/>
      <c r="AQ658" s="492"/>
      <c r="AR658" s="492"/>
      <c r="AS658" s="492"/>
      <c r="AT658" s="492"/>
      <c r="AU658" s="492"/>
      <c r="AV658" s="492"/>
      <c r="AW658" s="492"/>
      <c r="AX658" s="492"/>
      <c r="AY658" s="492"/>
      <c r="AZ658" s="492"/>
      <c r="BA658" s="492"/>
      <c r="BB658" s="492"/>
      <c r="BC658" s="492"/>
      <c r="BD658" s="492"/>
      <c r="BE658" s="492"/>
      <c r="BF658" s="492"/>
      <c r="BG658" s="492"/>
      <c r="BH658" s="492"/>
      <c r="BI658" s="492"/>
      <c r="BJ658" s="492"/>
      <c r="BK658" s="492"/>
      <c r="BL658" s="492"/>
      <c r="BM658" s="492"/>
      <c r="BN658" s="492"/>
      <c r="BO658" s="492"/>
      <c r="BP658" s="492"/>
      <c r="BQ658" s="492"/>
      <c r="BR658" s="492"/>
      <c r="BS658" s="492"/>
      <c r="BT658" s="492"/>
      <c r="BU658" s="492"/>
      <c r="BV658" s="492"/>
      <c r="BW658" s="492"/>
      <c r="BX658" s="492"/>
      <c r="BY658" s="492"/>
      <c r="BZ658" s="492"/>
      <c r="CA658" s="492"/>
      <c r="CB658" s="492"/>
      <c r="CC658" s="492"/>
      <c r="CD658" s="492"/>
      <c r="CE658" s="492"/>
      <c r="CF658" s="492"/>
      <c r="CG658" s="492"/>
      <c r="CH658" s="492"/>
      <c r="CI658" s="492"/>
      <c r="CJ658" s="492"/>
      <c r="CK658" s="492"/>
      <c r="CL658" s="492"/>
      <c r="CM658" s="492"/>
      <c r="CN658" s="492"/>
      <c r="CO658" s="492"/>
      <c r="CP658" s="492"/>
      <c r="CQ658" s="492"/>
      <c r="CR658" s="492"/>
      <c r="CS658" s="492"/>
      <c r="CT658" s="492"/>
      <c r="CU658" s="492"/>
      <c r="CV658" s="492"/>
      <c r="CW658" s="492"/>
      <c r="CX658" s="492"/>
      <c r="CY658" s="492"/>
      <c r="CZ658" s="492"/>
      <c r="DA658" s="492"/>
      <c r="DB658" s="492"/>
      <c r="DC658" s="492"/>
      <c r="DD658" s="492"/>
      <c r="DE658" s="492"/>
      <c r="DF658" s="492"/>
      <c r="DG658" s="492"/>
      <c r="DH658" s="492"/>
      <c r="DI658" s="492"/>
      <c r="DJ658" s="492"/>
      <c r="DK658" s="492"/>
      <c r="DL658" s="492"/>
      <c r="DM658" s="492"/>
      <c r="DN658" s="492"/>
      <c r="DO658" s="492"/>
      <c r="DP658" s="492"/>
      <c r="DQ658" s="492"/>
      <c r="DR658" s="492"/>
      <c r="DS658" s="492"/>
      <c r="DT658" s="492"/>
      <c r="DU658" s="492"/>
      <c r="DV658" s="492"/>
      <c r="DW658" s="492"/>
      <c r="DX658" s="492"/>
      <c r="DY658" s="492"/>
      <c r="DZ658" s="492"/>
      <c r="EA658" s="492"/>
      <c r="EB658" s="492"/>
      <c r="EC658" s="492"/>
      <c r="ED658" s="492"/>
      <c r="EE658" s="492"/>
      <c r="EF658" s="492"/>
      <c r="EG658" s="492"/>
      <c r="EH658" s="492"/>
      <c r="EI658" s="492"/>
      <c r="EJ658" s="492"/>
      <c r="EK658" s="492"/>
      <c r="EL658" s="492"/>
      <c r="EM658" s="492"/>
      <c r="EN658" s="492"/>
      <c r="EO658" s="492"/>
      <c r="EP658" s="492"/>
      <c r="EQ658" s="492"/>
      <c r="ER658" s="492"/>
      <c r="ES658" s="492"/>
      <c r="ET658" s="492"/>
      <c r="EU658" s="492"/>
      <c r="EV658" s="492"/>
      <c r="EW658" s="492"/>
      <c r="EX658" s="492"/>
      <c r="EY658" s="492"/>
      <c r="EZ658" s="492"/>
      <c r="FA658" s="492"/>
      <c r="FB658" s="492"/>
      <c r="FC658" s="492"/>
      <c r="FD658" s="492"/>
      <c r="FE658" s="492"/>
      <c r="FF658" s="492"/>
      <c r="FG658" s="492"/>
      <c r="FH658" s="492"/>
      <c r="FI658" s="492"/>
      <c r="FJ658" s="492"/>
      <c r="FK658" s="492"/>
      <c r="FL658" s="492"/>
      <c r="FM658" s="492"/>
      <c r="FN658" s="492"/>
      <c r="FO658" s="492"/>
      <c r="FP658" s="492"/>
      <c r="FQ658" s="492"/>
      <c r="FR658" s="492"/>
      <c r="FS658" s="492"/>
      <c r="FT658" s="492"/>
      <c r="FU658" s="492"/>
      <c r="FV658" s="492"/>
      <c r="FW658" s="492"/>
      <c r="FX658" s="492"/>
      <c r="FY658" s="492"/>
      <c r="FZ658" s="492"/>
      <c r="GA658" s="492"/>
      <c r="GB658" s="492"/>
      <c r="GC658" s="492"/>
      <c r="GD658" s="492"/>
      <c r="GE658" s="492"/>
      <c r="GF658" s="492"/>
      <c r="GG658" s="492"/>
      <c r="GH658" s="492"/>
      <c r="GI658" s="492"/>
      <c r="GJ658" s="492"/>
      <c r="GK658" s="492"/>
      <c r="GL658" s="492"/>
      <c r="GM658" s="492"/>
      <c r="GN658" s="492"/>
      <c r="GO658" s="492"/>
      <c r="GP658" s="492"/>
      <c r="GQ658" s="492"/>
      <c r="GR658" s="492"/>
      <c r="GS658" s="492"/>
      <c r="GT658" s="492"/>
      <c r="GU658" s="492"/>
      <c r="GV658" s="492"/>
      <c r="GW658" s="492"/>
      <c r="GX658" s="492"/>
      <c r="GY658" s="492"/>
      <c r="GZ658" s="492"/>
      <c r="HA658" s="492"/>
      <c r="HB658" s="492"/>
      <c r="HC658" s="492"/>
      <c r="HD658" s="492"/>
      <c r="HE658" s="492"/>
      <c r="HF658" s="492"/>
      <c r="HG658" s="492"/>
      <c r="HH658" s="492"/>
      <c r="HI658" s="492"/>
      <c r="HJ658" s="492"/>
      <c r="HK658" s="492"/>
      <c r="HL658" s="492"/>
      <c r="HM658" s="492"/>
      <c r="HN658" s="492"/>
      <c r="HO658" s="492"/>
      <c r="HP658" s="492"/>
      <c r="HQ658" s="492"/>
      <c r="HR658" s="492"/>
      <c r="HS658" s="492"/>
      <c r="HT658" s="492"/>
      <c r="HU658" s="492"/>
    </row>
    <row r="659" spans="1:229" s="484" customFormat="1" ht="15" customHeight="1" x14ac:dyDescent="0.15">
      <c r="A659" s="496">
        <v>655</v>
      </c>
      <c r="B659" s="679">
        <v>107</v>
      </c>
      <c r="C659" s="539" t="s">
        <v>4540</v>
      </c>
      <c r="D659" s="538" t="s">
        <v>4496</v>
      </c>
      <c r="E659" s="523" t="s">
        <v>705</v>
      </c>
      <c r="F659" s="598" t="s">
        <v>2738</v>
      </c>
      <c r="G659" s="610" t="s">
        <v>4567</v>
      </c>
      <c r="H659" s="501" t="s">
        <v>2246</v>
      </c>
      <c r="I659" s="502" t="str">
        <f t="shared" ref="I659:I686" si="61">IF(H659="Pembina Utama","IV/e",IF(H659="Pembina Utama Madya","IV/d",IF(H659="Pembina Utama Muda","IV/c",IF(H659="Pembina Tk.I","IV/b",IF(H659="Pembina","IV/a",IF(H659="Penata Tk.I","III/d",IF(H659="Penata","III/c",IF(H659="Penata Muda Tk.I","III/b",IF(H659="Penata Muda","III/a",IF(H659="Pengatur Tk.I","II/d",IF(H659="Pengatur","II/c",IF(H659="Pengatur Muda Tk.I","II/b",IF(H659="Pengatur Muda","II/a",IF(H659="Juru Tk.I","I/d",IF(H659="Juru","I/c",IF(H659="Juru Muda Tk.I","I/b","I/a"))))))))))))))))</f>
        <v>III/b</v>
      </c>
      <c r="J659" s="503" t="s">
        <v>3977</v>
      </c>
      <c r="K659" s="504" t="s">
        <v>707</v>
      </c>
      <c r="L659" s="503">
        <f t="shared" si="59"/>
        <v>31</v>
      </c>
      <c r="M659" s="501" t="s">
        <v>680</v>
      </c>
      <c r="N659" s="503" t="s">
        <v>3977</v>
      </c>
      <c r="O659" s="501" t="s">
        <v>2225</v>
      </c>
      <c r="P659" s="553" t="s">
        <v>4513</v>
      </c>
      <c r="Q659" s="508" t="s">
        <v>2234</v>
      </c>
      <c r="R659" s="508" t="s">
        <v>2290</v>
      </c>
      <c r="S659" s="598">
        <v>2012</v>
      </c>
      <c r="T659" s="598"/>
      <c r="U659" s="598" t="s">
        <v>3007</v>
      </c>
      <c r="V659" s="625"/>
      <c r="W659" s="492"/>
      <c r="X659" s="492"/>
      <c r="Y659" s="492"/>
      <c r="Z659" s="492"/>
      <c r="AA659" s="492"/>
      <c r="AB659" s="492"/>
      <c r="AC659" s="492"/>
      <c r="AD659" s="492"/>
      <c r="AE659" s="492"/>
      <c r="AF659" s="492"/>
      <c r="AG659" s="492"/>
      <c r="AH659" s="492"/>
      <c r="AI659" s="492"/>
      <c r="AJ659" s="492"/>
      <c r="AK659" s="492"/>
      <c r="AL659" s="492"/>
      <c r="AM659" s="492"/>
      <c r="AN659" s="492"/>
      <c r="AO659" s="492"/>
      <c r="AP659" s="492"/>
      <c r="AQ659" s="492"/>
      <c r="AR659" s="492"/>
      <c r="AS659" s="492"/>
      <c r="AT659" s="492"/>
      <c r="AU659" s="492"/>
      <c r="AV659" s="492"/>
      <c r="AW659" s="492"/>
      <c r="AX659" s="492"/>
      <c r="AY659" s="492"/>
      <c r="AZ659" s="492"/>
      <c r="BA659" s="492"/>
      <c r="BB659" s="492"/>
      <c r="BC659" s="492"/>
      <c r="BD659" s="492"/>
      <c r="BE659" s="492"/>
      <c r="BF659" s="492"/>
      <c r="BG659" s="492"/>
      <c r="BH659" s="492"/>
      <c r="BI659" s="492"/>
      <c r="BJ659" s="492"/>
      <c r="BK659" s="492"/>
      <c r="BL659" s="492"/>
      <c r="BM659" s="492"/>
      <c r="BN659" s="492"/>
      <c r="BO659" s="492"/>
      <c r="BP659" s="492"/>
      <c r="BQ659" s="492"/>
      <c r="BR659" s="492"/>
      <c r="BS659" s="492"/>
      <c r="BT659" s="492"/>
      <c r="BU659" s="492"/>
      <c r="BV659" s="492"/>
      <c r="BW659" s="492"/>
      <c r="BX659" s="492"/>
      <c r="BY659" s="492"/>
      <c r="BZ659" s="492"/>
      <c r="CA659" s="492"/>
      <c r="CB659" s="492"/>
      <c r="CC659" s="492"/>
      <c r="CD659" s="492"/>
      <c r="CE659" s="492"/>
      <c r="CF659" s="492"/>
      <c r="CG659" s="492"/>
      <c r="CH659" s="492"/>
      <c r="CI659" s="492"/>
      <c r="CJ659" s="492"/>
      <c r="CK659" s="492"/>
      <c r="CL659" s="492"/>
      <c r="CM659" s="492"/>
      <c r="CN659" s="492"/>
      <c r="CO659" s="492"/>
      <c r="CP659" s="492"/>
      <c r="CQ659" s="492"/>
      <c r="CR659" s="492"/>
      <c r="CS659" s="492"/>
      <c r="CT659" s="492"/>
      <c r="CU659" s="492"/>
      <c r="CV659" s="492"/>
      <c r="CW659" s="492"/>
      <c r="CX659" s="492"/>
      <c r="CY659" s="492"/>
      <c r="CZ659" s="492"/>
      <c r="DA659" s="492"/>
      <c r="DB659" s="492"/>
      <c r="DC659" s="492"/>
      <c r="DD659" s="492"/>
      <c r="DE659" s="492"/>
      <c r="DF659" s="492"/>
      <c r="DG659" s="492"/>
      <c r="DH659" s="492"/>
      <c r="DI659" s="492"/>
      <c r="DJ659" s="492"/>
      <c r="DK659" s="492"/>
      <c r="DL659" s="492"/>
      <c r="DM659" s="492"/>
      <c r="DN659" s="492"/>
      <c r="DO659" s="492"/>
      <c r="DP659" s="492"/>
      <c r="DQ659" s="492"/>
      <c r="DR659" s="492"/>
      <c r="DS659" s="492"/>
      <c r="DT659" s="492"/>
      <c r="DU659" s="492"/>
      <c r="DV659" s="492"/>
      <c r="DW659" s="492"/>
      <c r="DX659" s="492"/>
      <c r="DY659" s="492"/>
      <c r="DZ659" s="492"/>
      <c r="EA659" s="492"/>
      <c r="EB659" s="492"/>
      <c r="EC659" s="492"/>
      <c r="ED659" s="492"/>
      <c r="EE659" s="492"/>
      <c r="EF659" s="492"/>
      <c r="EG659" s="492"/>
      <c r="EH659" s="492"/>
      <c r="EI659" s="492"/>
      <c r="EJ659" s="492"/>
      <c r="EK659" s="492"/>
      <c r="EL659" s="492"/>
      <c r="EM659" s="492"/>
      <c r="EN659" s="492"/>
      <c r="EO659" s="492"/>
      <c r="EP659" s="492"/>
      <c r="EQ659" s="492"/>
      <c r="ER659" s="492"/>
      <c r="ES659" s="492"/>
      <c r="ET659" s="492"/>
      <c r="EU659" s="492"/>
      <c r="EV659" s="492"/>
      <c r="EW659" s="492"/>
      <c r="EX659" s="492"/>
      <c r="EY659" s="492"/>
      <c r="EZ659" s="492"/>
      <c r="FA659" s="492"/>
      <c r="FB659" s="492"/>
      <c r="FC659" s="492"/>
      <c r="FD659" s="492"/>
      <c r="FE659" s="492"/>
      <c r="FF659" s="492"/>
      <c r="FG659" s="492"/>
      <c r="FH659" s="492"/>
      <c r="FI659" s="492"/>
      <c r="FJ659" s="492"/>
      <c r="FK659" s="492"/>
      <c r="FL659" s="492"/>
      <c r="FM659" s="492"/>
      <c r="FN659" s="492"/>
      <c r="FO659" s="492"/>
      <c r="FP659" s="492"/>
      <c r="FQ659" s="492"/>
      <c r="FR659" s="492"/>
      <c r="FS659" s="492"/>
      <c r="FT659" s="492"/>
      <c r="FU659" s="492"/>
      <c r="FV659" s="492"/>
      <c r="FW659" s="492"/>
      <c r="FX659" s="492"/>
      <c r="FY659" s="492"/>
      <c r="FZ659" s="492"/>
      <c r="GA659" s="492"/>
      <c r="GB659" s="492"/>
      <c r="GC659" s="492"/>
      <c r="GD659" s="492"/>
      <c r="GE659" s="492"/>
      <c r="GF659" s="492"/>
      <c r="GG659" s="492"/>
      <c r="GH659" s="492"/>
      <c r="GI659" s="492"/>
      <c r="GJ659" s="492"/>
      <c r="GK659" s="492"/>
      <c r="GL659" s="492"/>
      <c r="GM659" s="492"/>
      <c r="GN659" s="492"/>
      <c r="GO659" s="492"/>
      <c r="GP659" s="492"/>
      <c r="GQ659" s="492"/>
      <c r="GR659" s="492"/>
      <c r="GS659" s="492"/>
      <c r="GT659" s="492"/>
      <c r="GU659" s="492"/>
      <c r="GV659" s="492"/>
      <c r="GW659" s="492"/>
      <c r="GX659" s="492"/>
      <c r="GY659" s="492"/>
      <c r="GZ659" s="492"/>
      <c r="HA659" s="492"/>
      <c r="HB659" s="492"/>
      <c r="HC659" s="492"/>
      <c r="HD659" s="492"/>
      <c r="HE659" s="492"/>
      <c r="HF659" s="492"/>
      <c r="HG659" s="492"/>
      <c r="HH659" s="492"/>
      <c r="HI659" s="492"/>
      <c r="HJ659" s="492"/>
      <c r="HK659" s="492"/>
      <c r="HL659" s="492"/>
      <c r="HM659" s="492"/>
      <c r="HN659" s="492"/>
      <c r="HO659" s="492"/>
      <c r="HP659" s="492"/>
      <c r="HQ659" s="492"/>
      <c r="HR659" s="492"/>
      <c r="HS659" s="492"/>
      <c r="HT659" s="492"/>
      <c r="HU659" s="492"/>
    </row>
    <row r="660" spans="1:229" s="484" customFormat="1" ht="15" customHeight="1" x14ac:dyDescent="0.15">
      <c r="A660" s="496">
        <v>656</v>
      </c>
      <c r="B660" s="504">
        <v>108</v>
      </c>
      <c r="C660" s="539" t="s">
        <v>4541</v>
      </c>
      <c r="D660" s="538" t="s">
        <v>4497</v>
      </c>
      <c r="E660" s="523" t="s">
        <v>705</v>
      </c>
      <c r="F660" s="598" t="s">
        <v>2742</v>
      </c>
      <c r="G660" s="610" t="s">
        <v>4568</v>
      </c>
      <c r="H660" s="501" t="s">
        <v>2246</v>
      </c>
      <c r="I660" s="502" t="str">
        <f t="shared" si="61"/>
        <v>III/b</v>
      </c>
      <c r="J660" s="503" t="s">
        <v>3977</v>
      </c>
      <c r="K660" s="504" t="s">
        <v>707</v>
      </c>
      <c r="L660" s="503">
        <f t="shared" si="59"/>
        <v>29</v>
      </c>
      <c r="M660" s="501" t="s">
        <v>680</v>
      </c>
      <c r="N660" s="503" t="s">
        <v>3977</v>
      </c>
      <c r="O660" s="501" t="s">
        <v>2225</v>
      </c>
      <c r="P660" s="553" t="s">
        <v>4514</v>
      </c>
      <c r="Q660" s="508" t="s">
        <v>2234</v>
      </c>
      <c r="R660" s="508" t="s">
        <v>2295</v>
      </c>
      <c r="S660" s="598">
        <v>2016</v>
      </c>
      <c r="T660" s="598" t="s">
        <v>3601</v>
      </c>
      <c r="U660" s="598" t="s">
        <v>1248</v>
      </c>
      <c r="V660" s="625"/>
      <c r="W660" s="492"/>
      <c r="X660" s="492"/>
      <c r="Y660" s="492"/>
      <c r="Z660" s="492"/>
      <c r="AA660" s="492"/>
      <c r="AB660" s="492"/>
      <c r="AC660" s="492"/>
      <c r="AD660" s="492"/>
      <c r="AE660" s="492"/>
      <c r="AF660" s="492"/>
      <c r="AG660" s="492"/>
      <c r="AH660" s="492"/>
      <c r="AI660" s="492"/>
      <c r="AJ660" s="492"/>
      <c r="AK660" s="492"/>
      <c r="AL660" s="492"/>
      <c r="AM660" s="492"/>
      <c r="AN660" s="492"/>
      <c r="AO660" s="492"/>
      <c r="AP660" s="492"/>
      <c r="AQ660" s="492"/>
      <c r="AR660" s="492"/>
      <c r="AS660" s="492"/>
      <c r="AT660" s="492"/>
      <c r="AU660" s="492"/>
      <c r="AV660" s="492"/>
      <c r="AW660" s="492"/>
      <c r="AX660" s="492"/>
      <c r="AY660" s="492"/>
      <c r="AZ660" s="492"/>
      <c r="BA660" s="492"/>
      <c r="BB660" s="492"/>
      <c r="BC660" s="492"/>
      <c r="BD660" s="492"/>
      <c r="BE660" s="492"/>
      <c r="BF660" s="492"/>
      <c r="BG660" s="492"/>
      <c r="BH660" s="492"/>
      <c r="BI660" s="492"/>
      <c r="BJ660" s="492"/>
      <c r="BK660" s="492"/>
      <c r="BL660" s="492"/>
      <c r="BM660" s="492"/>
      <c r="BN660" s="492"/>
      <c r="BO660" s="492"/>
      <c r="BP660" s="492"/>
      <c r="BQ660" s="492"/>
      <c r="BR660" s="492"/>
      <c r="BS660" s="492"/>
      <c r="BT660" s="492"/>
      <c r="BU660" s="492"/>
      <c r="BV660" s="492"/>
      <c r="BW660" s="492"/>
      <c r="BX660" s="492"/>
      <c r="BY660" s="492"/>
      <c r="BZ660" s="492"/>
      <c r="CA660" s="492"/>
      <c r="CB660" s="492"/>
      <c r="CC660" s="492"/>
      <c r="CD660" s="492"/>
      <c r="CE660" s="492"/>
      <c r="CF660" s="492"/>
      <c r="CG660" s="492"/>
      <c r="CH660" s="492"/>
      <c r="CI660" s="492"/>
      <c r="CJ660" s="492"/>
      <c r="CK660" s="492"/>
      <c r="CL660" s="492"/>
      <c r="CM660" s="492"/>
      <c r="CN660" s="492"/>
      <c r="CO660" s="492"/>
      <c r="CP660" s="492"/>
      <c r="CQ660" s="492"/>
      <c r="CR660" s="492"/>
      <c r="CS660" s="492"/>
      <c r="CT660" s="492"/>
      <c r="CU660" s="492"/>
      <c r="CV660" s="492"/>
      <c r="CW660" s="492"/>
      <c r="CX660" s="492"/>
      <c r="CY660" s="492"/>
      <c r="CZ660" s="492"/>
      <c r="DA660" s="492"/>
      <c r="DB660" s="492"/>
      <c r="DC660" s="492"/>
      <c r="DD660" s="492"/>
      <c r="DE660" s="492"/>
      <c r="DF660" s="492"/>
      <c r="DG660" s="492"/>
      <c r="DH660" s="492"/>
      <c r="DI660" s="492"/>
      <c r="DJ660" s="492"/>
      <c r="DK660" s="492"/>
      <c r="DL660" s="492"/>
      <c r="DM660" s="492"/>
      <c r="DN660" s="492"/>
      <c r="DO660" s="492"/>
      <c r="DP660" s="492"/>
      <c r="DQ660" s="492"/>
      <c r="DR660" s="492"/>
      <c r="DS660" s="492"/>
      <c r="DT660" s="492"/>
      <c r="DU660" s="492"/>
      <c r="DV660" s="492"/>
      <c r="DW660" s="492"/>
      <c r="DX660" s="492"/>
      <c r="DY660" s="492"/>
      <c r="DZ660" s="492"/>
      <c r="EA660" s="492"/>
      <c r="EB660" s="492"/>
      <c r="EC660" s="492"/>
      <c r="ED660" s="492"/>
      <c r="EE660" s="492"/>
      <c r="EF660" s="492"/>
      <c r="EG660" s="492"/>
      <c r="EH660" s="492"/>
      <c r="EI660" s="492"/>
      <c r="EJ660" s="492"/>
      <c r="EK660" s="492"/>
      <c r="EL660" s="492"/>
      <c r="EM660" s="492"/>
      <c r="EN660" s="492"/>
      <c r="EO660" s="492"/>
      <c r="EP660" s="492"/>
      <c r="EQ660" s="492"/>
      <c r="ER660" s="492"/>
      <c r="ES660" s="492"/>
      <c r="ET660" s="492"/>
      <c r="EU660" s="492"/>
      <c r="EV660" s="492"/>
      <c r="EW660" s="492"/>
      <c r="EX660" s="492"/>
      <c r="EY660" s="492"/>
      <c r="EZ660" s="492"/>
      <c r="FA660" s="492"/>
      <c r="FB660" s="492"/>
      <c r="FC660" s="492"/>
      <c r="FD660" s="492"/>
      <c r="FE660" s="492"/>
      <c r="FF660" s="492"/>
      <c r="FG660" s="492"/>
      <c r="FH660" s="492"/>
      <c r="FI660" s="492"/>
      <c r="FJ660" s="492"/>
      <c r="FK660" s="492"/>
      <c r="FL660" s="492"/>
      <c r="FM660" s="492"/>
      <c r="FN660" s="492"/>
      <c r="FO660" s="492"/>
      <c r="FP660" s="492"/>
      <c r="FQ660" s="492"/>
      <c r="FR660" s="492"/>
      <c r="FS660" s="492"/>
      <c r="FT660" s="492"/>
      <c r="FU660" s="492"/>
      <c r="FV660" s="492"/>
      <c r="FW660" s="492"/>
      <c r="FX660" s="492"/>
      <c r="FY660" s="492"/>
      <c r="FZ660" s="492"/>
      <c r="GA660" s="492"/>
      <c r="GB660" s="492"/>
      <c r="GC660" s="492"/>
      <c r="GD660" s="492"/>
      <c r="GE660" s="492"/>
      <c r="GF660" s="492"/>
      <c r="GG660" s="492"/>
      <c r="GH660" s="492"/>
      <c r="GI660" s="492"/>
      <c r="GJ660" s="492"/>
      <c r="GK660" s="492"/>
      <c r="GL660" s="492"/>
      <c r="GM660" s="492"/>
      <c r="GN660" s="492"/>
      <c r="GO660" s="492"/>
      <c r="GP660" s="492"/>
      <c r="GQ660" s="492"/>
      <c r="GR660" s="492"/>
      <c r="GS660" s="492"/>
      <c r="GT660" s="492"/>
      <c r="GU660" s="492"/>
      <c r="GV660" s="492"/>
      <c r="GW660" s="492"/>
      <c r="GX660" s="492"/>
      <c r="GY660" s="492"/>
      <c r="GZ660" s="492"/>
      <c r="HA660" s="492"/>
      <c r="HB660" s="492"/>
      <c r="HC660" s="492"/>
      <c r="HD660" s="492"/>
      <c r="HE660" s="492"/>
      <c r="HF660" s="492"/>
      <c r="HG660" s="492"/>
      <c r="HH660" s="492"/>
      <c r="HI660" s="492"/>
      <c r="HJ660" s="492"/>
      <c r="HK660" s="492"/>
      <c r="HL660" s="492"/>
      <c r="HM660" s="492"/>
      <c r="HN660" s="492"/>
      <c r="HO660" s="492"/>
      <c r="HP660" s="492"/>
      <c r="HQ660" s="492"/>
      <c r="HR660" s="492"/>
      <c r="HS660" s="492"/>
      <c r="HT660" s="492"/>
      <c r="HU660" s="492"/>
    </row>
    <row r="661" spans="1:229" s="484" customFormat="1" ht="15" customHeight="1" x14ac:dyDescent="0.15">
      <c r="A661" s="504">
        <v>657</v>
      </c>
      <c r="B661" s="679">
        <v>109</v>
      </c>
      <c r="C661" s="539" t="s">
        <v>4542</v>
      </c>
      <c r="D661" s="538" t="s">
        <v>5148</v>
      </c>
      <c r="E661" s="523" t="s">
        <v>705</v>
      </c>
      <c r="F661" s="598" t="s">
        <v>2771</v>
      </c>
      <c r="G661" s="610" t="s">
        <v>4569</v>
      </c>
      <c r="H661" s="501" t="s">
        <v>2246</v>
      </c>
      <c r="I661" s="502" t="str">
        <f t="shared" si="61"/>
        <v>III/b</v>
      </c>
      <c r="J661" s="503" t="s">
        <v>3977</v>
      </c>
      <c r="K661" s="504" t="s">
        <v>707</v>
      </c>
      <c r="L661" s="503">
        <f t="shared" si="59"/>
        <v>33</v>
      </c>
      <c r="M661" s="501" t="s">
        <v>680</v>
      </c>
      <c r="N661" s="503" t="s">
        <v>3977</v>
      </c>
      <c r="O661" s="501" t="s">
        <v>2225</v>
      </c>
      <c r="P661" s="553" t="s">
        <v>4515</v>
      </c>
      <c r="Q661" s="508" t="s">
        <v>2234</v>
      </c>
      <c r="R661" s="508" t="s">
        <v>2292</v>
      </c>
      <c r="S661" s="598">
        <v>2015</v>
      </c>
      <c r="T661" s="598" t="s">
        <v>3515</v>
      </c>
      <c r="U661" s="598" t="s">
        <v>1248</v>
      </c>
      <c r="V661" s="625"/>
      <c r="W661" s="492"/>
      <c r="X661" s="492"/>
      <c r="Y661" s="492"/>
      <c r="Z661" s="492"/>
      <c r="AA661" s="492"/>
      <c r="AB661" s="492"/>
      <c r="AC661" s="492"/>
      <c r="AD661" s="492"/>
      <c r="AE661" s="492"/>
      <c r="AF661" s="492"/>
      <c r="AG661" s="492"/>
      <c r="AH661" s="492"/>
      <c r="AI661" s="492"/>
      <c r="AJ661" s="492"/>
      <c r="AK661" s="492"/>
      <c r="AL661" s="492"/>
      <c r="AM661" s="492"/>
      <c r="AN661" s="492"/>
      <c r="AO661" s="492"/>
      <c r="AP661" s="492"/>
      <c r="AQ661" s="492"/>
      <c r="AR661" s="492"/>
      <c r="AS661" s="492"/>
      <c r="AT661" s="492"/>
      <c r="AU661" s="492"/>
      <c r="AV661" s="492"/>
      <c r="AW661" s="492"/>
      <c r="AX661" s="492"/>
      <c r="AY661" s="492"/>
      <c r="AZ661" s="492"/>
      <c r="BA661" s="492"/>
      <c r="BB661" s="492"/>
      <c r="BC661" s="492"/>
      <c r="BD661" s="492"/>
      <c r="BE661" s="492"/>
      <c r="BF661" s="492"/>
      <c r="BG661" s="492"/>
      <c r="BH661" s="492"/>
      <c r="BI661" s="492"/>
      <c r="BJ661" s="492"/>
      <c r="BK661" s="492"/>
      <c r="BL661" s="492"/>
      <c r="BM661" s="492"/>
      <c r="BN661" s="492"/>
      <c r="BO661" s="492"/>
      <c r="BP661" s="492"/>
      <c r="BQ661" s="492"/>
      <c r="BR661" s="492"/>
      <c r="BS661" s="492"/>
      <c r="BT661" s="492"/>
      <c r="BU661" s="492"/>
      <c r="BV661" s="492"/>
      <c r="BW661" s="492"/>
      <c r="BX661" s="492"/>
      <c r="BY661" s="492"/>
      <c r="BZ661" s="492"/>
      <c r="CA661" s="492"/>
      <c r="CB661" s="492"/>
      <c r="CC661" s="492"/>
      <c r="CD661" s="492"/>
      <c r="CE661" s="492"/>
      <c r="CF661" s="492"/>
      <c r="CG661" s="492"/>
      <c r="CH661" s="492"/>
      <c r="CI661" s="492"/>
      <c r="CJ661" s="492"/>
      <c r="CK661" s="492"/>
      <c r="CL661" s="492"/>
      <c r="CM661" s="492"/>
      <c r="CN661" s="492"/>
      <c r="CO661" s="492"/>
      <c r="CP661" s="492"/>
      <c r="CQ661" s="492"/>
      <c r="CR661" s="492"/>
      <c r="CS661" s="492"/>
      <c r="CT661" s="492"/>
      <c r="CU661" s="492"/>
      <c r="CV661" s="492"/>
      <c r="CW661" s="492"/>
      <c r="CX661" s="492"/>
      <c r="CY661" s="492"/>
      <c r="CZ661" s="492"/>
      <c r="DA661" s="492"/>
      <c r="DB661" s="492"/>
      <c r="DC661" s="492"/>
      <c r="DD661" s="492"/>
      <c r="DE661" s="492"/>
      <c r="DF661" s="492"/>
      <c r="DG661" s="492"/>
      <c r="DH661" s="492"/>
      <c r="DI661" s="492"/>
      <c r="DJ661" s="492"/>
      <c r="DK661" s="492"/>
      <c r="DL661" s="492"/>
      <c r="DM661" s="492"/>
      <c r="DN661" s="492"/>
      <c r="DO661" s="492"/>
      <c r="DP661" s="492"/>
      <c r="DQ661" s="492"/>
      <c r="DR661" s="492"/>
      <c r="DS661" s="492"/>
      <c r="DT661" s="492"/>
      <c r="DU661" s="492"/>
      <c r="DV661" s="492"/>
      <c r="DW661" s="492"/>
      <c r="DX661" s="492"/>
      <c r="DY661" s="492"/>
      <c r="DZ661" s="492"/>
      <c r="EA661" s="492"/>
      <c r="EB661" s="492"/>
      <c r="EC661" s="492"/>
      <c r="ED661" s="492"/>
      <c r="EE661" s="492"/>
      <c r="EF661" s="492"/>
      <c r="EG661" s="492"/>
      <c r="EH661" s="492"/>
      <c r="EI661" s="492"/>
      <c r="EJ661" s="492"/>
      <c r="EK661" s="492"/>
      <c r="EL661" s="492"/>
      <c r="EM661" s="492"/>
      <c r="EN661" s="492"/>
      <c r="EO661" s="492"/>
      <c r="EP661" s="492"/>
      <c r="EQ661" s="492"/>
      <c r="ER661" s="492"/>
      <c r="ES661" s="492"/>
      <c r="ET661" s="492"/>
      <c r="EU661" s="492"/>
      <c r="EV661" s="492"/>
      <c r="EW661" s="492"/>
      <c r="EX661" s="492"/>
      <c r="EY661" s="492"/>
      <c r="EZ661" s="492"/>
      <c r="FA661" s="492"/>
      <c r="FB661" s="492"/>
      <c r="FC661" s="492"/>
      <c r="FD661" s="492"/>
      <c r="FE661" s="492"/>
      <c r="FF661" s="492"/>
      <c r="FG661" s="492"/>
      <c r="FH661" s="492"/>
      <c r="FI661" s="492"/>
      <c r="FJ661" s="492"/>
      <c r="FK661" s="492"/>
      <c r="FL661" s="492"/>
      <c r="FM661" s="492"/>
      <c r="FN661" s="492"/>
      <c r="FO661" s="492"/>
      <c r="FP661" s="492"/>
      <c r="FQ661" s="492"/>
      <c r="FR661" s="492"/>
      <c r="FS661" s="492"/>
      <c r="FT661" s="492"/>
      <c r="FU661" s="492"/>
      <c r="FV661" s="492"/>
      <c r="FW661" s="492"/>
      <c r="FX661" s="492"/>
      <c r="FY661" s="492"/>
      <c r="FZ661" s="492"/>
      <c r="GA661" s="492"/>
      <c r="GB661" s="492"/>
      <c r="GC661" s="492"/>
      <c r="GD661" s="492"/>
      <c r="GE661" s="492"/>
      <c r="GF661" s="492"/>
      <c r="GG661" s="492"/>
      <c r="GH661" s="492"/>
      <c r="GI661" s="492"/>
      <c r="GJ661" s="492"/>
      <c r="GK661" s="492"/>
      <c r="GL661" s="492"/>
      <c r="GM661" s="492"/>
      <c r="GN661" s="492"/>
      <c r="GO661" s="492"/>
      <c r="GP661" s="492"/>
      <c r="GQ661" s="492"/>
      <c r="GR661" s="492"/>
      <c r="GS661" s="492"/>
      <c r="GT661" s="492"/>
      <c r="GU661" s="492"/>
      <c r="GV661" s="492"/>
      <c r="GW661" s="492"/>
      <c r="GX661" s="492"/>
      <c r="GY661" s="492"/>
      <c r="GZ661" s="492"/>
      <c r="HA661" s="492"/>
      <c r="HB661" s="492"/>
      <c r="HC661" s="492"/>
      <c r="HD661" s="492"/>
      <c r="HE661" s="492"/>
      <c r="HF661" s="492"/>
      <c r="HG661" s="492"/>
      <c r="HH661" s="492"/>
      <c r="HI661" s="492"/>
      <c r="HJ661" s="492"/>
      <c r="HK661" s="492"/>
      <c r="HL661" s="492"/>
      <c r="HM661" s="492"/>
      <c r="HN661" s="492"/>
      <c r="HO661" s="492"/>
      <c r="HP661" s="492"/>
      <c r="HQ661" s="492"/>
      <c r="HR661" s="492"/>
      <c r="HS661" s="492"/>
      <c r="HT661" s="492"/>
      <c r="HU661" s="492"/>
    </row>
    <row r="662" spans="1:229" s="484" customFormat="1" ht="15" customHeight="1" x14ac:dyDescent="0.15">
      <c r="A662" s="496">
        <v>658</v>
      </c>
      <c r="B662" s="504">
        <v>110</v>
      </c>
      <c r="C662" s="539" t="s">
        <v>4543</v>
      </c>
      <c r="D662" s="538" t="s">
        <v>4498</v>
      </c>
      <c r="E662" s="523" t="s">
        <v>705</v>
      </c>
      <c r="F662" s="598" t="s">
        <v>2762</v>
      </c>
      <c r="G662" s="610" t="s">
        <v>4570</v>
      </c>
      <c r="H662" s="501" t="s">
        <v>2246</v>
      </c>
      <c r="I662" s="502" t="str">
        <f t="shared" si="61"/>
        <v>III/b</v>
      </c>
      <c r="J662" s="503" t="s">
        <v>3977</v>
      </c>
      <c r="K662" s="504" t="s">
        <v>707</v>
      </c>
      <c r="L662" s="503">
        <f t="shared" si="59"/>
        <v>32</v>
      </c>
      <c r="M662" s="501" t="s">
        <v>680</v>
      </c>
      <c r="N662" s="503" t="s">
        <v>3977</v>
      </c>
      <c r="O662" s="501" t="s">
        <v>2225</v>
      </c>
      <c r="P662" s="553" t="s">
        <v>4516</v>
      </c>
      <c r="Q662" s="508" t="s">
        <v>2234</v>
      </c>
      <c r="R662" s="508" t="s">
        <v>2295</v>
      </c>
      <c r="S662" s="598">
        <v>2014</v>
      </c>
      <c r="T662" s="598" t="s">
        <v>3515</v>
      </c>
      <c r="U662" s="598" t="s">
        <v>1248</v>
      </c>
      <c r="V662" s="625"/>
      <c r="W662" s="492"/>
      <c r="X662" s="492"/>
      <c r="Y662" s="492"/>
      <c r="Z662" s="492"/>
      <c r="AA662" s="492"/>
      <c r="AB662" s="492"/>
      <c r="AC662" s="492"/>
      <c r="AD662" s="492"/>
      <c r="AE662" s="492"/>
      <c r="AF662" s="492"/>
      <c r="AG662" s="492"/>
      <c r="AH662" s="492"/>
      <c r="AI662" s="492"/>
      <c r="AJ662" s="492"/>
      <c r="AK662" s="492"/>
      <c r="AL662" s="492"/>
      <c r="AM662" s="492"/>
      <c r="AN662" s="492"/>
      <c r="AO662" s="492"/>
      <c r="AP662" s="492"/>
      <c r="AQ662" s="492"/>
      <c r="AR662" s="492"/>
      <c r="AS662" s="492"/>
      <c r="AT662" s="492"/>
      <c r="AU662" s="492"/>
      <c r="AV662" s="492"/>
      <c r="AW662" s="492"/>
      <c r="AX662" s="492"/>
      <c r="AY662" s="492"/>
      <c r="AZ662" s="492"/>
      <c r="BA662" s="492"/>
      <c r="BB662" s="492"/>
      <c r="BC662" s="492"/>
      <c r="BD662" s="492"/>
      <c r="BE662" s="492"/>
      <c r="BF662" s="492"/>
      <c r="BG662" s="492"/>
      <c r="BH662" s="492"/>
      <c r="BI662" s="492"/>
      <c r="BJ662" s="492"/>
      <c r="BK662" s="492"/>
      <c r="BL662" s="492"/>
      <c r="BM662" s="492"/>
      <c r="BN662" s="492"/>
      <c r="BO662" s="492"/>
      <c r="BP662" s="492"/>
      <c r="BQ662" s="492"/>
      <c r="BR662" s="492"/>
      <c r="BS662" s="492"/>
      <c r="BT662" s="492"/>
      <c r="BU662" s="492"/>
      <c r="BV662" s="492"/>
      <c r="BW662" s="492"/>
      <c r="BX662" s="492"/>
      <c r="BY662" s="492"/>
      <c r="BZ662" s="492"/>
      <c r="CA662" s="492"/>
      <c r="CB662" s="492"/>
      <c r="CC662" s="492"/>
      <c r="CD662" s="492"/>
      <c r="CE662" s="492"/>
      <c r="CF662" s="492"/>
      <c r="CG662" s="492"/>
      <c r="CH662" s="492"/>
      <c r="CI662" s="492"/>
      <c r="CJ662" s="492"/>
      <c r="CK662" s="492"/>
      <c r="CL662" s="492"/>
      <c r="CM662" s="492"/>
      <c r="CN662" s="492"/>
      <c r="CO662" s="492"/>
      <c r="CP662" s="492"/>
      <c r="CQ662" s="492"/>
      <c r="CR662" s="492"/>
      <c r="CS662" s="492"/>
      <c r="CT662" s="492"/>
      <c r="CU662" s="492"/>
      <c r="CV662" s="492"/>
      <c r="CW662" s="492"/>
      <c r="CX662" s="492"/>
      <c r="CY662" s="492"/>
      <c r="CZ662" s="492"/>
      <c r="DA662" s="492"/>
      <c r="DB662" s="492"/>
      <c r="DC662" s="492"/>
      <c r="DD662" s="492"/>
      <c r="DE662" s="492"/>
      <c r="DF662" s="492"/>
      <c r="DG662" s="492"/>
      <c r="DH662" s="492"/>
      <c r="DI662" s="492"/>
      <c r="DJ662" s="492"/>
      <c r="DK662" s="492"/>
      <c r="DL662" s="492"/>
      <c r="DM662" s="492"/>
      <c r="DN662" s="492"/>
      <c r="DO662" s="492"/>
      <c r="DP662" s="492"/>
      <c r="DQ662" s="492"/>
      <c r="DR662" s="492"/>
      <c r="DS662" s="492"/>
      <c r="DT662" s="492"/>
      <c r="DU662" s="492"/>
      <c r="DV662" s="492"/>
      <c r="DW662" s="492"/>
      <c r="DX662" s="492"/>
      <c r="DY662" s="492"/>
      <c r="DZ662" s="492"/>
      <c r="EA662" s="492"/>
      <c r="EB662" s="492"/>
      <c r="EC662" s="492"/>
      <c r="ED662" s="492"/>
      <c r="EE662" s="492"/>
      <c r="EF662" s="492"/>
      <c r="EG662" s="492"/>
      <c r="EH662" s="492"/>
      <c r="EI662" s="492"/>
      <c r="EJ662" s="492"/>
      <c r="EK662" s="492"/>
      <c r="EL662" s="492"/>
      <c r="EM662" s="492"/>
      <c r="EN662" s="492"/>
      <c r="EO662" s="492"/>
      <c r="EP662" s="492"/>
      <c r="EQ662" s="492"/>
      <c r="ER662" s="492"/>
      <c r="ES662" s="492"/>
      <c r="ET662" s="492"/>
      <c r="EU662" s="492"/>
      <c r="EV662" s="492"/>
      <c r="EW662" s="492"/>
      <c r="EX662" s="492"/>
      <c r="EY662" s="492"/>
      <c r="EZ662" s="492"/>
      <c r="FA662" s="492"/>
      <c r="FB662" s="492"/>
      <c r="FC662" s="492"/>
      <c r="FD662" s="492"/>
      <c r="FE662" s="492"/>
      <c r="FF662" s="492"/>
      <c r="FG662" s="492"/>
      <c r="FH662" s="492"/>
      <c r="FI662" s="492"/>
      <c r="FJ662" s="492"/>
      <c r="FK662" s="492"/>
      <c r="FL662" s="492"/>
      <c r="FM662" s="492"/>
      <c r="FN662" s="492"/>
      <c r="FO662" s="492"/>
      <c r="FP662" s="492"/>
      <c r="FQ662" s="492"/>
      <c r="FR662" s="492"/>
      <c r="FS662" s="492"/>
      <c r="FT662" s="492"/>
      <c r="FU662" s="492"/>
      <c r="FV662" s="492"/>
      <c r="FW662" s="492"/>
      <c r="FX662" s="492"/>
      <c r="FY662" s="492"/>
      <c r="FZ662" s="492"/>
      <c r="GA662" s="492"/>
      <c r="GB662" s="492"/>
      <c r="GC662" s="492"/>
      <c r="GD662" s="492"/>
      <c r="GE662" s="492"/>
      <c r="GF662" s="492"/>
      <c r="GG662" s="492"/>
      <c r="GH662" s="492"/>
      <c r="GI662" s="492"/>
      <c r="GJ662" s="492"/>
      <c r="GK662" s="492"/>
      <c r="GL662" s="492"/>
      <c r="GM662" s="492"/>
      <c r="GN662" s="492"/>
      <c r="GO662" s="492"/>
      <c r="GP662" s="492"/>
      <c r="GQ662" s="492"/>
      <c r="GR662" s="492"/>
      <c r="GS662" s="492"/>
      <c r="GT662" s="492"/>
      <c r="GU662" s="492"/>
      <c r="GV662" s="492"/>
      <c r="GW662" s="492"/>
      <c r="GX662" s="492"/>
      <c r="GY662" s="492"/>
      <c r="GZ662" s="492"/>
      <c r="HA662" s="492"/>
      <c r="HB662" s="492"/>
      <c r="HC662" s="492"/>
      <c r="HD662" s="492"/>
      <c r="HE662" s="492"/>
      <c r="HF662" s="492"/>
      <c r="HG662" s="492"/>
      <c r="HH662" s="492"/>
      <c r="HI662" s="492"/>
      <c r="HJ662" s="492"/>
      <c r="HK662" s="492"/>
      <c r="HL662" s="492"/>
      <c r="HM662" s="492"/>
      <c r="HN662" s="492"/>
      <c r="HO662" s="492"/>
      <c r="HP662" s="492"/>
      <c r="HQ662" s="492"/>
      <c r="HR662" s="492"/>
      <c r="HS662" s="492"/>
      <c r="HT662" s="492"/>
      <c r="HU662" s="492"/>
    </row>
    <row r="663" spans="1:229" s="484" customFormat="1" ht="15" customHeight="1" x14ac:dyDescent="0.15">
      <c r="A663" s="496">
        <v>659</v>
      </c>
      <c r="B663" s="679">
        <v>111</v>
      </c>
      <c r="C663" s="539" t="s">
        <v>4544</v>
      </c>
      <c r="D663" s="538" t="s">
        <v>5263</v>
      </c>
      <c r="E663" s="523" t="s">
        <v>705</v>
      </c>
      <c r="F663" s="598" t="s">
        <v>2736</v>
      </c>
      <c r="G663" s="610" t="s">
        <v>4571</v>
      </c>
      <c r="H663" s="501" t="s">
        <v>2246</v>
      </c>
      <c r="I663" s="502" t="str">
        <f t="shared" si="61"/>
        <v>III/b</v>
      </c>
      <c r="J663" s="503" t="s">
        <v>3977</v>
      </c>
      <c r="K663" s="504" t="s">
        <v>707</v>
      </c>
      <c r="L663" s="503">
        <f t="shared" si="59"/>
        <v>31</v>
      </c>
      <c r="M663" s="501" t="s">
        <v>680</v>
      </c>
      <c r="N663" s="503" t="s">
        <v>3977</v>
      </c>
      <c r="O663" s="501" t="s">
        <v>2225</v>
      </c>
      <c r="P663" s="553" t="s">
        <v>4517</v>
      </c>
      <c r="Q663" s="508" t="s">
        <v>2234</v>
      </c>
      <c r="R663" s="508" t="s">
        <v>2291</v>
      </c>
      <c r="S663" s="598">
        <v>2016</v>
      </c>
      <c r="T663" s="598" t="s">
        <v>3625</v>
      </c>
      <c r="U663" s="598" t="s">
        <v>3007</v>
      </c>
      <c r="V663" s="625"/>
      <c r="W663" s="492"/>
      <c r="X663" s="492"/>
      <c r="Y663" s="492"/>
      <c r="Z663" s="492"/>
      <c r="AA663" s="492"/>
      <c r="AB663" s="492"/>
      <c r="AC663" s="492"/>
      <c r="AD663" s="492"/>
      <c r="AE663" s="492"/>
      <c r="AF663" s="492"/>
      <c r="AG663" s="492"/>
      <c r="AH663" s="492"/>
      <c r="AI663" s="492"/>
      <c r="AJ663" s="492"/>
      <c r="AK663" s="492"/>
      <c r="AL663" s="492"/>
      <c r="AM663" s="492"/>
      <c r="AN663" s="492"/>
      <c r="AO663" s="492"/>
      <c r="AP663" s="492"/>
      <c r="AQ663" s="492"/>
      <c r="AR663" s="492"/>
      <c r="AS663" s="492"/>
      <c r="AT663" s="492"/>
      <c r="AU663" s="492"/>
      <c r="AV663" s="492"/>
      <c r="AW663" s="492"/>
      <c r="AX663" s="492"/>
      <c r="AY663" s="492"/>
      <c r="AZ663" s="492"/>
      <c r="BA663" s="492"/>
      <c r="BB663" s="492"/>
      <c r="BC663" s="492"/>
      <c r="BD663" s="492"/>
      <c r="BE663" s="492"/>
      <c r="BF663" s="492"/>
      <c r="BG663" s="492"/>
      <c r="BH663" s="492"/>
      <c r="BI663" s="492"/>
      <c r="BJ663" s="492"/>
      <c r="BK663" s="492"/>
      <c r="BL663" s="492"/>
      <c r="BM663" s="492"/>
      <c r="BN663" s="492"/>
      <c r="BO663" s="492"/>
      <c r="BP663" s="492"/>
      <c r="BQ663" s="492"/>
      <c r="BR663" s="492"/>
      <c r="BS663" s="492"/>
      <c r="BT663" s="492"/>
      <c r="BU663" s="492"/>
      <c r="BV663" s="492"/>
      <c r="BW663" s="492"/>
      <c r="BX663" s="492"/>
      <c r="BY663" s="492"/>
      <c r="BZ663" s="492"/>
      <c r="CA663" s="492"/>
      <c r="CB663" s="492"/>
      <c r="CC663" s="492"/>
      <c r="CD663" s="492"/>
      <c r="CE663" s="492"/>
      <c r="CF663" s="492"/>
      <c r="CG663" s="492"/>
      <c r="CH663" s="492"/>
      <c r="CI663" s="492"/>
      <c r="CJ663" s="492"/>
      <c r="CK663" s="492"/>
      <c r="CL663" s="492"/>
      <c r="CM663" s="492"/>
      <c r="CN663" s="492"/>
      <c r="CO663" s="492"/>
      <c r="CP663" s="492"/>
      <c r="CQ663" s="492"/>
      <c r="CR663" s="492"/>
      <c r="CS663" s="492"/>
      <c r="CT663" s="492"/>
      <c r="CU663" s="492"/>
      <c r="CV663" s="492"/>
      <c r="CW663" s="492"/>
      <c r="CX663" s="492"/>
      <c r="CY663" s="492"/>
      <c r="CZ663" s="492"/>
      <c r="DA663" s="492"/>
      <c r="DB663" s="492"/>
      <c r="DC663" s="492"/>
      <c r="DD663" s="492"/>
      <c r="DE663" s="492"/>
      <c r="DF663" s="492"/>
      <c r="DG663" s="492"/>
      <c r="DH663" s="492"/>
      <c r="DI663" s="492"/>
      <c r="DJ663" s="492"/>
      <c r="DK663" s="492"/>
      <c r="DL663" s="492"/>
      <c r="DM663" s="492"/>
      <c r="DN663" s="492"/>
      <c r="DO663" s="492"/>
      <c r="DP663" s="492"/>
      <c r="DQ663" s="492"/>
      <c r="DR663" s="492"/>
      <c r="DS663" s="492"/>
      <c r="DT663" s="492"/>
      <c r="DU663" s="492"/>
      <c r="DV663" s="492"/>
      <c r="DW663" s="492"/>
      <c r="DX663" s="492"/>
      <c r="DY663" s="492"/>
      <c r="DZ663" s="492"/>
      <c r="EA663" s="492"/>
      <c r="EB663" s="492"/>
      <c r="EC663" s="492"/>
      <c r="ED663" s="492"/>
      <c r="EE663" s="492"/>
      <c r="EF663" s="492"/>
      <c r="EG663" s="492"/>
      <c r="EH663" s="492"/>
      <c r="EI663" s="492"/>
      <c r="EJ663" s="492"/>
      <c r="EK663" s="492"/>
      <c r="EL663" s="492"/>
      <c r="EM663" s="492"/>
      <c r="EN663" s="492"/>
      <c r="EO663" s="492"/>
      <c r="EP663" s="492"/>
      <c r="EQ663" s="492"/>
      <c r="ER663" s="492"/>
      <c r="ES663" s="492"/>
      <c r="ET663" s="492"/>
      <c r="EU663" s="492"/>
      <c r="EV663" s="492"/>
      <c r="EW663" s="492"/>
      <c r="EX663" s="492"/>
      <c r="EY663" s="492"/>
      <c r="EZ663" s="492"/>
      <c r="FA663" s="492"/>
      <c r="FB663" s="492"/>
      <c r="FC663" s="492"/>
      <c r="FD663" s="492"/>
      <c r="FE663" s="492"/>
      <c r="FF663" s="492"/>
      <c r="FG663" s="492"/>
      <c r="FH663" s="492"/>
      <c r="FI663" s="492"/>
      <c r="FJ663" s="492"/>
      <c r="FK663" s="492"/>
      <c r="FL663" s="492"/>
      <c r="FM663" s="492"/>
      <c r="FN663" s="492"/>
      <c r="FO663" s="492"/>
      <c r="FP663" s="492"/>
      <c r="FQ663" s="492"/>
      <c r="FR663" s="492"/>
      <c r="FS663" s="492"/>
      <c r="FT663" s="492"/>
      <c r="FU663" s="492"/>
      <c r="FV663" s="492"/>
      <c r="FW663" s="492"/>
      <c r="FX663" s="492"/>
      <c r="FY663" s="492"/>
      <c r="FZ663" s="492"/>
      <c r="GA663" s="492"/>
      <c r="GB663" s="492"/>
      <c r="GC663" s="492"/>
      <c r="GD663" s="492"/>
      <c r="GE663" s="492"/>
      <c r="GF663" s="492"/>
      <c r="GG663" s="492"/>
      <c r="GH663" s="492"/>
      <c r="GI663" s="492"/>
      <c r="GJ663" s="492"/>
      <c r="GK663" s="492"/>
      <c r="GL663" s="492"/>
      <c r="GM663" s="492"/>
      <c r="GN663" s="492"/>
      <c r="GO663" s="492"/>
      <c r="GP663" s="492"/>
      <c r="GQ663" s="492"/>
      <c r="GR663" s="492"/>
      <c r="GS663" s="492"/>
      <c r="GT663" s="492"/>
      <c r="GU663" s="492"/>
      <c r="GV663" s="492"/>
      <c r="GW663" s="492"/>
      <c r="GX663" s="492"/>
      <c r="GY663" s="492"/>
      <c r="GZ663" s="492"/>
      <c r="HA663" s="492"/>
      <c r="HB663" s="492"/>
      <c r="HC663" s="492"/>
      <c r="HD663" s="492"/>
      <c r="HE663" s="492"/>
      <c r="HF663" s="492"/>
      <c r="HG663" s="492"/>
      <c r="HH663" s="492"/>
      <c r="HI663" s="492"/>
      <c r="HJ663" s="492"/>
      <c r="HK663" s="492"/>
      <c r="HL663" s="492"/>
      <c r="HM663" s="492"/>
      <c r="HN663" s="492"/>
      <c r="HO663" s="492"/>
      <c r="HP663" s="492"/>
      <c r="HQ663" s="492"/>
      <c r="HR663" s="492"/>
      <c r="HS663" s="492"/>
      <c r="HT663" s="492"/>
      <c r="HU663" s="492"/>
    </row>
    <row r="664" spans="1:229" s="484" customFormat="1" ht="15" customHeight="1" x14ac:dyDescent="0.15">
      <c r="A664" s="504">
        <v>660</v>
      </c>
      <c r="B664" s="504">
        <v>112</v>
      </c>
      <c r="C664" s="539" t="s">
        <v>4545</v>
      </c>
      <c r="D664" s="538" t="s">
        <v>4499</v>
      </c>
      <c r="E664" s="523" t="s">
        <v>705</v>
      </c>
      <c r="F664" s="598" t="s">
        <v>2731</v>
      </c>
      <c r="G664" s="610" t="s">
        <v>4572</v>
      </c>
      <c r="H664" s="501" t="s">
        <v>2246</v>
      </c>
      <c r="I664" s="502" t="str">
        <f t="shared" si="61"/>
        <v>III/b</v>
      </c>
      <c r="J664" s="503" t="s">
        <v>3977</v>
      </c>
      <c r="K664" s="504" t="s">
        <v>707</v>
      </c>
      <c r="L664" s="503">
        <f t="shared" si="59"/>
        <v>30</v>
      </c>
      <c r="M664" s="501" t="s">
        <v>680</v>
      </c>
      <c r="N664" s="503" t="s">
        <v>3977</v>
      </c>
      <c r="O664" s="501" t="s">
        <v>2225</v>
      </c>
      <c r="P664" s="553" t="s">
        <v>4518</v>
      </c>
      <c r="Q664" s="508" t="s">
        <v>2234</v>
      </c>
      <c r="R664" s="508" t="s">
        <v>2294</v>
      </c>
      <c r="S664" s="598">
        <v>2016</v>
      </c>
      <c r="T664" s="598" t="s">
        <v>5281</v>
      </c>
      <c r="U664" s="598" t="s">
        <v>3020</v>
      </c>
      <c r="V664" s="625"/>
      <c r="W664" s="492"/>
      <c r="X664" s="492"/>
      <c r="Y664" s="492"/>
      <c r="Z664" s="492"/>
      <c r="AA664" s="492"/>
      <c r="AB664" s="492"/>
      <c r="AC664" s="492"/>
      <c r="AD664" s="492"/>
      <c r="AE664" s="492"/>
      <c r="AF664" s="492"/>
      <c r="AG664" s="492"/>
      <c r="AH664" s="492"/>
      <c r="AI664" s="492"/>
      <c r="AJ664" s="492"/>
      <c r="AK664" s="492"/>
      <c r="AL664" s="492"/>
      <c r="AM664" s="492"/>
      <c r="AN664" s="492"/>
      <c r="AO664" s="492"/>
      <c r="AP664" s="492"/>
      <c r="AQ664" s="492"/>
      <c r="AR664" s="492"/>
      <c r="AS664" s="492"/>
      <c r="AT664" s="492"/>
      <c r="AU664" s="492"/>
      <c r="AV664" s="492"/>
      <c r="AW664" s="492"/>
      <c r="AX664" s="492"/>
      <c r="AY664" s="492"/>
      <c r="AZ664" s="492"/>
      <c r="BA664" s="492"/>
      <c r="BB664" s="492"/>
      <c r="BC664" s="492"/>
      <c r="BD664" s="492"/>
      <c r="BE664" s="492"/>
      <c r="BF664" s="492"/>
      <c r="BG664" s="492"/>
      <c r="BH664" s="492"/>
      <c r="BI664" s="492"/>
      <c r="BJ664" s="492"/>
      <c r="BK664" s="492"/>
      <c r="BL664" s="492"/>
      <c r="BM664" s="492"/>
      <c r="BN664" s="492"/>
      <c r="BO664" s="492"/>
      <c r="BP664" s="492"/>
      <c r="BQ664" s="492"/>
      <c r="BR664" s="492"/>
      <c r="BS664" s="492"/>
      <c r="BT664" s="492"/>
      <c r="BU664" s="492"/>
      <c r="BV664" s="492"/>
      <c r="BW664" s="492"/>
      <c r="BX664" s="492"/>
      <c r="BY664" s="492"/>
      <c r="BZ664" s="492"/>
      <c r="CA664" s="492"/>
      <c r="CB664" s="492"/>
      <c r="CC664" s="492"/>
      <c r="CD664" s="492"/>
      <c r="CE664" s="492"/>
      <c r="CF664" s="492"/>
      <c r="CG664" s="492"/>
      <c r="CH664" s="492"/>
      <c r="CI664" s="492"/>
      <c r="CJ664" s="492"/>
      <c r="CK664" s="492"/>
      <c r="CL664" s="492"/>
      <c r="CM664" s="492"/>
      <c r="CN664" s="492"/>
      <c r="CO664" s="492"/>
      <c r="CP664" s="492"/>
      <c r="CQ664" s="492"/>
      <c r="CR664" s="492"/>
      <c r="CS664" s="492"/>
      <c r="CT664" s="492"/>
      <c r="CU664" s="492"/>
      <c r="CV664" s="492"/>
      <c r="CW664" s="492"/>
      <c r="CX664" s="492"/>
      <c r="CY664" s="492"/>
      <c r="CZ664" s="492"/>
      <c r="DA664" s="492"/>
      <c r="DB664" s="492"/>
      <c r="DC664" s="492"/>
      <c r="DD664" s="492"/>
      <c r="DE664" s="492"/>
      <c r="DF664" s="492"/>
      <c r="DG664" s="492"/>
      <c r="DH664" s="492"/>
      <c r="DI664" s="492"/>
      <c r="DJ664" s="492"/>
      <c r="DK664" s="492"/>
      <c r="DL664" s="492"/>
      <c r="DM664" s="492"/>
      <c r="DN664" s="492"/>
      <c r="DO664" s="492"/>
      <c r="DP664" s="492"/>
      <c r="DQ664" s="492"/>
      <c r="DR664" s="492"/>
      <c r="DS664" s="492"/>
      <c r="DT664" s="492"/>
      <c r="DU664" s="492"/>
      <c r="DV664" s="492"/>
      <c r="DW664" s="492"/>
      <c r="DX664" s="492"/>
      <c r="DY664" s="492"/>
      <c r="DZ664" s="492"/>
      <c r="EA664" s="492"/>
      <c r="EB664" s="492"/>
      <c r="EC664" s="492"/>
      <c r="ED664" s="492"/>
      <c r="EE664" s="492"/>
      <c r="EF664" s="492"/>
      <c r="EG664" s="492"/>
      <c r="EH664" s="492"/>
      <c r="EI664" s="492"/>
      <c r="EJ664" s="492"/>
      <c r="EK664" s="492"/>
      <c r="EL664" s="492"/>
      <c r="EM664" s="492"/>
      <c r="EN664" s="492"/>
      <c r="EO664" s="492"/>
      <c r="EP664" s="492"/>
      <c r="EQ664" s="492"/>
      <c r="ER664" s="492"/>
      <c r="ES664" s="492"/>
      <c r="ET664" s="492"/>
      <c r="EU664" s="492"/>
      <c r="EV664" s="492"/>
      <c r="EW664" s="492"/>
      <c r="EX664" s="492"/>
      <c r="EY664" s="492"/>
      <c r="EZ664" s="492"/>
      <c r="FA664" s="492"/>
      <c r="FB664" s="492"/>
      <c r="FC664" s="492"/>
      <c r="FD664" s="492"/>
      <c r="FE664" s="492"/>
      <c r="FF664" s="492"/>
      <c r="FG664" s="492"/>
      <c r="FH664" s="492"/>
      <c r="FI664" s="492"/>
      <c r="FJ664" s="492"/>
      <c r="FK664" s="492"/>
      <c r="FL664" s="492"/>
      <c r="FM664" s="492"/>
      <c r="FN664" s="492"/>
      <c r="FO664" s="492"/>
      <c r="FP664" s="492"/>
      <c r="FQ664" s="492"/>
      <c r="FR664" s="492"/>
      <c r="FS664" s="492"/>
      <c r="FT664" s="492"/>
      <c r="FU664" s="492"/>
      <c r="FV664" s="492"/>
      <c r="FW664" s="492"/>
      <c r="FX664" s="492"/>
      <c r="FY664" s="492"/>
      <c r="FZ664" s="492"/>
      <c r="GA664" s="492"/>
      <c r="GB664" s="492"/>
      <c r="GC664" s="492"/>
      <c r="GD664" s="492"/>
      <c r="GE664" s="492"/>
      <c r="GF664" s="492"/>
      <c r="GG664" s="492"/>
      <c r="GH664" s="492"/>
      <c r="GI664" s="492"/>
      <c r="GJ664" s="492"/>
      <c r="GK664" s="492"/>
      <c r="GL664" s="492"/>
      <c r="GM664" s="492"/>
      <c r="GN664" s="492"/>
      <c r="GO664" s="492"/>
      <c r="GP664" s="492"/>
      <c r="GQ664" s="492"/>
      <c r="GR664" s="492"/>
      <c r="GS664" s="492"/>
      <c r="GT664" s="492"/>
      <c r="GU664" s="492"/>
      <c r="GV664" s="492"/>
      <c r="GW664" s="492"/>
      <c r="GX664" s="492"/>
      <c r="GY664" s="492"/>
      <c r="GZ664" s="492"/>
      <c r="HA664" s="492"/>
      <c r="HB664" s="492"/>
      <c r="HC664" s="492"/>
      <c r="HD664" s="492"/>
      <c r="HE664" s="492"/>
      <c r="HF664" s="492"/>
      <c r="HG664" s="492"/>
      <c r="HH664" s="492"/>
      <c r="HI664" s="492"/>
      <c r="HJ664" s="492"/>
      <c r="HK664" s="492"/>
      <c r="HL664" s="492"/>
      <c r="HM664" s="492"/>
      <c r="HN664" s="492"/>
      <c r="HO664" s="492"/>
      <c r="HP664" s="492"/>
      <c r="HQ664" s="492"/>
      <c r="HR664" s="492"/>
      <c r="HS664" s="492"/>
      <c r="HT664" s="492"/>
      <c r="HU664" s="492"/>
    </row>
    <row r="665" spans="1:229" s="484" customFormat="1" ht="15" customHeight="1" x14ac:dyDescent="0.15">
      <c r="A665" s="496">
        <v>661</v>
      </c>
      <c r="B665" s="679">
        <v>113</v>
      </c>
      <c r="C665" s="539" t="s">
        <v>4546</v>
      </c>
      <c r="D665" s="538" t="s">
        <v>5219</v>
      </c>
      <c r="E665" s="523" t="s">
        <v>709</v>
      </c>
      <c r="F665" s="598" t="s">
        <v>2724</v>
      </c>
      <c r="G665" s="610" t="s">
        <v>4573</v>
      </c>
      <c r="H665" s="501" t="s">
        <v>2246</v>
      </c>
      <c r="I665" s="502" t="str">
        <f t="shared" si="61"/>
        <v>III/b</v>
      </c>
      <c r="J665" s="503" t="s">
        <v>3977</v>
      </c>
      <c r="K665" s="504" t="s">
        <v>707</v>
      </c>
      <c r="L665" s="503">
        <f t="shared" si="59"/>
        <v>33</v>
      </c>
      <c r="M665" s="501" t="s">
        <v>680</v>
      </c>
      <c r="N665" s="503" t="s">
        <v>3977</v>
      </c>
      <c r="O665" s="501" t="s">
        <v>2225</v>
      </c>
      <c r="P665" s="553" t="s">
        <v>4519</v>
      </c>
      <c r="Q665" s="508" t="s">
        <v>2234</v>
      </c>
      <c r="R665" s="508" t="s">
        <v>2292</v>
      </c>
      <c r="S665" s="598">
        <v>2016</v>
      </c>
      <c r="T665" s="598" t="s">
        <v>3515</v>
      </c>
      <c r="U665" s="598" t="s">
        <v>1248</v>
      </c>
      <c r="V665" s="625"/>
      <c r="W665" s="492"/>
      <c r="X665" s="492"/>
      <c r="Y665" s="492"/>
      <c r="Z665" s="492"/>
      <c r="AA665" s="492"/>
      <c r="AB665" s="492"/>
      <c r="AC665" s="492"/>
      <c r="AD665" s="492"/>
      <c r="AE665" s="492"/>
      <c r="AF665" s="492"/>
      <c r="AG665" s="492"/>
      <c r="AH665" s="492"/>
      <c r="AI665" s="492"/>
      <c r="AJ665" s="492"/>
      <c r="AK665" s="492"/>
      <c r="AL665" s="492"/>
      <c r="AM665" s="492"/>
      <c r="AN665" s="492"/>
      <c r="AO665" s="492"/>
      <c r="AP665" s="492"/>
      <c r="AQ665" s="492"/>
      <c r="AR665" s="492"/>
      <c r="AS665" s="492"/>
      <c r="AT665" s="492"/>
      <c r="AU665" s="492"/>
      <c r="AV665" s="492"/>
      <c r="AW665" s="492"/>
      <c r="AX665" s="492"/>
      <c r="AY665" s="492"/>
      <c r="AZ665" s="492"/>
      <c r="BA665" s="492"/>
      <c r="BB665" s="492"/>
      <c r="BC665" s="492"/>
      <c r="BD665" s="492"/>
      <c r="BE665" s="492"/>
      <c r="BF665" s="492"/>
      <c r="BG665" s="492"/>
      <c r="BH665" s="492"/>
      <c r="BI665" s="492"/>
      <c r="BJ665" s="492"/>
      <c r="BK665" s="492"/>
      <c r="BL665" s="492"/>
      <c r="BM665" s="492"/>
      <c r="BN665" s="492"/>
      <c r="BO665" s="492"/>
      <c r="BP665" s="492"/>
      <c r="BQ665" s="492"/>
      <c r="BR665" s="492"/>
      <c r="BS665" s="492"/>
      <c r="BT665" s="492"/>
      <c r="BU665" s="492"/>
      <c r="BV665" s="492"/>
      <c r="BW665" s="492"/>
      <c r="BX665" s="492"/>
      <c r="BY665" s="492"/>
      <c r="BZ665" s="492"/>
      <c r="CA665" s="492"/>
      <c r="CB665" s="492"/>
      <c r="CC665" s="492"/>
      <c r="CD665" s="492"/>
      <c r="CE665" s="492"/>
      <c r="CF665" s="492"/>
      <c r="CG665" s="492"/>
      <c r="CH665" s="492"/>
      <c r="CI665" s="492"/>
      <c r="CJ665" s="492"/>
      <c r="CK665" s="492"/>
      <c r="CL665" s="492"/>
      <c r="CM665" s="492"/>
      <c r="CN665" s="492"/>
      <c r="CO665" s="492"/>
      <c r="CP665" s="492"/>
      <c r="CQ665" s="492"/>
      <c r="CR665" s="492"/>
      <c r="CS665" s="492"/>
      <c r="CT665" s="492"/>
      <c r="CU665" s="492"/>
      <c r="CV665" s="492"/>
      <c r="CW665" s="492"/>
      <c r="CX665" s="492"/>
      <c r="CY665" s="492"/>
      <c r="CZ665" s="492"/>
      <c r="DA665" s="492"/>
      <c r="DB665" s="492"/>
      <c r="DC665" s="492"/>
      <c r="DD665" s="492"/>
      <c r="DE665" s="492"/>
      <c r="DF665" s="492"/>
      <c r="DG665" s="492"/>
      <c r="DH665" s="492"/>
      <c r="DI665" s="492"/>
      <c r="DJ665" s="492"/>
      <c r="DK665" s="492"/>
      <c r="DL665" s="492"/>
      <c r="DM665" s="492"/>
      <c r="DN665" s="492"/>
      <c r="DO665" s="492"/>
      <c r="DP665" s="492"/>
      <c r="DQ665" s="492"/>
      <c r="DR665" s="492"/>
      <c r="DS665" s="492"/>
      <c r="DT665" s="492"/>
      <c r="DU665" s="492"/>
      <c r="DV665" s="492"/>
      <c r="DW665" s="492"/>
      <c r="DX665" s="492"/>
      <c r="DY665" s="492"/>
      <c r="DZ665" s="492"/>
      <c r="EA665" s="492"/>
      <c r="EB665" s="492"/>
      <c r="EC665" s="492"/>
      <c r="ED665" s="492"/>
      <c r="EE665" s="492"/>
      <c r="EF665" s="492"/>
      <c r="EG665" s="492"/>
      <c r="EH665" s="492"/>
      <c r="EI665" s="492"/>
      <c r="EJ665" s="492"/>
      <c r="EK665" s="492"/>
      <c r="EL665" s="492"/>
      <c r="EM665" s="492"/>
      <c r="EN665" s="492"/>
      <c r="EO665" s="492"/>
      <c r="EP665" s="492"/>
      <c r="EQ665" s="492"/>
      <c r="ER665" s="492"/>
      <c r="ES665" s="492"/>
      <c r="ET665" s="492"/>
      <c r="EU665" s="492"/>
      <c r="EV665" s="492"/>
      <c r="EW665" s="492"/>
      <c r="EX665" s="492"/>
      <c r="EY665" s="492"/>
      <c r="EZ665" s="492"/>
      <c r="FA665" s="492"/>
      <c r="FB665" s="492"/>
      <c r="FC665" s="492"/>
      <c r="FD665" s="492"/>
      <c r="FE665" s="492"/>
      <c r="FF665" s="492"/>
      <c r="FG665" s="492"/>
      <c r="FH665" s="492"/>
      <c r="FI665" s="492"/>
      <c r="FJ665" s="492"/>
      <c r="FK665" s="492"/>
      <c r="FL665" s="492"/>
      <c r="FM665" s="492"/>
      <c r="FN665" s="492"/>
      <c r="FO665" s="492"/>
      <c r="FP665" s="492"/>
      <c r="FQ665" s="492"/>
      <c r="FR665" s="492"/>
      <c r="FS665" s="492"/>
      <c r="FT665" s="492"/>
      <c r="FU665" s="492"/>
      <c r="FV665" s="492"/>
      <c r="FW665" s="492"/>
      <c r="FX665" s="492"/>
      <c r="FY665" s="492"/>
      <c r="FZ665" s="492"/>
      <c r="GA665" s="492"/>
      <c r="GB665" s="492"/>
      <c r="GC665" s="492"/>
      <c r="GD665" s="492"/>
      <c r="GE665" s="492"/>
      <c r="GF665" s="492"/>
      <c r="GG665" s="492"/>
      <c r="GH665" s="492"/>
      <c r="GI665" s="492"/>
      <c r="GJ665" s="492"/>
      <c r="GK665" s="492"/>
      <c r="GL665" s="492"/>
      <c r="GM665" s="492"/>
      <c r="GN665" s="492"/>
      <c r="GO665" s="492"/>
      <c r="GP665" s="492"/>
      <c r="GQ665" s="492"/>
      <c r="GR665" s="492"/>
      <c r="GS665" s="492"/>
      <c r="GT665" s="492"/>
      <c r="GU665" s="492"/>
      <c r="GV665" s="492"/>
      <c r="GW665" s="492"/>
      <c r="GX665" s="492"/>
      <c r="GY665" s="492"/>
      <c r="GZ665" s="492"/>
      <c r="HA665" s="492"/>
      <c r="HB665" s="492"/>
      <c r="HC665" s="492"/>
      <c r="HD665" s="492"/>
      <c r="HE665" s="492"/>
      <c r="HF665" s="492"/>
      <c r="HG665" s="492"/>
      <c r="HH665" s="492"/>
      <c r="HI665" s="492"/>
      <c r="HJ665" s="492"/>
      <c r="HK665" s="492"/>
      <c r="HL665" s="492"/>
      <c r="HM665" s="492"/>
      <c r="HN665" s="492"/>
      <c r="HO665" s="492"/>
      <c r="HP665" s="492"/>
      <c r="HQ665" s="492"/>
      <c r="HR665" s="492"/>
      <c r="HS665" s="492"/>
      <c r="HT665" s="492"/>
      <c r="HU665" s="492"/>
    </row>
    <row r="666" spans="1:229" s="484" customFormat="1" ht="15" customHeight="1" x14ac:dyDescent="0.15">
      <c r="A666" s="496">
        <v>662</v>
      </c>
      <c r="B666" s="504">
        <v>114</v>
      </c>
      <c r="C666" s="539" t="s">
        <v>4547</v>
      </c>
      <c r="D666" s="538" t="s">
        <v>4500</v>
      </c>
      <c r="E666" s="523" t="s">
        <v>709</v>
      </c>
      <c r="F666" s="598" t="s">
        <v>4634</v>
      </c>
      <c r="G666" s="610" t="s">
        <v>4574</v>
      </c>
      <c r="H666" s="501" t="s">
        <v>2246</v>
      </c>
      <c r="I666" s="502" t="str">
        <f t="shared" si="61"/>
        <v>III/b</v>
      </c>
      <c r="J666" s="503" t="s">
        <v>3977</v>
      </c>
      <c r="K666" s="504" t="s">
        <v>707</v>
      </c>
      <c r="L666" s="503">
        <f t="shared" si="59"/>
        <v>33</v>
      </c>
      <c r="M666" s="501" t="s">
        <v>680</v>
      </c>
      <c r="N666" s="503" t="s">
        <v>3977</v>
      </c>
      <c r="O666" s="501" t="s">
        <v>2225</v>
      </c>
      <c r="P666" s="553" t="s">
        <v>4520</v>
      </c>
      <c r="Q666" s="508" t="s">
        <v>2234</v>
      </c>
      <c r="R666" s="508" t="s">
        <v>2291</v>
      </c>
      <c r="S666" s="598"/>
      <c r="T666" s="598"/>
      <c r="U666" s="598"/>
      <c r="V666" s="625"/>
      <c r="W666" s="492"/>
      <c r="X666" s="492"/>
      <c r="Y666" s="492"/>
      <c r="Z666" s="492"/>
      <c r="AA666" s="492"/>
      <c r="AB666" s="492"/>
      <c r="AC666" s="492"/>
      <c r="AD666" s="492"/>
      <c r="AE666" s="492"/>
      <c r="AF666" s="492"/>
      <c r="AG666" s="492"/>
      <c r="AH666" s="492"/>
      <c r="AI666" s="492"/>
      <c r="AJ666" s="492"/>
      <c r="AK666" s="492"/>
      <c r="AL666" s="492"/>
      <c r="AM666" s="492"/>
      <c r="AN666" s="492"/>
      <c r="AO666" s="492"/>
      <c r="AP666" s="492"/>
      <c r="AQ666" s="492"/>
      <c r="AR666" s="492"/>
      <c r="AS666" s="492"/>
      <c r="AT666" s="492"/>
      <c r="AU666" s="492"/>
      <c r="AV666" s="492"/>
      <c r="AW666" s="492"/>
      <c r="AX666" s="492"/>
      <c r="AY666" s="492"/>
      <c r="AZ666" s="492"/>
      <c r="BA666" s="492"/>
      <c r="BB666" s="492"/>
      <c r="BC666" s="492"/>
      <c r="BD666" s="492"/>
      <c r="BE666" s="492"/>
      <c r="BF666" s="492"/>
      <c r="BG666" s="492"/>
      <c r="BH666" s="492"/>
      <c r="BI666" s="492"/>
      <c r="BJ666" s="492"/>
      <c r="BK666" s="492"/>
      <c r="BL666" s="492"/>
      <c r="BM666" s="492"/>
      <c r="BN666" s="492"/>
      <c r="BO666" s="492"/>
      <c r="BP666" s="492"/>
      <c r="BQ666" s="492"/>
      <c r="BR666" s="492"/>
      <c r="BS666" s="492"/>
      <c r="BT666" s="492"/>
      <c r="BU666" s="492"/>
      <c r="BV666" s="492"/>
      <c r="BW666" s="492"/>
      <c r="BX666" s="492"/>
      <c r="BY666" s="492"/>
      <c r="BZ666" s="492"/>
      <c r="CA666" s="492"/>
      <c r="CB666" s="492"/>
      <c r="CC666" s="492"/>
      <c r="CD666" s="492"/>
      <c r="CE666" s="492"/>
      <c r="CF666" s="492"/>
      <c r="CG666" s="492"/>
      <c r="CH666" s="492"/>
      <c r="CI666" s="492"/>
      <c r="CJ666" s="492"/>
      <c r="CK666" s="492"/>
      <c r="CL666" s="492"/>
      <c r="CM666" s="492"/>
      <c r="CN666" s="492"/>
      <c r="CO666" s="492"/>
      <c r="CP666" s="492"/>
      <c r="CQ666" s="492"/>
      <c r="CR666" s="492"/>
      <c r="CS666" s="492"/>
      <c r="CT666" s="492"/>
      <c r="CU666" s="492"/>
      <c r="CV666" s="492"/>
      <c r="CW666" s="492"/>
      <c r="CX666" s="492"/>
      <c r="CY666" s="492"/>
      <c r="CZ666" s="492"/>
      <c r="DA666" s="492"/>
      <c r="DB666" s="492"/>
      <c r="DC666" s="492"/>
      <c r="DD666" s="492"/>
      <c r="DE666" s="492"/>
      <c r="DF666" s="492"/>
      <c r="DG666" s="492"/>
      <c r="DH666" s="492"/>
      <c r="DI666" s="492"/>
      <c r="DJ666" s="492"/>
      <c r="DK666" s="492"/>
      <c r="DL666" s="492"/>
      <c r="DM666" s="492"/>
      <c r="DN666" s="492"/>
      <c r="DO666" s="492"/>
      <c r="DP666" s="492"/>
      <c r="DQ666" s="492"/>
      <c r="DR666" s="492"/>
      <c r="DS666" s="492"/>
      <c r="DT666" s="492"/>
      <c r="DU666" s="492"/>
      <c r="DV666" s="492"/>
      <c r="DW666" s="492"/>
      <c r="DX666" s="492"/>
      <c r="DY666" s="492"/>
      <c r="DZ666" s="492"/>
      <c r="EA666" s="492"/>
      <c r="EB666" s="492"/>
      <c r="EC666" s="492"/>
      <c r="ED666" s="492"/>
      <c r="EE666" s="492"/>
      <c r="EF666" s="492"/>
      <c r="EG666" s="492"/>
      <c r="EH666" s="492"/>
      <c r="EI666" s="492"/>
      <c r="EJ666" s="492"/>
      <c r="EK666" s="492"/>
      <c r="EL666" s="492"/>
      <c r="EM666" s="492"/>
      <c r="EN666" s="492"/>
      <c r="EO666" s="492"/>
      <c r="EP666" s="492"/>
      <c r="EQ666" s="492"/>
      <c r="ER666" s="492"/>
      <c r="ES666" s="492"/>
      <c r="ET666" s="492"/>
      <c r="EU666" s="492"/>
      <c r="EV666" s="492"/>
      <c r="EW666" s="492"/>
      <c r="EX666" s="492"/>
      <c r="EY666" s="492"/>
      <c r="EZ666" s="492"/>
      <c r="FA666" s="492"/>
      <c r="FB666" s="492"/>
      <c r="FC666" s="492"/>
      <c r="FD666" s="492"/>
      <c r="FE666" s="492"/>
      <c r="FF666" s="492"/>
      <c r="FG666" s="492"/>
      <c r="FH666" s="492"/>
      <c r="FI666" s="492"/>
      <c r="FJ666" s="492"/>
      <c r="FK666" s="492"/>
      <c r="FL666" s="492"/>
      <c r="FM666" s="492"/>
      <c r="FN666" s="492"/>
      <c r="FO666" s="492"/>
      <c r="FP666" s="492"/>
      <c r="FQ666" s="492"/>
      <c r="FR666" s="492"/>
      <c r="FS666" s="492"/>
      <c r="FT666" s="492"/>
      <c r="FU666" s="492"/>
      <c r="FV666" s="492"/>
      <c r="FW666" s="492"/>
      <c r="FX666" s="492"/>
      <c r="FY666" s="492"/>
      <c r="FZ666" s="492"/>
      <c r="GA666" s="492"/>
      <c r="GB666" s="492"/>
      <c r="GC666" s="492"/>
      <c r="GD666" s="492"/>
      <c r="GE666" s="492"/>
      <c r="GF666" s="492"/>
      <c r="GG666" s="492"/>
      <c r="GH666" s="492"/>
      <c r="GI666" s="492"/>
      <c r="GJ666" s="492"/>
      <c r="GK666" s="492"/>
      <c r="GL666" s="492"/>
      <c r="GM666" s="492"/>
      <c r="GN666" s="492"/>
      <c r="GO666" s="492"/>
      <c r="GP666" s="492"/>
      <c r="GQ666" s="492"/>
      <c r="GR666" s="492"/>
      <c r="GS666" s="492"/>
      <c r="GT666" s="492"/>
      <c r="GU666" s="492"/>
      <c r="GV666" s="492"/>
      <c r="GW666" s="492"/>
      <c r="GX666" s="492"/>
      <c r="GY666" s="492"/>
      <c r="GZ666" s="492"/>
      <c r="HA666" s="492"/>
      <c r="HB666" s="492"/>
      <c r="HC666" s="492"/>
      <c r="HD666" s="492"/>
      <c r="HE666" s="492"/>
      <c r="HF666" s="492"/>
      <c r="HG666" s="492"/>
      <c r="HH666" s="492"/>
      <c r="HI666" s="492"/>
      <c r="HJ666" s="492"/>
      <c r="HK666" s="492"/>
      <c r="HL666" s="492"/>
      <c r="HM666" s="492"/>
      <c r="HN666" s="492"/>
      <c r="HO666" s="492"/>
      <c r="HP666" s="492"/>
      <c r="HQ666" s="492"/>
      <c r="HR666" s="492"/>
      <c r="HS666" s="492"/>
      <c r="HT666" s="492"/>
      <c r="HU666" s="492"/>
    </row>
    <row r="667" spans="1:229" s="484" customFormat="1" ht="15" customHeight="1" x14ac:dyDescent="0.15">
      <c r="A667" s="504">
        <v>663</v>
      </c>
      <c r="B667" s="679">
        <v>115</v>
      </c>
      <c r="C667" s="539" t="s">
        <v>4548</v>
      </c>
      <c r="D667" s="538" t="s">
        <v>4501</v>
      </c>
      <c r="E667" s="523" t="s">
        <v>709</v>
      </c>
      <c r="F667" s="598" t="s">
        <v>2724</v>
      </c>
      <c r="G667" s="610" t="s">
        <v>4575</v>
      </c>
      <c r="H667" s="501" t="s">
        <v>2246</v>
      </c>
      <c r="I667" s="502" t="str">
        <f t="shared" si="61"/>
        <v>III/b</v>
      </c>
      <c r="J667" s="503" t="s">
        <v>3977</v>
      </c>
      <c r="K667" s="504" t="s">
        <v>707</v>
      </c>
      <c r="L667" s="503">
        <f t="shared" si="59"/>
        <v>31</v>
      </c>
      <c r="M667" s="501" t="s">
        <v>680</v>
      </c>
      <c r="N667" s="503" t="s">
        <v>3977</v>
      </c>
      <c r="O667" s="501" t="s">
        <v>2225</v>
      </c>
      <c r="P667" s="553" t="s">
        <v>4521</v>
      </c>
      <c r="Q667" s="508" t="s">
        <v>2234</v>
      </c>
      <c r="R667" s="508" t="s">
        <v>2293</v>
      </c>
      <c r="S667" s="598">
        <v>2014</v>
      </c>
      <c r="T667" s="598" t="s">
        <v>5282</v>
      </c>
      <c r="U667" s="598" t="s">
        <v>1248</v>
      </c>
      <c r="V667" s="625"/>
      <c r="W667" s="492"/>
      <c r="X667" s="492"/>
      <c r="Y667" s="492"/>
      <c r="Z667" s="492"/>
      <c r="AA667" s="492"/>
      <c r="AB667" s="492"/>
      <c r="AC667" s="492"/>
      <c r="AD667" s="492"/>
      <c r="AE667" s="492"/>
      <c r="AF667" s="492"/>
      <c r="AG667" s="492"/>
      <c r="AH667" s="492"/>
      <c r="AI667" s="492"/>
      <c r="AJ667" s="492"/>
      <c r="AK667" s="492"/>
      <c r="AL667" s="492"/>
      <c r="AM667" s="492"/>
      <c r="AN667" s="492"/>
      <c r="AO667" s="492"/>
      <c r="AP667" s="492"/>
      <c r="AQ667" s="492"/>
      <c r="AR667" s="492"/>
      <c r="AS667" s="492"/>
      <c r="AT667" s="492"/>
      <c r="AU667" s="492"/>
      <c r="AV667" s="492"/>
      <c r="AW667" s="492"/>
      <c r="AX667" s="492"/>
      <c r="AY667" s="492"/>
      <c r="AZ667" s="492"/>
      <c r="BA667" s="492"/>
      <c r="BB667" s="492"/>
      <c r="BC667" s="492"/>
      <c r="BD667" s="492"/>
      <c r="BE667" s="492"/>
      <c r="BF667" s="492"/>
      <c r="BG667" s="492"/>
      <c r="BH667" s="492"/>
      <c r="BI667" s="492"/>
      <c r="BJ667" s="492"/>
      <c r="BK667" s="492"/>
      <c r="BL667" s="492"/>
      <c r="BM667" s="492"/>
      <c r="BN667" s="492"/>
      <c r="BO667" s="492"/>
      <c r="BP667" s="492"/>
      <c r="BQ667" s="492"/>
      <c r="BR667" s="492"/>
      <c r="BS667" s="492"/>
      <c r="BT667" s="492"/>
      <c r="BU667" s="492"/>
      <c r="BV667" s="492"/>
      <c r="BW667" s="492"/>
      <c r="BX667" s="492"/>
      <c r="BY667" s="492"/>
      <c r="BZ667" s="492"/>
      <c r="CA667" s="492"/>
      <c r="CB667" s="492"/>
      <c r="CC667" s="492"/>
      <c r="CD667" s="492"/>
      <c r="CE667" s="492"/>
      <c r="CF667" s="492"/>
      <c r="CG667" s="492"/>
      <c r="CH667" s="492"/>
      <c r="CI667" s="492"/>
      <c r="CJ667" s="492"/>
      <c r="CK667" s="492"/>
      <c r="CL667" s="492"/>
      <c r="CM667" s="492"/>
      <c r="CN667" s="492"/>
      <c r="CO667" s="492"/>
      <c r="CP667" s="492"/>
      <c r="CQ667" s="492"/>
      <c r="CR667" s="492"/>
      <c r="CS667" s="492"/>
      <c r="CT667" s="492"/>
      <c r="CU667" s="492"/>
      <c r="CV667" s="492"/>
      <c r="CW667" s="492"/>
      <c r="CX667" s="492"/>
      <c r="CY667" s="492"/>
      <c r="CZ667" s="492"/>
      <c r="DA667" s="492"/>
      <c r="DB667" s="492"/>
      <c r="DC667" s="492"/>
      <c r="DD667" s="492"/>
      <c r="DE667" s="492"/>
      <c r="DF667" s="492"/>
      <c r="DG667" s="492"/>
      <c r="DH667" s="492"/>
      <c r="DI667" s="492"/>
      <c r="DJ667" s="492"/>
      <c r="DK667" s="492"/>
      <c r="DL667" s="492"/>
      <c r="DM667" s="492"/>
      <c r="DN667" s="492"/>
      <c r="DO667" s="492"/>
      <c r="DP667" s="492"/>
      <c r="DQ667" s="492"/>
      <c r="DR667" s="492"/>
      <c r="DS667" s="492"/>
      <c r="DT667" s="492"/>
      <c r="DU667" s="492"/>
      <c r="DV667" s="492"/>
      <c r="DW667" s="492"/>
      <c r="DX667" s="492"/>
      <c r="DY667" s="492"/>
      <c r="DZ667" s="492"/>
      <c r="EA667" s="492"/>
      <c r="EB667" s="492"/>
      <c r="EC667" s="492"/>
      <c r="ED667" s="492"/>
      <c r="EE667" s="492"/>
      <c r="EF667" s="492"/>
      <c r="EG667" s="492"/>
      <c r="EH667" s="492"/>
      <c r="EI667" s="492"/>
      <c r="EJ667" s="492"/>
      <c r="EK667" s="492"/>
      <c r="EL667" s="492"/>
      <c r="EM667" s="492"/>
      <c r="EN667" s="492"/>
      <c r="EO667" s="492"/>
      <c r="EP667" s="492"/>
      <c r="EQ667" s="492"/>
      <c r="ER667" s="492"/>
      <c r="ES667" s="492"/>
      <c r="ET667" s="492"/>
      <c r="EU667" s="492"/>
      <c r="EV667" s="492"/>
      <c r="EW667" s="492"/>
      <c r="EX667" s="492"/>
      <c r="EY667" s="492"/>
      <c r="EZ667" s="492"/>
      <c r="FA667" s="492"/>
      <c r="FB667" s="492"/>
      <c r="FC667" s="492"/>
      <c r="FD667" s="492"/>
      <c r="FE667" s="492"/>
      <c r="FF667" s="492"/>
      <c r="FG667" s="492"/>
      <c r="FH667" s="492"/>
      <c r="FI667" s="492"/>
      <c r="FJ667" s="492"/>
      <c r="FK667" s="492"/>
      <c r="FL667" s="492"/>
      <c r="FM667" s="492"/>
      <c r="FN667" s="492"/>
      <c r="FO667" s="492"/>
      <c r="FP667" s="492"/>
      <c r="FQ667" s="492"/>
      <c r="FR667" s="492"/>
      <c r="FS667" s="492"/>
      <c r="FT667" s="492"/>
      <c r="FU667" s="492"/>
      <c r="FV667" s="492"/>
      <c r="FW667" s="492"/>
      <c r="FX667" s="492"/>
      <c r="FY667" s="492"/>
      <c r="FZ667" s="492"/>
      <c r="GA667" s="492"/>
      <c r="GB667" s="492"/>
      <c r="GC667" s="492"/>
      <c r="GD667" s="492"/>
      <c r="GE667" s="492"/>
      <c r="GF667" s="492"/>
      <c r="GG667" s="492"/>
      <c r="GH667" s="492"/>
      <c r="GI667" s="492"/>
      <c r="GJ667" s="492"/>
      <c r="GK667" s="492"/>
      <c r="GL667" s="492"/>
      <c r="GM667" s="492"/>
      <c r="GN667" s="492"/>
      <c r="GO667" s="492"/>
      <c r="GP667" s="492"/>
      <c r="GQ667" s="492"/>
      <c r="GR667" s="492"/>
      <c r="GS667" s="492"/>
      <c r="GT667" s="492"/>
      <c r="GU667" s="492"/>
      <c r="GV667" s="492"/>
      <c r="GW667" s="492"/>
      <c r="GX667" s="492"/>
      <c r="GY667" s="492"/>
      <c r="GZ667" s="492"/>
      <c r="HA667" s="492"/>
      <c r="HB667" s="492"/>
      <c r="HC667" s="492"/>
      <c r="HD667" s="492"/>
      <c r="HE667" s="492"/>
      <c r="HF667" s="492"/>
      <c r="HG667" s="492"/>
      <c r="HH667" s="492"/>
      <c r="HI667" s="492"/>
      <c r="HJ667" s="492"/>
      <c r="HK667" s="492"/>
      <c r="HL667" s="492"/>
      <c r="HM667" s="492"/>
      <c r="HN667" s="492"/>
      <c r="HO667" s="492"/>
      <c r="HP667" s="492"/>
      <c r="HQ667" s="492"/>
      <c r="HR667" s="492"/>
      <c r="HS667" s="492"/>
      <c r="HT667" s="492"/>
      <c r="HU667" s="492"/>
    </row>
    <row r="668" spans="1:229" s="484" customFormat="1" ht="15" customHeight="1" x14ac:dyDescent="0.15">
      <c r="A668" s="496">
        <v>664</v>
      </c>
      <c r="B668" s="504">
        <v>116</v>
      </c>
      <c r="C668" s="539" t="s">
        <v>4549</v>
      </c>
      <c r="D668" s="538" t="s">
        <v>4502</v>
      </c>
      <c r="E668" s="523" t="s">
        <v>705</v>
      </c>
      <c r="F668" s="598" t="s">
        <v>2741</v>
      </c>
      <c r="G668" s="610" t="s">
        <v>4576</v>
      </c>
      <c r="H668" s="501" t="s">
        <v>2246</v>
      </c>
      <c r="I668" s="502" t="str">
        <f t="shared" si="61"/>
        <v>III/b</v>
      </c>
      <c r="J668" s="503" t="s">
        <v>3977</v>
      </c>
      <c r="K668" s="504" t="s">
        <v>707</v>
      </c>
      <c r="L668" s="503">
        <f t="shared" si="59"/>
        <v>28</v>
      </c>
      <c r="M668" s="501" t="s">
        <v>680</v>
      </c>
      <c r="N668" s="503" t="s">
        <v>3977</v>
      </c>
      <c r="O668" s="501" t="s">
        <v>2225</v>
      </c>
      <c r="P668" s="553" t="s">
        <v>4522</v>
      </c>
      <c r="Q668" s="508" t="s">
        <v>2234</v>
      </c>
      <c r="R668" s="508" t="s">
        <v>2293</v>
      </c>
      <c r="S668" s="598"/>
      <c r="T668" s="598"/>
      <c r="U668" s="598"/>
      <c r="V668" s="625"/>
      <c r="W668" s="492"/>
      <c r="X668" s="492"/>
      <c r="Y668" s="492"/>
      <c r="Z668" s="492"/>
      <c r="AA668" s="492"/>
      <c r="AB668" s="492"/>
      <c r="AC668" s="492"/>
      <c r="AD668" s="492"/>
      <c r="AE668" s="492"/>
      <c r="AF668" s="492"/>
      <c r="AG668" s="492"/>
      <c r="AH668" s="492"/>
      <c r="AI668" s="492"/>
      <c r="AJ668" s="492"/>
      <c r="AK668" s="492"/>
      <c r="AL668" s="492"/>
      <c r="AM668" s="492"/>
      <c r="AN668" s="492"/>
      <c r="AO668" s="492"/>
      <c r="AP668" s="492"/>
      <c r="AQ668" s="492"/>
      <c r="AR668" s="492"/>
      <c r="AS668" s="492"/>
      <c r="AT668" s="492"/>
      <c r="AU668" s="492"/>
      <c r="AV668" s="492"/>
      <c r="AW668" s="492"/>
      <c r="AX668" s="492"/>
      <c r="AY668" s="492"/>
      <c r="AZ668" s="492"/>
      <c r="BA668" s="492"/>
      <c r="BB668" s="492"/>
      <c r="BC668" s="492"/>
      <c r="BD668" s="492"/>
      <c r="BE668" s="492"/>
      <c r="BF668" s="492"/>
      <c r="BG668" s="492"/>
      <c r="BH668" s="492"/>
      <c r="BI668" s="492"/>
      <c r="BJ668" s="492"/>
      <c r="BK668" s="492"/>
      <c r="BL668" s="492"/>
      <c r="BM668" s="492"/>
      <c r="BN668" s="492"/>
      <c r="BO668" s="492"/>
      <c r="BP668" s="492"/>
      <c r="BQ668" s="492"/>
      <c r="BR668" s="492"/>
      <c r="BS668" s="492"/>
      <c r="BT668" s="492"/>
      <c r="BU668" s="492"/>
      <c r="BV668" s="492"/>
      <c r="BW668" s="492"/>
      <c r="BX668" s="492"/>
      <c r="BY668" s="492"/>
      <c r="BZ668" s="492"/>
      <c r="CA668" s="492"/>
      <c r="CB668" s="492"/>
      <c r="CC668" s="492"/>
      <c r="CD668" s="492"/>
      <c r="CE668" s="492"/>
      <c r="CF668" s="492"/>
      <c r="CG668" s="492"/>
      <c r="CH668" s="492"/>
      <c r="CI668" s="492"/>
      <c r="CJ668" s="492"/>
      <c r="CK668" s="492"/>
      <c r="CL668" s="492"/>
      <c r="CM668" s="492"/>
      <c r="CN668" s="492"/>
      <c r="CO668" s="492"/>
      <c r="CP668" s="492"/>
      <c r="CQ668" s="492"/>
      <c r="CR668" s="492"/>
      <c r="CS668" s="492"/>
      <c r="CT668" s="492"/>
      <c r="CU668" s="492"/>
      <c r="CV668" s="492"/>
      <c r="CW668" s="492"/>
      <c r="CX668" s="492"/>
      <c r="CY668" s="492"/>
      <c r="CZ668" s="492"/>
      <c r="DA668" s="492"/>
      <c r="DB668" s="492"/>
      <c r="DC668" s="492"/>
      <c r="DD668" s="492"/>
      <c r="DE668" s="492"/>
      <c r="DF668" s="492"/>
      <c r="DG668" s="492"/>
      <c r="DH668" s="492"/>
      <c r="DI668" s="492"/>
      <c r="DJ668" s="492"/>
      <c r="DK668" s="492"/>
      <c r="DL668" s="492"/>
      <c r="DM668" s="492"/>
      <c r="DN668" s="492"/>
      <c r="DO668" s="492"/>
      <c r="DP668" s="492"/>
      <c r="DQ668" s="492"/>
      <c r="DR668" s="492"/>
      <c r="DS668" s="492"/>
      <c r="DT668" s="492"/>
      <c r="DU668" s="492"/>
      <c r="DV668" s="492"/>
      <c r="DW668" s="492"/>
      <c r="DX668" s="492"/>
      <c r="DY668" s="492"/>
      <c r="DZ668" s="492"/>
      <c r="EA668" s="492"/>
      <c r="EB668" s="492"/>
      <c r="EC668" s="492"/>
      <c r="ED668" s="492"/>
      <c r="EE668" s="492"/>
      <c r="EF668" s="492"/>
      <c r="EG668" s="492"/>
      <c r="EH668" s="492"/>
      <c r="EI668" s="492"/>
      <c r="EJ668" s="492"/>
      <c r="EK668" s="492"/>
      <c r="EL668" s="492"/>
      <c r="EM668" s="492"/>
      <c r="EN668" s="492"/>
      <c r="EO668" s="492"/>
      <c r="EP668" s="492"/>
      <c r="EQ668" s="492"/>
      <c r="ER668" s="492"/>
      <c r="ES668" s="492"/>
      <c r="ET668" s="492"/>
      <c r="EU668" s="492"/>
      <c r="EV668" s="492"/>
      <c r="EW668" s="492"/>
      <c r="EX668" s="492"/>
      <c r="EY668" s="492"/>
      <c r="EZ668" s="492"/>
      <c r="FA668" s="492"/>
      <c r="FB668" s="492"/>
      <c r="FC668" s="492"/>
      <c r="FD668" s="492"/>
      <c r="FE668" s="492"/>
      <c r="FF668" s="492"/>
      <c r="FG668" s="492"/>
      <c r="FH668" s="492"/>
      <c r="FI668" s="492"/>
      <c r="FJ668" s="492"/>
      <c r="FK668" s="492"/>
      <c r="FL668" s="492"/>
      <c r="FM668" s="492"/>
      <c r="FN668" s="492"/>
      <c r="FO668" s="492"/>
      <c r="FP668" s="492"/>
      <c r="FQ668" s="492"/>
      <c r="FR668" s="492"/>
      <c r="FS668" s="492"/>
      <c r="FT668" s="492"/>
      <c r="FU668" s="492"/>
      <c r="FV668" s="492"/>
      <c r="FW668" s="492"/>
      <c r="FX668" s="492"/>
      <c r="FY668" s="492"/>
      <c r="FZ668" s="492"/>
      <c r="GA668" s="492"/>
      <c r="GB668" s="492"/>
      <c r="GC668" s="492"/>
      <c r="GD668" s="492"/>
      <c r="GE668" s="492"/>
      <c r="GF668" s="492"/>
      <c r="GG668" s="492"/>
      <c r="GH668" s="492"/>
      <c r="GI668" s="492"/>
      <c r="GJ668" s="492"/>
      <c r="GK668" s="492"/>
      <c r="GL668" s="492"/>
      <c r="GM668" s="492"/>
      <c r="GN668" s="492"/>
      <c r="GO668" s="492"/>
      <c r="GP668" s="492"/>
      <c r="GQ668" s="492"/>
      <c r="GR668" s="492"/>
      <c r="GS668" s="492"/>
      <c r="GT668" s="492"/>
      <c r="GU668" s="492"/>
      <c r="GV668" s="492"/>
      <c r="GW668" s="492"/>
      <c r="GX668" s="492"/>
      <c r="GY668" s="492"/>
      <c r="GZ668" s="492"/>
      <c r="HA668" s="492"/>
      <c r="HB668" s="492"/>
      <c r="HC668" s="492"/>
      <c r="HD668" s="492"/>
      <c r="HE668" s="492"/>
      <c r="HF668" s="492"/>
      <c r="HG668" s="492"/>
      <c r="HH668" s="492"/>
      <c r="HI668" s="492"/>
      <c r="HJ668" s="492"/>
      <c r="HK668" s="492"/>
      <c r="HL668" s="492"/>
      <c r="HM668" s="492"/>
      <c r="HN668" s="492"/>
      <c r="HO668" s="492"/>
      <c r="HP668" s="492"/>
      <c r="HQ668" s="492"/>
      <c r="HR668" s="492"/>
      <c r="HS668" s="492"/>
      <c r="HT668" s="492"/>
      <c r="HU668" s="492"/>
    </row>
    <row r="669" spans="1:229" s="484" customFormat="1" ht="15" customHeight="1" x14ac:dyDescent="0.15">
      <c r="A669" s="496">
        <v>665</v>
      </c>
      <c r="B669" s="679">
        <v>117</v>
      </c>
      <c r="C669" s="539" t="s">
        <v>4550</v>
      </c>
      <c r="D669" s="538" t="s">
        <v>5260</v>
      </c>
      <c r="E669" s="523" t="s">
        <v>709</v>
      </c>
      <c r="F669" s="598" t="s">
        <v>2741</v>
      </c>
      <c r="G669" s="610" t="s">
        <v>4577</v>
      </c>
      <c r="H669" s="501" t="s">
        <v>2246</v>
      </c>
      <c r="I669" s="502" t="str">
        <f t="shared" si="61"/>
        <v>III/b</v>
      </c>
      <c r="J669" s="503" t="s">
        <v>3977</v>
      </c>
      <c r="K669" s="504" t="s">
        <v>707</v>
      </c>
      <c r="L669" s="503">
        <f t="shared" si="59"/>
        <v>31</v>
      </c>
      <c r="M669" s="501" t="s">
        <v>680</v>
      </c>
      <c r="N669" s="503" t="s">
        <v>3977</v>
      </c>
      <c r="O669" s="501" t="s">
        <v>2225</v>
      </c>
      <c r="P669" s="553" t="s">
        <v>4523</v>
      </c>
      <c r="Q669" s="508" t="s">
        <v>2234</v>
      </c>
      <c r="R669" s="508" t="s">
        <v>2296</v>
      </c>
      <c r="S669" s="598">
        <v>2015</v>
      </c>
      <c r="T669" s="598" t="s">
        <v>2109</v>
      </c>
      <c r="U669" s="598" t="s">
        <v>1248</v>
      </c>
      <c r="V669" s="625"/>
      <c r="W669" s="492"/>
      <c r="X669" s="492"/>
      <c r="Y669" s="492"/>
      <c r="Z669" s="492"/>
      <c r="AA669" s="492"/>
      <c r="AB669" s="492"/>
      <c r="AC669" s="492"/>
      <c r="AD669" s="492"/>
      <c r="AE669" s="492"/>
      <c r="AF669" s="492"/>
      <c r="AG669" s="492"/>
      <c r="AH669" s="492"/>
      <c r="AI669" s="492"/>
      <c r="AJ669" s="492"/>
      <c r="AK669" s="492"/>
      <c r="AL669" s="492"/>
      <c r="AM669" s="492"/>
      <c r="AN669" s="492"/>
      <c r="AO669" s="492"/>
      <c r="AP669" s="492"/>
      <c r="AQ669" s="492"/>
      <c r="AR669" s="492"/>
      <c r="AS669" s="492"/>
      <c r="AT669" s="492"/>
      <c r="AU669" s="492"/>
      <c r="AV669" s="492"/>
      <c r="AW669" s="492"/>
      <c r="AX669" s="492"/>
      <c r="AY669" s="492"/>
      <c r="AZ669" s="492"/>
      <c r="BA669" s="492"/>
      <c r="BB669" s="492"/>
      <c r="BC669" s="492"/>
      <c r="BD669" s="492"/>
      <c r="BE669" s="492"/>
      <c r="BF669" s="492"/>
      <c r="BG669" s="492"/>
      <c r="BH669" s="492"/>
      <c r="BI669" s="492"/>
      <c r="BJ669" s="492"/>
      <c r="BK669" s="492"/>
      <c r="BL669" s="492"/>
      <c r="BM669" s="492"/>
      <c r="BN669" s="492"/>
      <c r="BO669" s="492"/>
      <c r="BP669" s="492"/>
      <c r="BQ669" s="492"/>
      <c r="BR669" s="492"/>
      <c r="BS669" s="492"/>
      <c r="BT669" s="492"/>
      <c r="BU669" s="492"/>
      <c r="BV669" s="492"/>
      <c r="BW669" s="492"/>
      <c r="BX669" s="492"/>
      <c r="BY669" s="492"/>
      <c r="BZ669" s="492"/>
      <c r="CA669" s="492"/>
      <c r="CB669" s="492"/>
      <c r="CC669" s="492"/>
      <c r="CD669" s="492"/>
      <c r="CE669" s="492"/>
      <c r="CF669" s="492"/>
      <c r="CG669" s="492"/>
      <c r="CH669" s="492"/>
      <c r="CI669" s="492"/>
      <c r="CJ669" s="492"/>
      <c r="CK669" s="492"/>
      <c r="CL669" s="492"/>
      <c r="CM669" s="492"/>
      <c r="CN669" s="492"/>
      <c r="CO669" s="492"/>
      <c r="CP669" s="492"/>
      <c r="CQ669" s="492"/>
      <c r="CR669" s="492"/>
      <c r="CS669" s="492"/>
      <c r="CT669" s="492"/>
      <c r="CU669" s="492"/>
      <c r="CV669" s="492"/>
      <c r="CW669" s="492"/>
      <c r="CX669" s="492"/>
      <c r="CY669" s="492"/>
      <c r="CZ669" s="492"/>
      <c r="DA669" s="492"/>
      <c r="DB669" s="492"/>
      <c r="DC669" s="492"/>
      <c r="DD669" s="492"/>
      <c r="DE669" s="492"/>
      <c r="DF669" s="492"/>
      <c r="DG669" s="492"/>
      <c r="DH669" s="492"/>
      <c r="DI669" s="492"/>
      <c r="DJ669" s="492"/>
      <c r="DK669" s="492"/>
      <c r="DL669" s="492"/>
      <c r="DM669" s="492"/>
      <c r="DN669" s="492"/>
      <c r="DO669" s="492"/>
      <c r="DP669" s="492"/>
      <c r="DQ669" s="492"/>
      <c r="DR669" s="492"/>
      <c r="DS669" s="492"/>
      <c r="DT669" s="492"/>
      <c r="DU669" s="492"/>
      <c r="DV669" s="492"/>
      <c r="DW669" s="492"/>
      <c r="DX669" s="492"/>
      <c r="DY669" s="492"/>
      <c r="DZ669" s="492"/>
      <c r="EA669" s="492"/>
      <c r="EB669" s="492"/>
      <c r="EC669" s="492"/>
      <c r="ED669" s="492"/>
      <c r="EE669" s="492"/>
      <c r="EF669" s="492"/>
      <c r="EG669" s="492"/>
      <c r="EH669" s="492"/>
      <c r="EI669" s="492"/>
      <c r="EJ669" s="492"/>
      <c r="EK669" s="492"/>
      <c r="EL669" s="492"/>
      <c r="EM669" s="492"/>
      <c r="EN669" s="492"/>
      <c r="EO669" s="492"/>
      <c r="EP669" s="492"/>
      <c r="EQ669" s="492"/>
      <c r="ER669" s="492"/>
      <c r="ES669" s="492"/>
      <c r="ET669" s="492"/>
      <c r="EU669" s="492"/>
      <c r="EV669" s="492"/>
      <c r="EW669" s="492"/>
      <c r="EX669" s="492"/>
      <c r="EY669" s="492"/>
      <c r="EZ669" s="492"/>
      <c r="FA669" s="492"/>
      <c r="FB669" s="492"/>
      <c r="FC669" s="492"/>
      <c r="FD669" s="492"/>
      <c r="FE669" s="492"/>
      <c r="FF669" s="492"/>
      <c r="FG669" s="492"/>
      <c r="FH669" s="492"/>
      <c r="FI669" s="492"/>
      <c r="FJ669" s="492"/>
      <c r="FK669" s="492"/>
      <c r="FL669" s="492"/>
      <c r="FM669" s="492"/>
      <c r="FN669" s="492"/>
      <c r="FO669" s="492"/>
      <c r="FP669" s="492"/>
      <c r="FQ669" s="492"/>
      <c r="FR669" s="492"/>
      <c r="FS669" s="492"/>
      <c r="FT669" s="492"/>
      <c r="FU669" s="492"/>
      <c r="FV669" s="492"/>
      <c r="FW669" s="492"/>
      <c r="FX669" s="492"/>
      <c r="FY669" s="492"/>
      <c r="FZ669" s="492"/>
      <c r="GA669" s="492"/>
      <c r="GB669" s="492"/>
      <c r="GC669" s="492"/>
      <c r="GD669" s="492"/>
      <c r="GE669" s="492"/>
      <c r="GF669" s="492"/>
      <c r="GG669" s="492"/>
      <c r="GH669" s="492"/>
      <c r="GI669" s="492"/>
      <c r="GJ669" s="492"/>
      <c r="GK669" s="492"/>
      <c r="GL669" s="492"/>
      <c r="GM669" s="492"/>
      <c r="GN669" s="492"/>
      <c r="GO669" s="492"/>
      <c r="GP669" s="492"/>
      <c r="GQ669" s="492"/>
      <c r="GR669" s="492"/>
      <c r="GS669" s="492"/>
      <c r="GT669" s="492"/>
      <c r="GU669" s="492"/>
      <c r="GV669" s="492"/>
      <c r="GW669" s="492"/>
      <c r="GX669" s="492"/>
      <c r="GY669" s="492"/>
      <c r="GZ669" s="492"/>
      <c r="HA669" s="492"/>
      <c r="HB669" s="492"/>
      <c r="HC669" s="492"/>
      <c r="HD669" s="492"/>
      <c r="HE669" s="492"/>
      <c r="HF669" s="492"/>
      <c r="HG669" s="492"/>
      <c r="HH669" s="492"/>
      <c r="HI669" s="492"/>
      <c r="HJ669" s="492"/>
      <c r="HK669" s="492"/>
      <c r="HL669" s="492"/>
      <c r="HM669" s="492"/>
      <c r="HN669" s="492"/>
      <c r="HO669" s="492"/>
      <c r="HP669" s="492"/>
      <c r="HQ669" s="492"/>
      <c r="HR669" s="492"/>
      <c r="HS669" s="492"/>
      <c r="HT669" s="492"/>
      <c r="HU669" s="492"/>
    </row>
    <row r="670" spans="1:229" s="484" customFormat="1" ht="15" customHeight="1" x14ac:dyDescent="0.15">
      <c r="A670" s="504">
        <v>666</v>
      </c>
      <c r="B670" s="504">
        <v>118</v>
      </c>
      <c r="C670" s="539" t="s">
        <v>4551</v>
      </c>
      <c r="D670" s="538" t="s">
        <v>4503</v>
      </c>
      <c r="E670" s="523" t="s">
        <v>709</v>
      </c>
      <c r="F670" s="598" t="s">
        <v>2738</v>
      </c>
      <c r="G670" s="610" t="s">
        <v>3408</v>
      </c>
      <c r="H670" s="501" t="s">
        <v>2246</v>
      </c>
      <c r="I670" s="502" t="str">
        <f t="shared" si="61"/>
        <v>III/b</v>
      </c>
      <c r="J670" s="503" t="s">
        <v>3977</v>
      </c>
      <c r="K670" s="504" t="s">
        <v>707</v>
      </c>
      <c r="L670" s="503">
        <f t="shared" si="59"/>
        <v>36</v>
      </c>
      <c r="M670" s="501" t="s">
        <v>680</v>
      </c>
      <c r="N670" s="503" t="s">
        <v>3977</v>
      </c>
      <c r="O670" s="501" t="s">
        <v>2225</v>
      </c>
      <c r="P670" s="553" t="s">
        <v>4524</v>
      </c>
      <c r="Q670" s="508" t="s">
        <v>2234</v>
      </c>
      <c r="R670" s="508" t="s">
        <v>2295</v>
      </c>
      <c r="S670" s="598"/>
      <c r="T670" s="598"/>
      <c r="U670" s="598"/>
      <c r="V670" s="625"/>
      <c r="W670" s="492"/>
      <c r="X670" s="492"/>
      <c r="Y670" s="492"/>
      <c r="Z670" s="492"/>
      <c r="AA670" s="492"/>
      <c r="AB670" s="492"/>
      <c r="AC670" s="492"/>
      <c r="AD670" s="492"/>
      <c r="AE670" s="492"/>
      <c r="AF670" s="492"/>
      <c r="AG670" s="492"/>
      <c r="AH670" s="492"/>
      <c r="AI670" s="492"/>
      <c r="AJ670" s="492"/>
      <c r="AK670" s="492"/>
      <c r="AL670" s="492"/>
      <c r="AM670" s="492"/>
      <c r="AN670" s="492"/>
      <c r="AO670" s="492"/>
      <c r="AP670" s="492"/>
      <c r="AQ670" s="492"/>
      <c r="AR670" s="492"/>
      <c r="AS670" s="492"/>
      <c r="AT670" s="492"/>
      <c r="AU670" s="492"/>
      <c r="AV670" s="492"/>
      <c r="AW670" s="492"/>
      <c r="AX670" s="492"/>
      <c r="AY670" s="492"/>
      <c r="AZ670" s="492"/>
      <c r="BA670" s="492"/>
      <c r="BB670" s="492"/>
      <c r="BC670" s="492"/>
      <c r="BD670" s="492"/>
      <c r="BE670" s="492"/>
      <c r="BF670" s="492"/>
      <c r="BG670" s="492"/>
      <c r="BH670" s="492"/>
      <c r="BI670" s="492"/>
      <c r="BJ670" s="492"/>
      <c r="BK670" s="492"/>
      <c r="BL670" s="492"/>
      <c r="BM670" s="492"/>
      <c r="BN670" s="492"/>
      <c r="BO670" s="492"/>
      <c r="BP670" s="492"/>
      <c r="BQ670" s="492"/>
      <c r="BR670" s="492"/>
      <c r="BS670" s="492"/>
      <c r="BT670" s="492"/>
      <c r="BU670" s="492"/>
      <c r="BV670" s="492"/>
      <c r="BW670" s="492"/>
      <c r="BX670" s="492"/>
      <c r="BY670" s="492"/>
      <c r="BZ670" s="492"/>
      <c r="CA670" s="492"/>
      <c r="CB670" s="492"/>
      <c r="CC670" s="492"/>
      <c r="CD670" s="492"/>
      <c r="CE670" s="492"/>
      <c r="CF670" s="492"/>
      <c r="CG670" s="492"/>
      <c r="CH670" s="492"/>
      <c r="CI670" s="492"/>
      <c r="CJ670" s="492"/>
      <c r="CK670" s="492"/>
      <c r="CL670" s="492"/>
      <c r="CM670" s="492"/>
      <c r="CN670" s="492"/>
      <c r="CO670" s="492"/>
      <c r="CP670" s="492"/>
      <c r="CQ670" s="492"/>
      <c r="CR670" s="492"/>
      <c r="CS670" s="492"/>
      <c r="CT670" s="492"/>
      <c r="CU670" s="492"/>
      <c r="CV670" s="492"/>
      <c r="CW670" s="492"/>
      <c r="CX670" s="492"/>
      <c r="CY670" s="492"/>
      <c r="CZ670" s="492"/>
      <c r="DA670" s="492"/>
      <c r="DB670" s="492"/>
      <c r="DC670" s="492"/>
      <c r="DD670" s="492"/>
      <c r="DE670" s="492"/>
      <c r="DF670" s="492"/>
      <c r="DG670" s="492"/>
      <c r="DH670" s="492"/>
      <c r="DI670" s="492"/>
      <c r="DJ670" s="492"/>
      <c r="DK670" s="492"/>
      <c r="DL670" s="492"/>
      <c r="DM670" s="492"/>
      <c r="DN670" s="492"/>
      <c r="DO670" s="492"/>
      <c r="DP670" s="492"/>
      <c r="DQ670" s="492"/>
      <c r="DR670" s="492"/>
      <c r="DS670" s="492"/>
      <c r="DT670" s="492"/>
      <c r="DU670" s="492"/>
      <c r="DV670" s="492"/>
      <c r="DW670" s="492"/>
      <c r="DX670" s="492"/>
      <c r="DY670" s="492"/>
      <c r="DZ670" s="492"/>
      <c r="EA670" s="492"/>
      <c r="EB670" s="492"/>
      <c r="EC670" s="492"/>
      <c r="ED670" s="492"/>
      <c r="EE670" s="492"/>
      <c r="EF670" s="492"/>
      <c r="EG670" s="492"/>
      <c r="EH670" s="492"/>
      <c r="EI670" s="492"/>
      <c r="EJ670" s="492"/>
      <c r="EK670" s="492"/>
      <c r="EL670" s="492"/>
      <c r="EM670" s="492"/>
      <c r="EN670" s="492"/>
      <c r="EO670" s="492"/>
      <c r="EP670" s="492"/>
      <c r="EQ670" s="492"/>
      <c r="ER670" s="492"/>
      <c r="ES670" s="492"/>
      <c r="ET670" s="492"/>
      <c r="EU670" s="492"/>
      <c r="EV670" s="492"/>
      <c r="EW670" s="492"/>
      <c r="EX670" s="492"/>
      <c r="EY670" s="492"/>
      <c r="EZ670" s="492"/>
      <c r="FA670" s="492"/>
      <c r="FB670" s="492"/>
      <c r="FC670" s="492"/>
      <c r="FD670" s="492"/>
      <c r="FE670" s="492"/>
      <c r="FF670" s="492"/>
      <c r="FG670" s="492"/>
      <c r="FH670" s="492"/>
      <c r="FI670" s="492"/>
      <c r="FJ670" s="492"/>
      <c r="FK670" s="492"/>
      <c r="FL670" s="492"/>
      <c r="FM670" s="492"/>
      <c r="FN670" s="492"/>
      <c r="FO670" s="492"/>
      <c r="FP670" s="492"/>
      <c r="FQ670" s="492"/>
      <c r="FR670" s="492"/>
      <c r="FS670" s="492"/>
      <c r="FT670" s="492"/>
      <c r="FU670" s="492"/>
      <c r="FV670" s="492"/>
      <c r="FW670" s="492"/>
      <c r="FX670" s="492"/>
      <c r="FY670" s="492"/>
      <c r="FZ670" s="492"/>
      <c r="GA670" s="492"/>
      <c r="GB670" s="492"/>
      <c r="GC670" s="492"/>
      <c r="GD670" s="492"/>
      <c r="GE670" s="492"/>
      <c r="GF670" s="492"/>
      <c r="GG670" s="492"/>
      <c r="GH670" s="492"/>
      <c r="GI670" s="492"/>
      <c r="GJ670" s="492"/>
      <c r="GK670" s="492"/>
      <c r="GL670" s="492"/>
      <c r="GM670" s="492"/>
      <c r="GN670" s="492"/>
      <c r="GO670" s="492"/>
      <c r="GP670" s="492"/>
      <c r="GQ670" s="492"/>
      <c r="GR670" s="492"/>
      <c r="GS670" s="492"/>
      <c r="GT670" s="492"/>
      <c r="GU670" s="492"/>
      <c r="GV670" s="492"/>
      <c r="GW670" s="492"/>
      <c r="GX670" s="492"/>
      <c r="GY670" s="492"/>
      <c r="GZ670" s="492"/>
      <c r="HA670" s="492"/>
      <c r="HB670" s="492"/>
      <c r="HC670" s="492"/>
      <c r="HD670" s="492"/>
      <c r="HE670" s="492"/>
      <c r="HF670" s="492"/>
      <c r="HG670" s="492"/>
      <c r="HH670" s="492"/>
      <c r="HI670" s="492"/>
      <c r="HJ670" s="492"/>
      <c r="HK670" s="492"/>
      <c r="HL670" s="492"/>
      <c r="HM670" s="492"/>
      <c r="HN670" s="492"/>
      <c r="HO670" s="492"/>
      <c r="HP670" s="492"/>
      <c r="HQ670" s="492"/>
      <c r="HR670" s="492"/>
      <c r="HS670" s="492"/>
      <c r="HT670" s="492"/>
      <c r="HU670" s="492"/>
    </row>
    <row r="671" spans="1:229" s="484" customFormat="1" ht="15" customHeight="1" x14ac:dyDescent="0.15">
      <c r="A671" s="496">
        <v>667</v>
      </c>
      <c r="B671" s="679">
        <v>119</v>
      </c>
      <c r="C671" s="539" t="s">
        <v>4552</v>
      </c>
      <c r="D671" s="538" t="s">
        <v>5152</v>
      </c>
      <c r="E671" s="523" t="s">
        <v>705</v>
      </c>
      <c r="F671" s="598" t="s">
        <v>2736</v>
      </c>
      <c r="G671" s="610" t="s">
        <v>4578</v>
      </c>
      <c r="H671" s="501" t="s">
        <v>2246</v>
      </c>
      <c r="I671" s="502" t="str">
        <f t="shared" si="61"/>
        <v>III/b</v>
      </c>
      <c r="J671" s="503" t="s">
        <v>3977</v>
      </c>
      <c r="K671" s="504" t="s">
        <v>707</v>
      </c>
      <c r="L671" s="503">
        <f t="shared" si="59"/>
        <v>29</v>
      </c>
      <c r="M671" s="501" t="s">
        <v>680</v>
      </c>
      <c r="N671" s="503" t="s">
        <v>3977</v>
      </c>
      <c r="O671" s="501" t="s">
        <v>2225</v>
      </c>
      <c r="P671" s="553" t="s">
        <v>4525</v>
      </c>
      <c r="Q671" s="508" t="s">
        <v>2234</v>
      </c>
      <c r="R671" s="508" t="s">
        <v>2294</v>
      </c>
      <c r="S671" s="598">
        <v>2017</v>
      </c>
      <c r="T671" s="598" t="s">
        <v>5153</v>
      </c>
      <c r="U671" s="598" t="s">
        <v>5154</v>
      </c>
      <c r="V671" s="625"/>
      <c r="W671" s="492"/>
      <c r="X671" s="492"/>
      <c r="Y671" s="492"/>
      <c r="Z671" s="492"/>
      <c r="AA671" s="492"/>
      <c r="AB671" s="492"/>
      <c r="AC671" s="492"/>
      <c r="AD671" s="492"/>
      <c r="AE671" s="492"/>
      <c r="AF671" s="492"/>
      <c r="AG671" s="492"/>
      <c r="AH671" s="492"/>
      <c r="AI671" s="492"/>
      <c r="AJ671" s="492"/>
      <c r="AK671" s="492"/>
      <c r="AL671" s="492"/>
      <c r="AM671" s="492"/>
      <c r="AN671" s="492"/>
      <c r="AO671" s="492"/>
      <c r="AP671" s="492"/>
      <c r="AQ671" s="492"/>
      <c r="AR671" s="492"/>
      <c r="AS671" s="492"/>
      <c r="AT671" s="492"/>
      <c r="AU671" s="492"/>
      <c r="AV671" s="492"/>
      <c r="AW671" s="492"/>
      <c r="AX671" s="492"/>
      <c r="AY671" s="492"/>
      <c r="AZ671" s="492"/>
      <c r="BA671" s="492"/>
      <c r="BB671" s="492"/>
      <c r="BC671" s="492"/>
      <c r="BD671" s="492"/>
      <c r="BE671" s="492"/>
      <c r="BF671" s="492"/>
      <c r="BG671" s="492"/>
      <c r="BH671" s="492"/>
      <c r="BI671" s="492"/>
      <c r="BJ671" s="492"/>
      <c r="BK671" s="492"/>
      <c r="BL671" s="492"/>
      <c r="BM671" s="492"/>
      <c r="BN671" s="492"/>
      <c r="BO671" s="492"/>
      <c r="BP671" s="492"/>
      <c r="BQ671" s="492"/>
      <c r="BR671" s="492"/>
      <c r="BS671" s="492"/>
      <c r="BT671" s="492"/>
      <c r="BU671" s="492"/>
      <c r="BV671" s="492"/>
      <c r="BW671" s="492"/>
      <c r="BX671" s="492"/>
      <c r="BY671" s="492"/>
      <c r="BZ671" s="492"/>
      <c r="CA671" s="492"/>
      <c r="CB671" s="492"/>
      <c r="CC671" s="492"/>
      <c r="CD671" s="492"/>
      <c r="CE671" s="492"/>
      <c r="CF671" s="492"/>
      <c r="CG671" s="492"/>
      <c r="CH671" s="492"/>
      <c r="CI671" s="492"/>
      <c r="CJ671" s="492"/>
      <c r="CK671" s="492"/>
      <c r="CL671" s="492"/>
      <c r="CM671" s="492"/>
      <c r="CN671" s="492"/>
      <c r="CO671" s="492"/>
      <c r="CP671" s="492"/>
      <c r="CQ671" s="492"/>
      <c r="CR671" s="492"/>
      <c r="CS671" s="492"/>
      <c r="CT671" s="492"/>
      <c r="CU671" s="492"/>
      <c r="CV671" s="492"/>
      <c r="CW671" s="492"/>
      <c r="CX671" s="492"/>
      <c r="CY671" s="492"/>
      <c r="CZ671" s="492"/>
      <c r="DA671" s="492"/>
      <c r="DB671" s="492"/>
      <c r="DC671" s="492"/>
      <c r="DD671" s="492"/>
      <c r="DE671" s="492"/>
      <c r="DF671" s="492"/>
      <c r="DG671" s="492"/>
      <c r="DH671" s="492"/>
      <c r="DI671" s="492"/>
      <c r="DJ671" s="492"/>
      <c r="DK671" s="492"/>
      <c r="DL671" s="492"/>
      <c r="DM671" s="492"/>
      <c r="DN671" s="492"/>
      <c r="DO671" s="492"/>
      <c r="DP671" s="492"/>
      <c r="DQ671" s="492"/>
      <c r="DR671" s="492"/>
      <c r="DS671" s="492"/>
      <c r="DT671" s="492"/>
      <c r="DU671" s="492"/>
      <c r="DV671" s="492"/>
      <c r="DW671" s="492"/>
      <c r="DX671" s="492"/>
      <c r="DY671" s="492"/>
      <c r="DZ671" s="492"/>
      <c r="EA671" s="492"/>
      <c r="EB671" s="492"/>
      <c r="EC671" s="492"/>
      <c r="ED671" s="492"/>
      <c r="EE671" s="492"/>
      <c r="EF671" s="492"/>
      <c r="EG671" s="492"/>
      <c r="EH671" s="492"/>
      <c r="EI671" s="492"/>
      <c r="EJ671" s="492"/>
      <c r="EK671" s="492"/>
      <c r="EL671" s="492"/>
      <c r="EM671" s="492"/>
      <c r="EN671" s="492"/>
      <c r="EO671" s="492"/>
      <c r="EP671" s="492"/>
      <c r="EQ671" s="492"/>
      <c r="ER671" s="492"/>
      <c r="ES671" s="492"/>
      <c r="ET671" s="492"/>
      <c r="EU671" s="492"/>
      <c r="EV671" s="492"/>
      <c r="EW671" s="492"/>
      <c r="EX671" s="492"/>
      <c r="EY671" s="492"/>
      <c r="EZ671" s="492"/>
      <c r="FA671" s="492"/>
      <c r="FB671" s="492"/>
      <c r="FC671" s="492"/>
      <c r="FD671" s="492"/>
      <c r="FE671" s="492"/>
      <c r="FF671" s="492"/>
      <c r="FG671" s="492"/>
      <c r="FH671" s="492"/>
      <c r="FI671" s="492"/>
      <c r="FJ671" s="492"/>
      <c r="FK671" s="492"/>
      <c r="FL671" s="492"/>
      <c r="FM671" s="492"/>
      <c r="FN671" s="492"/>
      <c r="FO671" s="492"/>
      <c r="FP671" s="492"/>
      <c r="FQ671" s="492"/>
      <c r="FR671" s="492"/>
      <c r="FS671" s="492"/>
      <c r="FT671" s="492"/>
      <c r="FU671" s="492"/>
      <c r="FV671" s="492"/>
      <c r="FW671" s="492"/>
      <c r="FX671" s="492"/>
      <c r="FY671" s="492"/>
      <c r="FZ671" s="492"/>
      <c r="GA671" s="492"/>
      <c r="GB671" s="492"/>
      <c r="GC671" s="492"/>
      <c r="GD671" s="492"/>
      <c r="GE671" s="492"/>
      <c r="GF671" s="492"/>
      <c r="GG671" s="492"/>
      <c r="GH671" s="492"/>
      <c r="GI671" s="492"/>
      <c r="GJ671" s="492"/>
      <c r="GK671" s="492"/>
      <c r="GL671" s="492"/>
      <c r="GM671" s="492"/>
      <c r="GN671" s="492"/>
      <c r="GO671" s="492"/>
      <c r="GP671" s="492"/>
      <c r="GQ671" s="492"/>
      <c r="GR671" s="492"/>
      <c r="GS671" s="492"/>
      <c r="GT671" s="492"/>
      <c r="GU671" s="492"/>
      <c r="GV671" s="492"/>
      <c r="GW671" s="492"/>
      <c r="GX671" s="492"/>
      <c r="GY671" s="492"/>
      <c r="GZ671" s="492"/>
      <c r="HA671" s="492"/>
      <c r="HB671" s="492"/>
      <c r="HC671" s="492"/>
      <c r="HD671" s="492"/>
      <c r="HE671" s="492"/>
      <c r="HF671" s="492"/>
      <c r="HG671" s="492"/>
      <c r="HH671" s="492"/>
      <c r="HI671" s="492"/>
      <c r="HJ671" s="492"/>
      <c r="HK671" s="492"/>
      <c r="HL671" s="492"/>
      <c r="HM671" s="492"/>
      <c r="HN671" s="492"/>
      <c r="HO671" s="492"/>
      <c r="HP671" s="492"/>
      <c r="HQ671" s="492"/>
      <c r="HR671" s="492"/>
      <c r="HS671" s="492"/>
      <c r="HT671" s="492"/>
      <c r="HU671" s="492"/>
    </row>
    <row r="672" spans="1:229" s="484" customFormat="1" ht="15" customHeight="1" x14ac:dyDescent="0.15">
      <c r="A672" s="496">
        <v>668</v>
      </c>
      <c r="B672" s="504">
        <v>120</v>
      </c>
      <c r="C672" s="537" t="s">
        <v>4553</v>
      </c>
      <c r="D672" s="538" t="s">
        <v>4504</v>
      </c>
      <c r="E672" s="523" t="s">
        <v>705</v>
      </c>
      <c r="F672" s="598" t="s">
        <v>2762</v>
      </c>
      <c r="G672" s="610" t="s">
        <v>4579</v>
      </c>
      <c r="H672" s="501" t="s">
        <v>2246</v>
      </c>
      <c r="I672" s="502" t="str">
        <f t="shared" si="61"/>
        <v>III/b</v>
      </c>
      <c r="J672" s="503" t="s">
        <v>3977</v>
      </c>
      <c r="K672" s="504" t="s">
        <v>707</v>
      </c>
      <c r="L672" s="503">
        <f t="shared" si="59"/>
        <v>29</v>
      </c>
      <c r="M672" s="501" t="s">
        <v>680</v>
      </c>
      <c r="N672" s="503" t="s">
        <v>3977</v>
      </c>
      <c r="O672" s="501" t="s">
        <v>2225</v>
      </c>
      <c r="P672" s="553" t="s">
        <v>4526</v>
      </c>
      <c r="Q672" s="508" t="s">
        <v>2234</v>
      </c>
      <c r="R672" s="508" t="s">
        <v>2295</v>
      </c>
      <c r="S672" s="598"/>
      <c r="T672" s="598"/>
      <c r="U672" s="598"/>
      <c r="V672" s="625"/>
      <c r="W672" s="492"/>
      <c r="X672" s="492"/>
      <c r="Y672" s="492"/>
      <c r="Z672" s="492"/>
      <c r="AA672" s="492"/>
      <c r="AB672" s="492"/>
      <c r="AC672" s="492"/>
      <c r="AD672" s="492"/>
      <c r="AE672" s="492"/>
      <c r="AF672" s="492"/>
      <c r="AG672" s="492"/>
      <c r="AH672" s="492"/>
      <c r="AI672" s="492"/>
      <c r="AJ672" s="492"/>
      <c r="AK672" s="492"/>
      <c r="AL672" s="492"/>
      <c r="AM672" s="492"/>
      <c r="AN672" s="492"/>
      <c r="AO672" s="492"/>
      <c r="AP672" s="492"/>
      <c r="AQ672" s="492"/>
      <c r="AR672" s="492"/>
      <c r="AS672" s="492"/>
      <c r="AT672" s="492"/>
      <c r="AU672" s="492"/>
      <c r="AV672" s="492"/>
      <c r="AW672" s="492"/>
      <c r="AX672" s="492"/>
      <c r="AY672" s="492"/>
      <c r="AZ672" s="492"/>
      <c r="BA672" s="492"/>
      <c r="BB672" s="492"/>
      <c r="BC672" s="492"/>
      <c r="BD672" s="492"/>
      <c r="BE672" s="492"/>
      <c r="BF672" s="492"/>
      <c r="BG672" s="492"/>
      <c r="BH672" s="492"/>
      <c r="BI672" s="492"/>
      <c r="BJ672" s="492"/>
      <c r="BK672" s="492"/>
      <c r="BL672" s="492"/>
      <c r="BM672" s="492"/>
      <c r="BN672" s="492"/>
      <c r="BO672" s="492"/>
      <c r="BP672" s="492"/>
      <c r="BQ672" s="492"/>
      <c r="BR672" s="492"/>
      <c r="BS672" s="492"/>
      <c r="BT672" s="492"/>
      <c r="BU672" s="492"/>
      <c r="BV672" s="492"/>
      <c r="BW672" s="492"/>
      <c r="BX672" s="492"/>
      <c r="BY672" s="492"/>
      <c r="BZ672" s="492"/>
      <c r="CA672" s="492"/>
      <c r="CB672" s="492"/>
      <c r="CC672" s="492"/>
      <c r="CD672" s="492"/>
      <c r="CE672" s="492"/>
      <c r="CF672" s="492"/>
      <c r="CG672" s="492"/>
      <c r="CH672" s="492"/>
      <c r="CI672" s="492"/>
      <c r="CJ672" s="492"/>
      <c r="CK672" s="492"/>
      <c r="CL672" s="492"/>
      <c r="CM672" s="492"/>
      <c r="CN672" s="492"/>
      <c r="CO672" s="492"/>
      <c r="CP672" s="492"/>
      <c r="CQ672" s="492"/>
      <c r="CR672" s="492"/>
      <c r="CS672" s="492"/>
      <c r="CT672" s="492"/>
      <c r="CU672" s="492"/>
      <c r="CV672" s="492"/>
      <c r="CW672" s="492"/>
      <c r="CX672" s="492"/>
      <c r="CY672" s="492"/>
      <c r="CZ672" s="492"/>
      <c r="DA672" s="492"/>
      <c r="DB672" s="492"/>
      <c r="DC672" s="492"/>
      <c r="DD672" s="492"/>
      <c r="DE672" s="492"/>
      <c r="DF672" s="492"/>
      <c r="DG672" s="492"/>
      <c r="DH672" s="492"/>
      <c r="DI672" s="492"/>
      <c r="DJ672" s="492"/>
      <c r="DK672" s="492"/>
      <c r="DL672" s="492"/>
      <c r="DM672" s="492"/>
      <c r="DN672" s="492"/>
      <c r="DO672" s="492"/>
      <c r="DP672" s="492"/>
      <c r="DQ672" s="492"/>
      <c r="DR672" s="492"/>
      <c r="DS672" s="492"/>
      <c r="DT672" s="492"/>
      <c r="DU672" s="492"/>
      <c r="DV672" s="492"/>
      <c r="DW672" s="492"/>
      <c r="DX672" s="492"/>
      <c r="DY672" s="492"/>
      <c r="DZ672" s="492"/>
      <c r="EA672" s="492"/>
      <c r="EB672" s="492"/>
      <c r="EC672" s="492"/>
      <c r="ED672" s="492"/>
      <c r="EE672" s="492"/>
      <c r="EF672" s="492"/>
      <c r="EG672" s="492"/>
      <c r="EH672" s="492"/>
      <c r="EI672" s="492"/>
      <c r="EJ672" s="492"/>
      <c r="EK672" s="492"/>
      <c r="EL672" s="492"/>
      <c r="EM672" s="492"/>
      <c r="EN672" s="492"/>
      <c r="EO672" s="492"/>
      <c r="EP672" s="492"/>
      <c r="EQ672" s="492"/>
      <c r="ER672" s="492"/>
      <c r="ES672" s="492"/>
      <c r="ET672" s="492"/>
      <c r="EU672" s="492"/>
      <c r="EV672" s="492"/>
      <c r="EW672" s="492"/>
      <c r="EX672" s="492"/>
      <c r="EY672" s="492"/>
      <c r="EZ672" s="492"/>
      <c r="FA672" s="492"/>
      <c r="FB672" s="492"/>
      <c r="FC672" s="492"/>
      <c r="FD672" s="492"/>
      <c r="FE672" s="492"/>
      <c r="FF672" s="492"/>
      <c r="FG672" s="492"/>
      <c r="FH672" s="492"/>
      <c r="FI672" s="492"/>
      <c r="FJ672" s="492"/>
      <c r="FK672" s="492"/>
      <c r="FL672" s="492"/>
      <c r="FM672" s="492"/>
      <c r="FN672" s="492"/>
      <c r="FO672" s="492"/>
      <c r="FP672" s="492"/>
      <c r="FQ672" s="492"/>
      <c r="FR672" s="492"/>
      <c r="FS672" s="492"/>
      <c r="FT672" s="492"/>
      <c r="FU672" s="492"/>
      <c r="FV672" s="492"/>
      <c r="FW672" s="492"/>
      <c r="FX672" s="492"/>
      <c r="FY672" s="492"/>
      <c r="FZ672" s="492"/>
      <c r="GA672" s="492"/>
      <c r="GB672" s="492"/>
      <c r="GC672" s="492"/>
      <c r="GD672" s="492"/>
      <c r="GE672" s="492"/>
      <c r="GF672" s="492"/>
      <c r="GG672" s="492"/>
      <c r="GH672" s="492"/>
      <c r="GI672" s="492"/>
      <c r="GJ672" s="492"/>
      <c r="GK672" s="492"/>
      <c r="GL672" s="492"/>
      <c r="GM672" s="492"/>
      <c r="GN672" s="492"/>
      <c r="GO672" s="492"/>
      <c r="GP672" s="492"/>
      <c r="GQ672" s="492"/>
      <c r="GR672" s="492"/>
      <c r="GS672" s="492"/>
      <c r="GT672" s="492"/>
      <c r="GU672" s="492"/>
      <c r="GV672" s="492"/>
      <c r="GW672" s="492"/>
      <c r="GX672" s="492"/>
      <c r="GY672" s="492"/>
      <c r="GZ672" s="492"/>
      <c r="HA672" s="492"/>
      <c r="HB672" s="492"/>
      <c r="HC672" s="492"/>
      <c r="HD672" s="492"/>
      <c r="HE672" s="492"/>
      <c r="HF672" s="492"/>
      <c r="HG672" s="492"/>
      <c r="HH672" s="492"/>
      <c r="HI672" s="492"/>
      <c r="HJ672" s="492"/>
      <c r="HK672" s="492"/>
      <c r="HL672" s="492"/>
      <c r="HM672" s="492"/>
      <c r="HN672" s="492"/>
      <c r="HO672" s="492"/>
      <c r="HP672" s="492"/>
      <c r="HQ672" s="492"/>
      <c r="HR672" s="492"/>
      <c r="HS672" s="492"/>
      <c r="HT672" s="492"/>
      <c r="HU672" s="492"/>
    </row>
    <row r="673" spans="1:229" s="484" customFormat="1" ht="15" customHeight="1" x14ac:dyDescent="0.15">
      <c r="A673" s="504">
        <v>669</v>
      </c>
      <c r="B673" s="679">
        <v>121</v>
      </c>
      <c r="C673" s="539" t="s">
        <v>4554</v>
      </c>
      <c r="D673" s="538" t="s">
        <v>5261</v>
      </c>
      <c r="E673" s="523" t="s">
        <v>709</v>
      </c>
      <c r="F673" s="598" t="s">
        <v>2815</v>
      </c>
      <c r="G673" s="610" t="s">
        <v>4580</v>
      </c>
      <c r="H673" s="501" t="s">
        <v>2246</v>
      </c>
      <c r="I673" s="502" t="str">
        <f t="shared" si="61"/>
        <v>III/b</v>
      </c>
      <c r="J673" s="503" t="s">
        <v>3977</v>
      </c>
      <c r="K673" s="504" t="s">
        <v>707</v>
      </c>
      <c r="L673" s="503">
        <f t="shared" si="59"/>
        <v>30</v>
      </c>
      <c r="M673" s="501" t="s">
        <v>680</v>
      </c>
      <c r="N673" s="503" t="s">
        <v>3977</v>
      </c>
      <c r="O673" s="501" t="s">
        <v>2225</v>
      </c>
      <c r="P673" s="553" t="s">
        <v>4527</v>
      </c>
      <c r="Q673" s="508" t="s">
        <v>2234</v>
      </c>
      <c r="R673" s="508" t="s">
        <v>3243</v>
      </c>
      <c r="S673" s="598">
        <v>2015</v>
      </c>
      <c r="T673" s="598" t="s">
        <v>5262</v>
      </c>
      <c r="U673" s="598" t="s">
        <v>2921</v>
      </c>
      <c r="V673" s="625"/>
      <c r="W673" s="492"/>
      <c r="X673" s="492"/>
      <c r="Y673" s="492"/>
      <c r="Z673" s="492"/>
      <c r="AA673" s="492"/>
      <c r="AB673" s="492"/>
      <c r="AC673" s="492"/>
      <c r="AD673" s="492"/>
      <c r="AE673" s="492"/>
      <c r="AF673" s="492"/>
      <c r="AG673" s="492"/>
      <c r="AH673" s="492"/>
      <c r="AI673" s="492"/>
      <c r="AJ673" s="492"/>
      <c r="AK673" s="492"/>
      <c r="AL673" s="492"/>
      <c r="AM673" s="492"/>
      <c r="AN673" s="492"/>
      <c r="AO673" s="492"/>
      <c r="AP673" s="492"/>
      <c r="AQ673" s="492"/>
      <c r="AR673" s="492"/>
      <c r="AS673" s="492"/>
      <c r="AT673" s="492"/>
      <c r="AU673" s="492"/>
      <c r="AV673" s="492"/>
      <c r="AW673" s="492"/>
      <c r="AX673" s="492"/>
      <c r="AY673" s="492"/>
      <c r="AZ673" s="492"/>
      <c r="BA673" s="492"/>
      <c r="BB673" s="492"/>
      <c r="BC673" s="492"/>
      <c r="BD673" s="492"/>
      <c r="BE673" s="492"/>
      <c r="BF673" s="492"/>
      <c r="BG673" s="492"/>
      <c r="BH673" s="492"/>
      <c r="BI673" s="492"/>
      <c r="BJ673" s="492"/>
      <c r="BK673" s="492"/>
      <c r="BL673" s="492"/>
      <c r="BM673" s="492"/>
      <c r="BN673" s="492"/>
      <c r="BO673" s="492"/>
      <c r="BP673" s="492"/>
      <c r="BQ673" s="492"/>
      <c r="BR673" s="492"/>
      <c r="BS673" s="492"/>
      <c r="BT673" s="492"/>
      <c r="BU673" s="492"/>
      <c r="BV673" s="492"/>
      <c r="BW673" s="492"/>
      <c r="BX673" s="492"/>
      <c r="BY673" s="492"/>
      <c r="BZ673" s="492"/>
      <c r="CA673" s="492"/>
      <c r="CB673" s="492"/>
      <c r="CC673" s="492"/>
      <c r="CD673" s="492"/>
      <c r="CE673" s="492"/>
      <c r="CF673" s="492"/>
      <c r="CG673" s="492"/>
      <c r="CH673" s="492"/>
      <c r="CI673" s="492"/>
      <c r="CJ673" s="492"/>
      <c r="CK673" s="492"/>
      <c r="CL673" s="492"/>
      <c r="CM673" s="492"/>
      <c r="CN673" s="492"/>
      <c r="CO673" s="492"/>
      <c r="CP673" s="492"/>
      <c r="CQ673" s="492"/>
      <c r="CR673" s="492"/>
      <c r="CS673" s="492"/>
      <c r="CT673" s="492"/>
      <c r="CU673" s="492"/>
      <c r="CV673" s="492"/>
      <c r="CW673" s="492"/>
      <c r="CX673" s="492"/>
      <c r="CY673" s="492"/>
      <c r="CZ673" s="492"/>
      <c r="DA673" s="492"/>
      <c r="DB673" s="492"/>
      <c r="DC673" s="492"/>
      <c r="DD673" s="492"/>
      <c r="DE673" s="492"/>
      <c r="DF673" s="492"/>
      <c r="DG673" s="492"/>
      <c r="DH673" s="492"/>
      <c r="DI673" s="492"/>
      <c r="DJ673" s="492"/>
      <c r="DK673" s="492"/>
      <c r="DL673" s="492"/>
      <c r="DM673" s="492"/>
      <c r="DN673" s="492"/>
      <c r="DO673" s="492"/>
      <c r="DP673" s="492"/>
      <c r="DQ673" s="492"/>
      <c r="DR673" s="492"/>
      <c r="DS673" s="492"/>
      <c r="DT673" s="492"/>
      <c r="DU673" s="492"/>
      <c r="DV673" s="492"/>
      <c r="DW673" s="492"/>
      <c r="DX673" s="492"/>
      <c r="DY673" s="492"/>
      <c r="DZ673" s="492"/>
      <c r="EA673" s="492"/>
      <c r="EB673" s="492"/>
      <c r="EC673" s="492"/>
      <c r="ED673" s="492"/>
      <c r="EE673" s="492"/>
      <c r="EF673" s="492"/>
      <c r="EG673" s="492"/>
      <c r="EH673" s="492"/>
      <c r="EI673" s="492"/>
      <c r="EJ673" s="492"/>
      <c r="EK673" s="492"/>
      <c r="EL673" s="492"/>
      <c r="EM673" s="492"/>
      <c r="EN673" s="492"/>
      <c r="EO673" s="492"/>
      <c r="EP673" s="492"/>
      <c r="EQ673" s="492"/>
      <c r="ER673" s="492"/>
      <c r="ES673" s="492"/>
      <c r="ET673" s="492"/>
      <c r="EU673" s="492"/>
      <c r="EV673" s="492"/>
      <c r="EW673" s="492"/>
      <c r="EX673" s="492"/>
      <c r="EY673" s="492"/>
      <c r="EZ673" s="492"/>
      <c r="FA673" s="492"/>
      <c r="FB673" s="492"/>
      <c r="FC673" s="492"/>
      <c r="FD673" s="492"/>
      <c r="FE673" s="492"/>
      <c r="FF673" s="492"/>
      <c r="FG673" s="492"/>
      <c r="FH673" s="492"/>
      <c r="FI673" s="492"/>
      <c r="FJ673" s="492"/>
      <c r="FK673" s="492"/>
      <c r="FL673" s="492"/>
      <c r="FM673" s="492"/>
      <c r="FN673" s="492"/>
      <c r="FO673" s="492"/>
      <c r="FP673" s="492"/>
      <c r="FQ673" s="492"/>
      <c r="FR673" s="492"/>
      <c r="FS673" s="492"/>
      <c r="FT673" s="492"/>
      <c r="FU673" s="492"/>
      <c r="FV673" s="492"/>
      <c r="FW673" s="492"/>
      <c r="FX673" s="492"/>
      <c r="FY673" s="492"/>
      <c r="FZ673" s="492"/>
      <c r="GA673" s="492"/>
      <c r="GB673" s="492"/>
      <c r="GC673" s="492"/>
      <c r="GD673" s="492"/>
      <c r="GE673" s="492"/>
      <c r="GF673" s="492"/>
      <c r="GG673" s="492"/>
      <c r="GH673" s="492"/>
      <c r="GI673" s="492"/>
      <c r="GJ673" s="492"/>
      <c r="GK673" s="492"/>
      <c r="GL673" s="492"/>
      <c r="GM673" s="492"/>
      <c r="GN673" s="492"/>
      <c r="GO673" s="492"/>
      <c r="GP673" s="492"/>
      <c r="GQ673" s="492"/>
      <c r="GR673" s="492"/>
      <c r="GS673" s="492"/>
      <c r="GT673" s="492"/>
      <c r="GU673" s="492"/>
      <c r="GV673" s="492"/>
      <c r="GW673" s="492"/>
      <c r="GX673" s="492"/>
      <c r="GY673" s="492"/>
      <c r="GZ673" s="492"/>
      <c r="HA673" s="492"/>
      <c r="HB673" s="492"/>
      <c r="HC673" s="492"/>
      <c r="HD673" s="492"/>
      <c r="HE673" s="492"/>
      <c r="HF673" s="492"/>
      <c r="HG673" s="492"/>
      <c r="HH673" s="492"/>
      <c r="HI673" s="492"/>
      <c r="HJ673" s="492"/>
      <c r="HK673" s="492"/>
      <c r="HL673" s="492"/>
      <c r="HM673" s="492"/>
      <c r="HN673" s="492"/>
      <c r="HO673" s="492"/>
      <c r="HP673" s="492"/>
      <c r="HQ673" s="492"/>
      <c r="HR673" s="492"/>
      <c r="HS673" s="492"/>
      <c r="HT673" s="492"/>
      <c r="HU673" s="492"/>
    </row>
    <row r="674" spans="1:229" s="484" customFormat="1" ht="15" customHeight="1" x14ac:dyDescent="0.15">
      <c r="A674" s="496">
        <v>670</v>
      </c>
      <c r="B674" s="504">
        <v>122</v>
      </c>
      <c r="C674" s="539" t="s">
        <v>4555</v>
      </c>
      <c r="D674" s="538" t="s">
        <v>4505</v>
      </c>
      <c r="E674" s="523" t="s">
        <v>709</v>
      </c>
      <c r="F674" s="598" t="s">
        <v>2727</v>
      </c>
      <c r="G674" s="610" t="s">
        <v>4581</v>
      </c>
      <c r="H674" s="501" t="s">
        <v>2246</v>
      </c>
      <c r="I674" s="502" t="str">
        <f t="shared" si="61"/>
        <v>III/b</v>
      </c>
      <c r="J674" s="503" t="s">
        <v>3977</v>
      </c>
      <c r="K674" s="504" t="s">
        <v>707</v>
      </c>
      <c r="L674" s="503">
        <f t="shared" si="59"/>
        <v>29</v>
      </c>
      <c r="M674" s="501" t="s">
        <v>680</v>
      </c>
      <c r="N674" s="503" t="s">
        <v>3977</v>
      </c>
      <c r="O674" s="501" t="s">
        <v>2225</v>
      </c>
      <c r="P674" s="553" t="s">
        <v>4528</v>
      </c>
      <c r="Q674" s="508" t="s">
        <v>2234</v>
      </c>
      <c r="R674" s="508" t="s">
        <v>2296</v>
      </c>
      <c r="S674" s="598"/>
      <c r="T674" s="598"/>
      <c r="U674" s="598"/>
      <c r="V674" s="625"/>
      <c r="W674" s="492"/>
      <c r="X674" s="492"/>
      <c r="Y674" s="492"/>
      <c r="Z674" s="492"/>
      <c r="AA674" s="492"/>
      <c r="AB674" s="492"/>
      <c r="AC674" s="492"/>
      <c r="AD674" s="492"/>
      <c r="AE674" s="492"/>
      <c r="AF674" s="492"/>
      <c r="AG674" s="492"/>
      <c r="AH674" s="492"/>
      <c r="AI674" s="492"/>
      <c r="AJ674" s="492"/>
      <c r="AK674" s="492"/>
      <c r="AL674" s="492"/>
      <c r="AM674" s="492"/>
      <c r="AN674" s="492"/>
      <c r="AO674" s="492"/>
      <c r="AP674" s="492"/>
      <c r="AQ674" s="492"/>
      <c r="AR674" s="492"/>
      <c r="AS674" s="492"/>
      <c r="AT674" s="492"/>
      <c r="AU674" s="492"/>
      <c r="AV674" s="492"/>
      <c r="AW674" s="492"/>
      <c r="AX674" s="492"/>
      <c r="AY674" s="492"/>
      <c r="AZ674" s="492"/>
      <c r="BA674" s="492"/>
      <c r="BB674" s="492"/>
      <c r="BC674" s="492"/>
      <c r="BD674" s="492"/>
      <c r="BE674" s="492"/>
      <c r="BF674" s="492"/>
      <c r="BG674" s="492"/>
      <c r="BH674" s="492"/>
      <c r="BI674" s="492"/>
      <c r="BJ674" s="492"/>
      <c r="BK674" s="492"/>
      <c r="BL674" s="492"/>
      <c r="BM674" s="492"/>
      <c r="BN674" s="492"/>
      <c r="BO674" s="492"/>
      <c r="BP674" s="492"/>
      <c r="BQ674" s="492"/>
      <c r="BR674" s="492"/>
      <c r="BS674" s="492"/>
      <c r="BT674" s="492"/>
      <c r="BU674" s="492"/>
      <c r="BV674" s="492"/>
      <c r="BW674" s="492"/>
      <c r="BX674" s="492"/>
      <c r="BY674" s="492"/>
      <c r="BZ674" s="492"/>
      <c r="CA674" s="492"/>
      <c r="CB674" s="492"/>
      <c r="CC674" s="492"/>
      <c r="CD674" s="492"/>
      <c r="CE674" s="492"/>
      <c r="CF674" s="492"/>
      <c r="CG674" s="492"/>
      <c r="CH674" s="492"/>
      <c r="CI674" s="492"/>
      <c r="CJ674" s="492"/>
      <c r="CK674" s="492"/>
      <c r="CL674" s="492"/>
      <c r="CM674" s="492"/>
      <c r="CN674" s="492"/>
      <c r="CO674" s="492"/>
      <c r="CP674" s="492"/>
      <c r="CQ674" s="492"/>
      <c r="CR674" s="492"/>
      <c r="CS674" s="492"/>
      <c r="CT674" s="492"/>
      <c r="CU674" s="492"/>
      <c r="CV674" s="492"/>
      <c r="CW674" s="492"/>
      <c r="CX674" s="492"/>
      <c r="CY674" s="492"/>
      <c r="CZ674" s="492"/>
      <c r="DA674" s="492"/>
      <c r="DB674" s="492"/>
      <c r="DC674" s="492"/>
      <c r="DD674" s="492"/>
      <c r="DE674" s="492"/>
      <c r="DF674" s="492"/>
      <c r="DG674" s="492"/>
      <c r="DH674" s="492"/>
      <c r="DI674" s="492"/>
      <c r="DJ674" s="492"/>
      <c r="DK674" s="492"/>
      <c r="DL674" s="492"/>
      <c r="DM674" s="492"/>
      <c r="DN674" s="492"/>
      <c r="DO674" s="492"/>
      <c r="DP674" s="492"/>
      <c r="DQ674" s="492"/>
      <c r="DR674" s="492"/>
      <c r="DS674" s="492"/>
      <c r="DT674" s="492"/>
      <c r="DU674" s="492"/>
      <c r="DV674" s="492"/>
      <c r="DW674" s="492"/>
      <c r="DX674" s="492"/>
      <c r="DY674" s="492"/>
      <c r="DZ674" s="492"/>
      <c r="EA674" s="492"/>
      <c r="EB674" s="492"/>
      <c r="EC674" s="492"/>
      <c r="ED674" s="492"/>
      <c r="EE674" s="492"/>
      <c r="EF674" s="492"/>
      <c r="EG674" s="492"/>
      <c r="EH674" s="492"/>
      <c r="EI674" s="492"/>
      <c r="EJ674" s="492"/>
      <c r="EK674" s="492"/>
      <c r="EL674" s="492"/>
      <c r="EM674" s="492"/>
      <c r="EN674" s="492"/>
      <c r="EO674" s="492"/>
      <c r="EP674" s="492"/>
      <c r="EQ674" s="492"/>
      <c r="ER674" s="492"/>
      <c r="ES674" s="492"/>
      <c r="ET674" s="492"/>
      <c r="EU674" s="492"/>
      <c r="EV674" s="492"/>
      <c r="EW674" s="492"/>
      <c r="EX674" s="492"/>
      <c r="EY674" s="492"/>
      <c r="EZ674" s="492"/>
      <c r="FA674" s="492"/>
      <c r="FB674" s="492"/>
      <c r="FC674" s="492"/>
      <c r="FD674" s="492"/>
      <c r="FE674" s="492"/>
      <c r="FF674" s="492"/>
      <c r="FG674" s="492"/>
      <c r="FH674" s="492"/>
      <c r="FI674" s="492"/>
      <c r="FJ674" s="492"/>
      <c r="FK674" s="492"/>
      <c r="FL674" s="492"/>
      <c r="FM674" s="492"/>
      <c r="FN674" s="492"/>
      <c r="FO674" s="492"/>
      <c r="FP674" s="492"/>
      <c r="FQ674" s="492"/>
      <c r="FR674" s="492"/>
      <c r="FS674" s="492"/>
      <c r="FT674" s="492"/>
      <c r="FU674" s="492"/>
      <c r="FV674" s="492"/>
      <c r="FW674" s="492"/>
      <c r="FX674" s="492"/>
      <c r="FY674" s="492"/>
      <c r="FZ674" s="492"/>
      <c r="GA674" s="492"/>
      <c r="GB674" s="492"/>
      <c r="GC674" s="492"/>
      <c r="GD674" s="492"/>
      <c r="GE674" s="492"/>
      <c r="GF674" s="492"/>
      <c r="GG674" s="492"/>
      <c r="GH674" s="492"/>
      <c r="GI674" s="492"/>
      <c r="GJ674" s="492"/>
      <c r="GK674" s="492"/>
      <c r="GL674" s="492"/>
      <c r="GM674" s="492"/>
      <c r="GN674" s="492"/>
      <c r="GO674" s="492"/>
      <c r="GP674" s="492"/>
      <c r="GQ674" s="492"/>
      <c r="GR674" s="492"/>
      <c r="GS674" s="492"/>
      <c r="GT674" s="492"/>
      <c r="GU674" s="492"/>
      <c r="GV674" s="492"/>
      <c r="GW674" s="492"/>
      <c r="GX674" s="492"/>
      <c r="GY674" s="492"/>
      <c r="GZ674" s="492"/>
      <c r="HA674" s="492"/>
      <c r="HB674" s="492"/>
      <c r="HC674" s="492"/>
      <c r="HD674" s="492"/>
      <c r="HE674" s="492"/>
      <c r="HF674" s="492"/>
      <c r="HG674" s="492"/>
      <c r="HH674" s="492"/>
      <c r="HI674" s="492"/>
      <c r="HJ674" s="492"/>
      <c r="HK674" s="492"/>
      <c r="HL674" s="492"/>
      <c r="HM674" s="492"/>
      <c r="HN674" s="492"/>
      <c r="HO674" s="492"/>
      <c r="HP674" s="492"/>
      <c r="HQ674" s="492"/>
      <c r="HR674" s="492"/>
      <c r="HS674" s="492"/>
      <c r="HT674" s="492"/>
      <c r="HU674" s="492"/>
    </row>
    <row r="675" spans="1:229" s="484" customFormat="1" ht="15" customHeight="1" x14ac:dyDescent="0.15">
      <c r="A675" s="496">
        <v>671</v>
      </c>
      <c r="B675" s="679">
        <v>123</v>
      </c>
      <c r="C675" s="539" t="s">
        <v>4556</v>
      </c>
      <c r="D675" s="538" t="s">
        <v>4506</v>
      </c>
      <c r="E675" s="523" t="s">
        <v>705</v>
      </c>
      <c r="F675" s="598" t="s">
        <v>2731</v>
      </c>
      <c r="G675" s="610" t="s">
        <v>4582</v>
      </c>
      <c r="H675" s="501" t="s">
        <v>2246</v>
      </c>
      <c r="I675" s="502" t="str">
        <f t="shared" si="61"/>
        <v>III/b</v>
      </c>
      <c r="J675" s="503" t="s">
        <v>3977</v>
      </c>
      <c r="K675" s="504" t="s">
        <v>707</v>
      </c>
      <c r="L675" s="503">
        <f t="shared" si="59"/>
        <v>33</v>
      </c>
      <c r="M675" s="501" t="s">
        <v>680</v>
      </c>
      <c r="N675" s="503" t="s">
        <v>3977</v>
      </c>
      <c r="O675" s="501" t="s">
        <v>2225</v>
      </c>
      <c r="P675" s="553" t="s">
        <v>4529</v>
      </c>
      <c r="Q675" s="508" t="s">
        <v>2234</v>
      </c>
      <c r="R675" s="508" t="s">
        <v>2290</v>
      </c>
      <c r="S675" s="598"/>
      <c r="T675" s="598"/>
      <c r="U675" s="598"/>
      <c r="V675" s="625"/>
      <c r="W675" s="492"/>
      <c r="X675" s="492"/>
      <c r="Y675" s="492"/>
      <c r="Z675" s="492"/>
      <c r="AA675" s="492"/>
      <c r="AB675" s="492"/>
      <c r="AC675" s="492"/>
      <c r="AD675" s="492"/>
      <c r="AE675" s="492"/>
      <c r="AF675" s="492"/>
      <c r="AG675" s="492"/>
      <c r="AH675" s="492"/>
      <c r="AI675" s="492"/>
      <c r="AJ675" s="492"/>
      <c r="AK675" s="492"/>
      <c r="AL675" s="492"/>
      <c r="AM675" s="492"/>
      <c r="AN675" s="492"/>
      <c r="AO675" s="492"/>
      <c r="AP675" s="492"/>
      <c r="AQ675" s="492"/>
      <c r="AR675" s="492"/>
      <c r="AS675" s="492"/>
      <c r="AT675" s="492"/>
      <c r="AU675" s="492"/>
      <c r="AV675" s="492"/>
      <c r="AW675" s="492"/>
      <c r="AX675" s="492"/>
      <c r="AY675" s="492"/>
      <c r="AZ675" s="492"/>
      <c r="BA675" s="492"/>
      <c r="BB675" s="492"/>
      <c r="BC675" s="492"/>
      <c r="BD675" s="492"/>
      <c r="BE675" s="492"/>
      <c r="BF675" s="492"/>
      <c r="BG675" s="492"/>
      <c r="BH675" s="492"/>
      <c r="BI675" s="492"/>
      <c r="BJ675" s="492"/>
      <c r="BK675" s="492"/>
      <c r="BL675" s="492"/>
      <c r="BM675" s="492"/>
      <c r="BN675" s="492"/>
      <c r="BO675" s="492"/>
      <c r="BP675" s="492"/>
      <c r="BQ675" s="492"/>
      <c r="BR675" s="492"/>
      <c r="BS675" s="492"/>
      <c r="BT675" s="492"/>
      <c r="BU675" s="492"/>
      <c r="BV675" s="492"/>
      <c r="BW675" s="492"/>
      <c r="BX675" s="492"/>
      <c r="BY675" s="492"/>
      <c r="BZ675" s="492"/>
      <c r="CA675" s="492"/>
      <c r="CB675" s="492"/>
      <c r="CC675" s="492"/>
      <c r="CD675" s="492"/>
      <c r="CE675" s="492"/>
      <c r="CF675" s="492"/>
      <c r="CG675" s="492"/>
      <c r="CH675" s="492"/>
      <c r="CI675" s="492"/>
      <c r="CJ675" s="492"/>
      <c r="CK675" s="492"/>
      <c r="CL675" s="492"/>
      <c r="CM675" s="492"/>
      <c r="CN675" s="492"/>
      <c r="CO675" s="492"/>
      <c r="CP675" s="492"/>
      <c r="CQ675" s="492"/>
      <c r="CR675" s="492"/>
      <c r="CS675" s="492"/>
      <c r="CT675" s="492"/>
      <c r="CU675" s="492"/>
      <c r="CV675" s="492"/>
      <c r="CW675" s="492"/>
      <c r="CX675" s="492"/>
      <c r="CY675" s="492"/>
      <c r="CZ675" s="492"/>
      <c r="DA675" s="492"/>
      <c r="DB675" s="492"/>
      <c r="DC675" s="492"/>
      <c r="DD675" s="492"/>
      <c r="DE675" s="492"/>
      <c r="DF675" s="492"/>
      <c r="DG675" s="492"/>
      <c r="DH675" s="492"/>
      <c r="DI675" s="492"/>
      <c r="DJ675" s="492"/>
      <c r="DK675" s="492"/>
      <c r="DL675" s="492"/>
      <c r="DM675" s="492"/>
      <c r="DN675" s="492"/>
      <c r="DO675" s="492"/>
      <c r="DP675" s="492"/>
      <c r="DQ675" s="492"/>
      <c r="DR675" s="492"/>
      <c r="DS675" s="492"/>
      <c r="DT675" s="492"/>
      <c r="DU675" s="492"/>
      <c r="DV675" s="492"/>
      <c r="DW675" s="492"/>
      <c r="DX675" s="492"/>
      <c r="DY675" s="492"/>
      <c r="DZ675" s="492"/>
      <c r="EA675" s="492"/>
      <c r="EB675" s="492"/>
      <c r="EC675" s="492"/>
      <c r="ED675" s="492"/>
      <c r="EE675" s="492"/>
      <c r="EF675" s="492"/>
      <c r="EG675" s="492"/>
      <c r="EH675" s="492"/>
      <c r="EI675" s="492"/>
      <c r="EJ675" s="492"/>
      <c r="EK675" s="492"/>
      <c r="EL675" s="492"/>
      <c r="EM675" s="492"/>
      <c r="EN675" s="492"/>
      <c r="EO675" s="492"/>
      <c r="EP675" s="492"/>
      <c r="EQ675" s="492"/>
      <c r="ER675" s="492"/>
      <c r="ES675" s="492"/>
      <c r="ET675" s="492"/>
      <c r="EU675" s="492"/>
      <c r="EV675" s="492"/>
      <c r="EW675" s="492"/>
      <c r="EX675" s="492"/>
      <c r="EY675" s="492"/>
      <c r="EZ675" s="492"/>
      <c r="FA675" s="492"/>
      <c r="FB675" s="492"/>
      <c r="FC675" s="492"/>
      <c r="FD675" s="492"/>
      <c r="FE675" s="492"/>
      <c r="FF675" s="492"/>
      <c r="FG675" s="492"/>
      <c r="FH675" s="492"/>
      <c r="FI675" s="492"/>
      <c r="FJ675" s="492"/>
      <c r="FK675" s="492"/>
      <c r="FL675" s="492"/>
      <c r="FM675" s="492"/>
      <c r="FN675" s="492"/>
      <c r="FO675" s="492"/>
      <c r="FP675" s="492"/>
      <c r="FQ675" s="492"/>
      <c r="FR675" s="492"/>
      <c r="FS675" s="492"/>
      <c r="FT675" s="492"/>
      <c r="FU675" s="492"/>
      <c r="FV675" s="492"/>
      <c r="FW675" s="492"/>
      <c r="FX675" s="492"/>
      <c r="FY675" s="492"/>
      <c r="FZ675" s="492"/>
      <c r="GA675" s="492"/>
      <c r="GB675" s="492"/>
      <c r="GC675" s="492"/>
      <c r="GD675" s="492"/>
      <c r="GE675" s="492"/>
      <c r="GF675" s="492"/>
      <c r="GG675" s="492"/>
      <c r="GH675" s="492"/>
      <c r="GI675" s="492"/>
      <c r="GJ675" s="492"/>
      <c r="GK675" s="492"/>
      <c r="GL675" s="492"/>
      <c r="GM675" s="492"/>
      <c r="GN675" s="492"/>
      <c r="GO675" s="492"/>
      <c r="GP675" s="492"/>
      <c r="GQ675" s="492"/>
      <c r="GR675" s="492"/>
      <c r="GS675" s="492"/>
      <c r="GT675" s="492"/>
      <c r="GU675" s="492"/>
      <c r="GV675" s="492"/>
      <c r="GW675" s="492"/>
      <c r="GX675" s="492"/>
      <c r="GY675" s="492"/>
      <c r="GZ675" s="492"/>
      <c r="HA675" s="492"/>
      <c r="HB675" s="492"/>
      <c r="HC675" s="492"/>
      <c r="HD675" s="492"/>
      <c r="HE675" s="492"/>
      <c r="HF675" s="492"/>
      <c r="HG675" s="492"/>
      <c r="HH675" s="492"/>
      <c r="HI675" s="492"/>
      <c r="HJ675" s="492"/>
      <c r="HK675" s="492"/>
      <c r="HL675" s="492"/>
      <c r="HM675" s="492"/>
      <c r="HN675" s="492"/>
      <c r="HO675" s="492"/>
      <c r="HP675" s="492"/>
      <c r="HQ675" s="492"/>
      <c r="HR675" s="492"/>
      <c r="HS675" s="492"/>
      <c r="HT675" s="492"/>
      <c r="HU675" s="492"/>
    </row>
    <row r="676" spans="1:229" s="484" customFormat="1" ht="15" customHeight="1" x14ac:dyDescent="0.15">
      <c r="A676" s="504">
        <v>672</v>
      </c>
      <c r="B676" s="504">
        <v>124</v>
      </c>
      <c r="C676" s="539" t="s">
        <v>4557</v>
      </c>
      <c r="D676" s="538" t="s">
        <v>5220</v>
      </c>
      <c r="E676" s="523" t="s">
        <v>705</v>
      </c>
      <c r="F676" s="598" t="s">
        <v>2724</v>
      </c>
      <c r="G676" s="610" t="s">
        <v>4583</v>
      </c>
      <c r="H676" s="501" t="s">
        <v>2246</v>
      </c>
      <c r="I676" s="502" t="str">
        <f t="shared" si="61"/>
        <v>III/b</v>
      </c>
      <c r="J676" s="503" t="s">
        <v>3977</v>
      </c>
      <c r="K676" s="504" t="s">
        <v>707</v>
      </c>
      <c r="L676" s="503">
        <f t="shared" si="59"/>
        <v>28</v>
      </c>
      <c r="M676" s="501" t="s">
        <v>680</v>
      </c>
      <c r="N676" s="503" t="s">
        <v>3977</v>
      </c>
      <c r="O676" s="501" t="s">
        <v>2225</v>
      </c>
      <c r="P676" s="553" t="s">
        <v>4530</v>
      </c>
      <c r="Q676" s="508" t="s">
        <v>2234</v>
      </c>
      <c r="R676" s="508" t="s">
        <v>2292</v>
      </c>
      <c r="S676" s="598">
        <v>2016</v>
      </c>
      <c r="T676" s="598" t="s">
        <v>240</v>
      </c>
      <c r="U676" s="598" t="s">
        <v>2921</v>
      </c>
      <c r="V676" s="625"/>
      <c r="W676" s="492"/>
      <c r="X676" s="492"/>
      <c r="Y676" s="492"/>
      <c r="Z676" s="492"/>
      <c r="AA676" s="492"/>
      <c r="AB676" s="492"/>
      <c r="AC676" s="492"/>
      <c r="AD676" s="492"/>
      <c r="AE676" s="492"/>
      <c r="AF676" s="492"/>
      <c r="AG676" s="492"/>
      <c r="AH676" s="492"/>
      <c r="AI676" s="492"/>
      <c r="AJ676" s="492"/>
      <c r="AK676" s="492"/>
      <c r="AL676" s="492"/>
      <c r="AM676" s="492"/>
      <c r="AN676" s="492"/>
      <c r="AO676" s="492"/>
      <c r="AP676" s="492"/>
      <c r="AQ676" s="492"/>
      <c r="AR676" s="492"/>
      <c r="AS676" s="492"/>
      <c r="AT676" s="492"/>
      <c r="AU676" s="492"/>
      <c r="AV676" s="492"/>
      <c r="AW676" s="492"/>
      <c r="AX676" s="492"/>
      <c r="AY676" s="492"/>
      <c r="AZ676" s="492"/>
      <c r="BA676" s="492"/>
      <c r="BB676" s="492"/>
      <c r="BC676" s="492"/>
      <c r="BD676" s="492"/>
      <c r="BE676" s="492"/>
      <c r="BF676" s="492"/>
      <c r="BG676" s="492"/>
      <c r="BH676" s="492"/>
      <c r="BI676" s="492"/>
      <c r="BJ676" s="492"/>
      <c r="BK676" s="492"/>
      <c r="BL676" s="492"/>
      <c r="BM676" s="492"/>
      <c r="BN676" s="492"/>
      <c r="BO676" s="492"/>
      <c r="BP676" s="492"/>
      <c r="BQ676" s="492"/>
      <c r="BR676" s="492"/>
      <c r="BS676" s="492"/>
      <c r="BT676" s="492"/>
      <c r="BU676" s="492"/>
      <c r="BV676" s="492"/>
      <c r="BW676" s="492"/>
      <c r="BX676" s="492"/>
      <c r="BY676" s="492"/>
      <c r="BZ676" s="492"/>
      <c r="CA676" s="492"/>
      <c r="CB676" s="492"/>
      <c r="CC676" s="492"/>
      <c r="CD676" s="492"/>
      <c r="CE676" s="492"/>
      <c r="CF676" s="492"/>
      <c r="CG676" s="492"/>
      <c r="CH676" s="492"/>
      <c r="CI676" s="492"/>
      <c r="CJ676" s="492"/>
      <c r="CK676" s="492"/>
      <c r="CL676" s="492"/>
      <c r="CM676" s="492"/>
      <c r="CN676" s="492"/>
      <c r="CO676" s="492"/>
      <c r="CP676" s="492"/>
      <c r="CQ676" s="492"/>
      <c r="CR676" s="492"/>
      <c r="CS676" s="492"/>
      <c r="CT676" s="492"/>
      <c r="CU676" s="492"/>
      <c r="CV676" s="492"/>
      <c r="CW676" s="492"/>
      <c r="CX676" s="492"/>
      <c r="CY676" s="492"/>
      <c r="CZ676" s="492"/>
      <c r="DA676" s="492"/>
      <c r="DB676" s="492"/>
      <c r="DC676" s="492"/>
      <c r="DD676" s="492"/>
      <c r="DE676" s="492"/>
      <c r="DF676" s="492"/>
      <c r="DG676" s="492"/>
      <c r="DH676" s="492"/>
      <c r="DI676" s="492"/>
      <c r="DJ676" s="492"/>
      <c r="DK676" s="492"/>
      <c r="DL676" s="492"/>
      <c r="DM676" s="492"/>
      <c r="DN676" s="492"/>
      <c r="DO676" s="492"/>
      <c r="DP676" s="492"/>
      <c r="DQ676" s="492"/>
      <c r="DR676" s="492"/>
      <c r="DS676" s="492"/>
      <c r="DT676" s="492"/>
      <c r="DU676" s="492"/>
      <c r="DV676" s="492"/>
      <c r="DW676" s="492"/>
      <c r="DX676" s="492"/>
      <c r="DY676" s="492"/>
      <c r="DZ676" s="492"/>
      <c r="EA676" s="492"/>
      <c r="EB676" s="492"/>
      <c r="EC676" s="492"/>
      <c r="ED676" s="492"/>
      <c r="EE676" s="492"/>
      <c r="EF676" s="492"/>
      <c r="EG676" s="492"/>
      <c r="EH676" s="492"/>
      <c r="EI676" s="492"/>
      <c r="EJ676" s="492"/>
      <c r="EK676" s="492"/>
      <c r="EL676" s="492"/>
      <c r="EM676" s="492"/>
      <c r="EN676" s="492"/>
      <c r="EO676" s="492"/>
      <c r="EP676" s="492"/>
      <c r="EQ676" s="492"/>
      <c r="ER676" s="492"/>
      <c r="ES676" s="492"/>
      <c r="ET676" s="492"/>
      <c r="EU676" s="492"/>
      <c r="EV676" s="492"/>
      <c r="EW676" s="492"/>
      <c r="EX676" s="492"/>
      <c r="EY676" s="492"/>
      <c r="EZ676" s="492"/>
      <c r="FA676" s="492"/>
      <c r="FB676" s="492"/>
      <c r="FC676" s="492"/>
      <c r="FD676" s="492"/>
      <c r="FE676" s="492"/>
      <c r="FF676" s="492"/>
      <c r="FG676" s="492"/>
      <c r="FH676" s="492"/>
      <c r="FI676" s="492"/>
      <c r="FJ676" s="492"/>
      <c r="FK676" s="492"/>
      <c r="FL676" s="492"/>
      <c r="FM676" s="492"/>
      <c r="FN676" s="492"/>
      <c r="FO676" s="492"/>
      <c r="FP676" s="492"/>
      <c r="FQ676" s="492"/>
      <c r="FR676" s="492"/>
      <c r="FS676" s="492"/>
      <c r="FT676" s="492"/>
      <c r="FU676" s="492"/>
      <c r="FV676" s="492"/>
      <c r="FW676" s="492"/>
      <c r="FX676" s="492"/>
      <c r="FY676" s="492"/>
      <c r="FZ676" s="492"/>
      <c r="GA676" s="492"/>
      <c r="GB676" s="492"/>
      <c r="GC676" s="492"/>
      <c r="GD676" s="492"/>
      <c r="GE676" s="492"/>
      <c r="GF676" s="492"/>
      <c r="GG676" s="492"/>
      <c r="GH676" s="492"/>
      <c r="GI676" s="492"/>
      <c r="GJ676" s="492"/>
      <c r="GK676" s="492"/>
      <c r="GL676" s="492"/>
      <c r="GM676" s="492"/>
      <c r="GN676" s="492"/>
      <c r="GO676" s="492"/>
      <c r="GP676" s="492"/>
      <c r="GQ676" s="492"/>
      <c r="GR676" s="492"/>
      <c r="GS676" s="492"/>
      <c r="GT676" s="492"/>
      <c r="GU676" s="492"/>
      <c r="GV676" s="492"/>
      <c r="GW676" s="492"/>
      <c r="GX676" s="492"/>
      <c r="GY676" s="492"/>
      <c r="GZ676" s="492"/>
      <c r="HA676" s="492"/>
      <c r="HB676" s="492"/>
      <c r="HC676" s="492"/>
      <c r="HD676" s="492"/>
      <c r="HE676" s="492"/>
      <c r="HF676" s="492"/>
      <c r="HG676" s="492"/>
      <c r="HH676" s="492"/>
      <c r="HI676" s="492"/>
      <c r="HJ676" s="492"/>
      <c r="HK676" s="492"/>
      <c r="HL676" s="492"/>
      <c r="HM676" s="492"/>
      <c r="HN676" s="492"/>
      <c r="HO676" s="492"/>
      <c r="HP676" s="492"/>
      <c r="HQ676" s="492"/>
      <c r="HR676" s="492"/>
      <c r="HS676" s="492"/>
      <c r="HT676" s="492"/>
      <c r="HU676" s="492"/>
    </row>
    <row r="677" spans="1:229" s="484" customFormat="1" ht="15" customHeight="1" x14ac:dyDescent="0.15">
      <c r="A677" s="496">
        <v>673</v>
      </c>
      <c r="B677" s="679">
        <v>125</v>
      </c>
      <c r="C677" s="539" t="s">
        <v>4558</v>
      </c>
      <c r="D677" s="538" t="s">
        <v>5234</v>
      </c>
      <c r="E677" s="523" t="s">
        <v>709</v>
      </c>
      <c r="F677" s="598" t="s">
        <v>2724</v>
      </c>
      <c r="G677" s="610" t="s">
        <v>4584</v>
      </c>
      <c r="H677" s="501" t="s">
        <v>2246</v>
      </c>
      <c r="I677" s="502" t="str">
        <f t="shared" si="61"/>
        <v>III/b</v>
      </c>
      <c r="J677" s="503" t="s">
        <v>3977</v>
      </c>
      <c r="K677" s="504" t="s">
        <v>707</v>
      </c>
      <c r="L677" s="503">
        <f t="shared" si="59"/>
        <v>31</v>
      </c>
      <c r="M677" s="501" t="s">
        <v>680</v>
      </c>
      <c r="N677" s="503" t="s">
        <v>3977</v>
      </c>
      <c r="O677" s="501" t="s">
        <v>2225</v>
      </c>
      <c r="P677" s="553" t="s">
        <v>4531</v>
      </c>
      <c r="Q677" s="508" t="s">
        <v>2234</v>
      </c>
      <c r="R677" s="508" t="s">
        <v>2292</v>
      </c>
      <c r="S677" s="598">
        <v>2016</v>
      </c>
      <c r="T677" s="598" t="s">
        <v>240</v>
      </c>
      <c r="U677" s="598" t="s">
        <v>2921</v>
      </c>
      <c r="V677" s="625"/>
      <c r="W677" s="492"/>
      <c r="X677" s="492"/>
      <c r="Y677" s="492"/>
      <c r="Z677" s="492"/>
      <c r="AA677" s="492"/>
      <c r="AB677" s="492"/>
      <c r="AC677" s="492"/>
      <c r="AD677" s="492"/>
      <c r="AE677" s="492"/>
      <c r="AF677" s="492"/>
      <c r="AG677" s="492"/>
      <c r="AH677" s="492"/>
      <c r="AI677" s="492"/>
      <c r="AJ677" s="492"/>
      <c r="AK677" s="492"/>
      <c r="AL677" s="492"/>
      <c r="AM677" s="492"/>
      <c r="AN677" s="492"/>
      <c r="AO677" s="492"/>
      <c r="AP677" s="492"/>
      <c r="AQ677" s="492"/>
      <c r="AR677" s="492"/>
      <c r="AS677" s="492"/>
      <c r="AT677" s="492"/>
      <c r="AU677" s="492"/>
      <c r="AV677" s="492"/>
      <c r="AW677" s="492"/>
      <c r="AX677" s="492"/>
      <c r="AY677" s="492"/>
      <c r="AZ677" s="492"/>
      <c r="BA677" s="492"/>
      <c r="BB677" s="492"/>
      <c r="BC677" s="492"/>
      <c r="BD677" s="492"/>
      <c r="BE677" s="492"/>
      <c r="BF677" s="492"/>
      <c r="BG677" s="492"/>
      <c r="BH677" s="492"/>
      <c r="BI677" s="492"/>
      <c r="BJ677" s="492"/>
      <c r="BK677" s="492"/>
      <c r="BL677" s="492"/>
      <c r="BM677" s="492"/>
      <c r="BN677" s="492"/>
      <c r="BO677" s="492"/>
      <c r="BP677" s="492"/>
      <c r="BQ677" s="492"/>
      <c r="BR677" s="492"/>
      <c r="BS677" s="492"/>
      <c r="BT677" s="492"/>
      <c r="BU677" s="492"/>
      <c r="BV677" s="492"/>
      <c r="BW677" s="492"/>
      <c r="BX677" s="492"/>
      <c r="BY677" s="492"/>
      <c r="BZ677" s="492"/>
      <c r="CA677" s="492"/>
      <c r="CB677" s="492"/>
      <c r="CC677" s="492"/>
      <c r="CD677" s="492"/>
      <c r="CE677" s="492"/>
      <c r="CF677" s="492"/>
      <c r="CG677" s="492"/>
      <c r="CH677" s="492"/>
      <c r="CI677" s="492"/>
      <c r="CJ677" s="492"/>
      <c r="CK677" s="492"/>
      <c r="CL677" s="492"/>
      <c r="CM677" s="492"/>
      <c r="CN677" s="492"/>
      <c r="CO677" s="492"/>
      <c r="CP677" s="492"/>
      <c r="CQ677" s="492"/>
      <c r="CR677" s="492"/>
      <c r="CS677" s="492"/>
      <c r="CT677" s="492"/>
      <c r="CU677" s="492"/>
      <c r="CV677" s="492"/>
      <c r="CW677" s="492"/>
      <c r="CX677" s="492"/>
      <c r="CY677" s="492"/>
      <c r="CZ677" s="492"/>
      <c r="DA677" s="492"/>
      <c r="DB677" s="492"/>
      <c r="DC677" s="492"/>
      <c r="DD677" s="492"/>
      <c r="DE677" s="492"/>
      <c r="DF677" s="492"/>
      <c r="DG677" s="492"/>
      <c r="DH677" s="492"/>
      <c r="DI677" s="492"/>
      <c r="DJ677" s="492"/>
      <c r="DK677" s="492"/>
      <c r="DL677" s="492"/>
      <c r="DM677" s="492"/>
      <c r="DN677" s="492"/>
      <c r="DO677" s="492"/>
      <c r="DP677" s="492"/>
      <c r="DQ677" s="492"/>
      <c r="DR677" s="492"/>
      <c r="DS677" s="492"/>
      <c r="DT677" s="492"/>
      <c r="DU677" s="492"/>
      <c r="DV677" s="492"/>
      <c r="DW677" s="492"/>
      <c r="DX677" s="492"/>
      <c r="DY677" s="492"/>
      <c r="DZ677" s="492"/>
      <c r="EA677" s="492"/>
      <c r="EB677" s="492"/>
      <c r="EC677" s="492"/>
      <c r="ED677" s="492"/>
      <c r="EE677" s="492"/>
      <c r="EF677" s="492"/>
      <c r="EG677" s="492"/>
      <c r="EH677" s="492"/>
      <c r="EI677" s="492"/>
      <c r="EJ677" s="492"/>
      <c r="EK677" s="492"/>
      <c r="EL677" s="492"/>
      <c r="EM677" s="492"/>
      <c r="EN677" s="492"/>
      <c r="EO677" s="492"/>
      <c r="EP677" s="492"/>
      <c r="EQ677" s="492"/>
      <c r="ER677" s="492"/>
      <c r="ES677" s="492"/>
      <c r="ET677" s="492"/>
      <c r="EU677" s="492"/>
      <c r="EV677" s="492"/>
      <c r="EW677" s="492"/>
      <c r="EX677" s="492"/>
      <c r="EY677" s="492"/>
      <c r="EZ677" s="492"/>
      <c r="FA677" s="492"/>
      <c r="FB677" s="492"/>
      <c r="FC677" s="492"/>
      <c r="FD677" s="492"/>
      <c r="FE677" s="492"/>
      <c r="FF677" s="492"/>
      <c r="FG677" s="492"/>
      <c r="FH677" s="492"/>
      <c r="FI677" s="492"/>
      <c r="FJ677" s="492"/>
      <c r="FK677" s="492"/>
      <c r="FL677" s="492"/>
      <c r="FM677" s="492"/>
      <c r="FN677" s="492"/>
      <c r="FO677" s="492"/>
      <c r="FP677" s="492"/>
      <c r="FQ677" s="492"/>
      <c r="FR677" s="492"/>
      <c r="FS677" s="492"/>
      <c r="FT677" s="492"/>
      <c r="FU677" s="492"/>
      <c r="FV677" s="492"/>
      <c r="FW677" s="492"/>
      <c r="FX677" s="492"/>
      <c r="FY677" s="492"/>
      <c r="FZ677" s="492"/>
      <c r="GA677" s="492"/>
      <c r="GB677" s="492"/>
      <c r="GC677" s="492"/>
      <c r="GD677" s="492"/>
      <c r="GE677" s="492"/>
      <c r="GF677" s="492"/>
      <c r="GG677" s="492"/>
      <c r="GH677" s="492"/>
      <c r="GI677" s="492"/>
      <c r="GJ677" s="492"/>
      <c r="GK677" s="492"/>
      <c r="GL677" s="492"/>
      <c r="GM677" s="492"/>
      <c r="GN677" s="492"/>
      <c r="GO677" s="492"/>
      <c r="GP677" s="492"/>
      <c r="GQ677" s="492"/>
      <c r="GR677" s="492"/>
      <c r="GS677" s="492"/>
      <c r="GT677" s="492"/>
      <c r="GU677" s="492"/>
      <c r="GV677" s="492"/>
      <c r="GW677" s="492"/>
      <c r="GX677" s="492"/>
      <c r="GY677" s="492"/>
      <c r="GZ677" s="492"/>
      <c r="HA677" s="492"/>
      <c r="HB677" s="492"/>
      <c r="HC677" s="492"/>
      <c r="HD677" s="492"/>
      <c r="HE677" s="492"/>
      <c r="HF677" s="492"/>
      <c r="HG677" s="492"/>
      <c r="HH677" s="492"/>
      <c r="HI677" s="492"/>
      <c r="HJ677" s="492"/>
      <c r="HK677" s="492"/>
      <c r="HL677" s="492"/>
      <c r="HM677" s="492"/>
      <c r="HN677" s="492"/>
      <c r="HO677" s="492"/>
      <c r="HP677" s="492"/>
      <c r="HQ677" s="492"/>
      <c r="HR677" s="492"/>
      <c r="HS677" s="492"/>
      <c r="HT677" s="492"/>
      <c r="HU677" s="492"/>
    </row>
    <row r="678" spans="1:229" s="484" customFormat="1" ht="15" customHeight="1" x14ac:dyDescent="0.15">
      <c r="A678" s="496">
        <v>674</v>
      </c>
      <c r="B678" s="504">
        <v>126</v>
      </c>
      <c r="C678" s="539" t="s">
        <v>4559</v>
      </c>
      <c r="D678" s="538" t="s">
        <v>5167</v>
      </c>
      <c r="E678" s="523" t="s">
        <v>709</v>
      </c>
      <c r="F678" s="598" t="s">
        <v>2886</v>
      </c>
      <c r="G678" s="610" t="s">
        <v>4585</v>
      </c>
      <c r="H678" s="501" t="s">
        <v>2246</v>
      </c>
      <c r="I678" s="502" t="str">
        <f t="shared" si="61"/>
        <v>III/b</v>
      </c>
      <c r="J678" s="503" t="s">
        <v>3977</v>
      </c>
      <c r="K678" s="504" t="s">
        <v>707</v>
      </c>
      <c r="L678" s="503">
        <f t="shared" si="59"/>
        <v>36</v>
      </c>
      <c r="M678" s="501" t="s">
        <v>680</v>
      </c>
      <c r="N678" s="503" t="s">
        <v>3977</v>
      </c>
      <c r="O678" s="501" t="s">
        <v>2225</v>
      </c>
      <c r="P678" s="553" t="s">
        <v>4532</v>
      </c>
      <c r="Q678" s="508" t="s">
        <v>2234</v>
      </c>
      <c r="R678" s="508" t="s">
        <v>2292</v>
      </c>
      <c r="S678" s="598">
        <v>2012</v>
      </c>
      <c r="T678" s="598" t="s">
        <v>5166</v>
      </c>
      <c r="U678" s="598" t="s">
        <v>1248</v>
      </c>
      <c r="V678" s="625"/>
      <c r="W678" s="492"/>
      <c r="X678" s="492"/>
      <c r="Y678" s="492"/>
      <c r="Z678" s="492"/>
      <c r="AA678" s="492"/>
      <c r="AB678" s="492"/>
      <c r="AC678" s="492"/>
      <c r="AD678" s="492"/>
      <c r="AE678" s="492"/>
      <c r="AF678" s="492"/>
      <c r="AG678" s="492"/>
      <c r="AH678" s="492"/>
      <c r="AI678" s="492"/>
      <c r="AJ678" s="492"/>
      <c r="AK678" s="492"/>
      <c r="AL678" s="492"/>
      <c r="AM678" s="492"/>
      <c r="AN678" s="492"/>
      <c r="AO678" s="492"/>
      <c r="AP678" s="492"/>
      <c r="AQ678" s="492"/>
      <c r="AR678" s="492"/>
      <c r="AS678" s="492"/>
      <c r="AT678" s="492"/>
      <c r="AU678" s="492"/>
      <c r="AV678" s="492"/>
      <c r="AW678" s="492"/>
      <c r="AX678" s="492"/>
      <c r="AY678" s="492"/>
      <c r="AZ678" s="492"/>
      <c r="BA678" s="492"/>
      <c r="BB678" s="492"/>
      <c r="BC678" s="492"/>
      <c r="BD678" s="492"/>
      <c r="BE678" s="492"/>
      <c r="BF678" s="492"/>
      <c r="BG678" s="492"/>
      <c r="BH678" s="492"/>
      <c r="BI678" s="492"/>
      <c r="BJ678" s="492"/>
      <c r="BK678" s="492"/>
      <c r="BL678" s="492"/>
      <c r="BM678" s="492"/>
      <c r="BN678" s="492"/>
      <c r="BO678" s="492"/>
      <c r="BP678" s="492"/>
      <c r="BQ678" s="492"/>
      <c r="BR678" s="492"/>
      <c r="BS678" s="492"/>
      <c r="BT678" s="492"/>
      <c r="BU678" s="492"/>
      <c r="BV678" s="492"/>
      <c r="BW678" s="492"/>
      <c r="BX678" s="492"/>
      <c r="BY678" s="492"/>
      <c r="BZ678" s="492"/>
      <c r="CA678" s="492"/>
      <c r="CB678" s="492"/>
      <c r="CC678" s="492"/>
      <c r="CD678" s="492"/>
      <c r="CE678" s="492"/>
      <c r="CF678" s="492"/>
      <c r="CG678" s="492"/>
      <c r="CH678" s="492"/>
      <c r="CI678" s="492"/>
      <c r="CJ678" s="492"/>
      <c r="CK678" s="492"/>
      <c r="CL678" s="492"/>
      <c r="CM678" s="492"/>
      <c r="CN678" s="492"/>
      <c r="CO678" s="492"/>
      <c r="CP678" s="492"/>
      <c r="CQ678" s="492"/>
      <c r="CR678" s="492"/>
      <c r="CS678" s="492"/>
      <c r="CT678" s="492"/>
      <c r="CU678" s="492"/>
      <c r="CV678" s="492"/>
      <c r="CW678" s="492"/>
      <c r="CX678" s="492"/>
      <c r="CY678" s="492"/>
      <c r="CZ678" s="492"/>
      <c r="DA678" s="492"/>
      <c r="DB678" s="492"/>
      <c r="DC678" s="492"/>
      <c r="DD678" s="492"/>
      <c r="DE678" s="492"/>
      <c r="DF678" s="492"/>
      <c r="DG678" s="492"/>
      <c r="DH678" s="492"/>
      <c r="DI678" s="492"/>
      <c r="DJ678" s="492"/>
      <c r="DK678" s="492"/>
      <c r="DL678" s="492"/>
      <c r="DM678" s="492"/>
      <c r="DN678" s="492"/>
      <c r="DO678" s="492"/>
      <c r="DP678" s="492"/>
      <c r="DQ678" s="492"/>
      <c r="DR678" s="492"/>
      <c r="DS678" s="492"/>
      <c r="DT678" s="492"/>
      <c r="DU678" s="492"/>
      <c r="DV678" s="492"/>
      <c r="DW678" s="492"/>
      <c r="DX678" s="492"/>
      <c r="DY678" s="492"/>
      <c r="DZ678" s="492"/>
      <c r="EA678" s="492"/>
      <c r="EB678" s="492"/>
      <c r="EC678" s="492"/>
      <c r="ED678" s="492"/>
      <c r="EE678" s="492"/>
      <c r="EF678" s="492"/>
      <c r="EG678" s="492"/>
      <c r="EH678" s="492"/>
      <c r="EI678" s="492"/>
      <c r="EJ678" s="492"/>
      <c r="EK678" s="492"/>
      <c r="EL678" s="492"/>
      <c r="EM678" s="492"/>
      <c r="EN678" s="492"/>
      <c r="EO678" s="492"/>
      <c r="EP678" s="492"/>
      <c r="EQ678" s="492"/>
      <c r="ER678" s="492"/>
      <c r="ES678" s="492"/>
      <c r="ET678" s="492"/>
      <c r="EU678" s="492"/>
      <c r="EV678" s="492"/>
      <c r="EW678" s="492"/>
      <c r="EX678" s="492"/>
      <c r="EY678" s="492"/>
      <c r="EZ678" s="492"/>
      <c r="FA678" s="492"/>
      <c r="FB678" s="492"/>
      <c r="FC678" s="492"/>
      <c r="FD678" s="492"/>
      <c r="FE678" s="492"/>
      <c r="FF678" s="492"/>
      <c r="FG678" s="492"/>
      <c r="FH678" s="492"/>
      <c r="FI678" s="492"/>
      <c r="FJ678" s="492"/>
      <c r="FK678" s="492"/>
      <c r="FL678" s="492"/>
      <c r="FM678" s="492"/>
      <c r="FN678" s="492"/>
      <c r="FO678" s="492"/>
      <c r="FP678" s="492"/>
      <c r="FQ678" s="492"/>
      <c r="FR678" s="492"/>
      <c r="FS678" s="492"/>
      <c r="FT678" s="492"/>
      <c r="FU678" s="492"/>
      <c r="FV678" s="492"/>
      <c r="FW678" s="492"/>
      <c r="FX678" s="492"/>
      <c r="FY678" s="492"/>
      <c r="FZ678" s="492"/>
      <c r="GA678" s="492"/>
      <c r="GB678" s="492"/>
      <c r="GC678" s="492"/>
      <c r="GD678" s="492"/>
      <c r="GE678" s="492"/>
      <c r="GF678" s="492"/>
      <c r="GG678" s="492"/>
      <c r="GH678" s="492"/>
      <c r="GI678" s="492"/>
      <c r="GJ678" s="492"/>
      <c r="GK678" s="492"/>
      <c r="GL678" s="492"/>
      <c r="GM678" s="492"/>
      <c r="GN678" s="492"/>
      <c r="GO678" s="492"/>
      <c r="GP678" s="492"/>
      <c r="GQ678" s="492"/>
      <c r="GR678" s="492"/>
      <c r="GS678" s="492"/>
      <c r="GT678" s="492"/>
      <c r="GU678" s="492"/>
      <c r="GV678" s="492"/>
      <c r="GW678" s="492"/>
      <c r="GX678" s="492"/>
      <c r="GY678" s="492"/>
      <c r="GZ678" s="492"/>
      <c r="HA678" s="492"/>
      <c r="HB678" s="492"/>
      <c r="HC678" s="492"/>
      <c r="HD678" s="492"/>
      <c r="HE678" s="492"/>
      <c r="HF678" s="492"/>
      <c r="HG678" s="492"/>
      <c r="HH678" s="492"/>
      <c r="HI678" s="492"/>
      <c r="HJ678" s="492"/>
      <c r="HK678" s="492"/>
      <c r="HL678" s="492"/>
      <c r="HM678" s="492"/>
      <c r="HN678" s="492"/>
      <c r="HO678" s="492"/>
      <c r="HP678" s="492"/>
      <c r="HQ678" s="492"/>
      <c r="HR678" s="492"/>
      <c r="HS678" s="492"/>
      <c r="HT678" s="492"/>
      <c r="HU678" s="492"/>
    </row>
    <row r="679" spans="1:229" s="484" customFormat="1" ht="15" customHeight="1" x14ac:dyDescent="0.15">
      <c r="A679" s="504">
        <v>675</v>
      </c>
      <c r="B679" s="679">
        <v>127</v>
      </c>
      <c r="C679" s="539" t="s">
        <v>4560</v>
      </c>
      <c r="D679" s="538" t="s">
        <v>4507</v>
      </c>
      <c r="E679" s="523" t="s">
        <v>709</v>
      </c>
      <c r="F679" s="598" t="s">
        <v>2724</v>
      </c>
      <c r="G679" s="610" t="s">
        <v>4586</v>
      </c>
      <c r="H679" s="501" t="s">
        <v>2246</v>
      </c>
      <c r="I679" s="502" t="str">
        <f t="shared" si="61"/>
        <v>III/b</v>
      </c>
      <c r="J679" s="503" t="s">
        <v>3977</v>
      </c>
      <c r="K679" s="504" t="s">
        <v>707</v>
      </c>
      <c r="L679" s="503">
        <f t="shared" si="59"/>
        <v>29</v>
      </c>
      <c r="M679" s="501" t="s">
        <v>680</v>
      </c>
      <c r="N679" s="503" t="s">
        <v>3977</v>
      </c>
      <c r="O679" s="501" t="s">
        <v>2225</v>
      </c>
      <c r="P679" s="553" t="s">
        <v>4533</v>
      </c>
      <c r="Q679" s="508" t="s">
        <v>2234</v>
      </c>
      <c r="R679" s="508" t="s">
        <v>3243</v>
      </c>
      <c r="S679" s="598"/>
      <c r="T679" s="598"/>
      <c r="U679" s="598"/>
      <c r="V679" s="625"/>
      <c r="W679" s="492"/>
      <c r="X679" s="492"/>
      <c r="Y679" s="492"/>
      <c r="Z679" s="492"/>
      <c r="AA679" s="492"/>
      <c r="AB679" s="492"/>
      <c r="AC679" s="492"/>
      <c r="AD679" s="492"/>
      <c r="AE679" s="492"/>
      <c r="AF679" s="492"/>
      <c r="AG679" s="492"/>
      <c r="AH679" s="492"/>
      <c r="AI679" s="492"/>
      <c r="AJ679" s="492"/>
      <c r="AK679" s="492"/>
      <c r="AL679" s="492"/>
      <c r="AM679" s="492"/>
      <c r="AN679" s="492"/>
      <c r="AO679" s="492"/>
      <c r="AP679" s="492"/>
      <c r="AQ679" s="492"/>
      <c r="AR679" s="492"/>
      <c r="AS679" s="492"/>
      <c r="AT679" s="492"/>
      <c r="AU679" s="492"/>
      <c r="AV679" s="492"/>
      <c r="AW679" s="492"/>
      <c r="AX679" s="492"/>
      <c r="AY679" s="492"/>
      <c r="AZ679" s="492"/>
      <c r="BA679" s="492"/>
      <c r="BB679" s="492"/>
      <c r="BC679" s="492"/>
      <c r="BD679" s="492"/>
      <c r="BE679" s="492"/>
      <c r="BF679" s="492"/>
      <c r="BG679" s="492"/>
      <c r="BH679" s="492"/>
      <c r="BI679" s="492"/>
      <c r="BJ679" s="492"/>
      <c r="BK679" s="492"/>
      <c r="BL679" s="492"/>
      <c r="BM679" s="492"/>
      <c r="BN679" s="492"/>
      <c r="BO679" s="492"/>
      <c r="BP679" s="492"/>
      <c r="BQ679" s="492"/>
      <c r="BR679" s="492"/>
      <c r="BS679" s="492"/>
      <c r="BT679" s="492"/>
      <c r="BU679" s="492"/>
      <c r="BV679" s="492"/>
      <c r="BW679" s="492"/>
      <c r="BX679" s="492"/>
      <c r="BY679" s="492"/>
      <c r="BZ679" s="492"/>
      <c r="CA679" s="492"/>
      <c r="CB679" s="492"/>
      <c r="CC679" s="492"/>
      <c r="CD679" s="492"/>
      <c r="CE679" s="492"/>
      <c r="CF679" s="492"/>
      <c r="CG679" s="492"/>
      <c r="CH679" s="492"/>
      <c r="CI679" s="492"/>
      <c r="CJ679" s="492"/>
      <c r="CK679" s="492"/>
      <c r="CL679" s="492"/>
      <c r="CM679" s="492"/>
      <c r="CN679" s="492"/>
      <c r="CO679" s="492"/>
      <c r="CP679" s="492"/>
      <c r="CQ679" s="492"/>
      <c r="CR679" s="492"/>
      <c r="CS679" s="492"/>
      <c r="CT679" s="492"/>
      <c r="CU679" s="492"/>
      <c r="CV679" s="492"/>
      <c r="CW679" s="492"/>
      <c r="CX679" s="492"/>
      <c r="CY679" s="492"/>
      <c r="CZ679" s="492"/>
      <c r="DA679" s="492"/>
      <c r="DB679" s="492"/>
      <c r="DC679" s="492"/>
      <c r="DD679" s="492"/>
      <c r="DE679" s="492"/>
      <c r="DF679" s="492"/>
      <c r="DG679" s="492"/>
      <c r="DH679" s="492"/>
      <c r="DI679" s="492"/>
      <c r="DJ679" s="492"/>
      <c r="DK679" s="492"/>
      <c r="DL679" s="492"/>
      <c r="DM679" s="492"/>
      <c r="DN679" s="492"/>
      <c r="DO679" s="492"/>
      <c r="DP679" s="492"/>
      <c r="DQ679" s="492"/>
      <c r="DR679" s="492"/>
      <c r="DS679" s="492"/>
      <c r="DT679" s="492"/>
      <c r="DU679" s="492"/>
      <c r="DV679" s="492"/>
      <c r="DW679" s="492"/>
      <c r="DX679" s="492"/>
      <c r="DY679" s="492"/>
      <c r="DZ679" s="492"/>
      <c r="EA679" s="492"/>
      <c r="EB679" s="492"/>
      <c r="EC679" s="492"/>
      <c r="ED679" s="492"/>
      <c r="EE679" s="492"/>
      <c r="EF679" s="492"/>
      <c r="EG679" s="492"/>
      <c r="EH679" s="492"/>
      <c r="EI679" s="492"/>
      <c r="EJ679" s="492"/>
      <c r="EK679" s="492"/>
      <c r="EL679" s="492"/>
      <c r="EM679" s="492"/>
      <c r="EN679" s="492"/>
      <c r="EO679" s="492"/>
      <c r="EP679" s="492"/>
      <c r="EQ679" s="492"/>
      <c r="ER679" s="492"/>
      <c r="ES679" s="492"/>
      <c r="ET679" s="492"/>
      <c r="EU679" s="492"/>
      <c r="EV679" s="492"/>
      <c r="EW679" s="492"/>
      <c r="EX679" s="492"/>
      <c r="EY679" s="492"/>
      <c r="EZ679" s="492"/>
      <c r="FA679" s="492"/>
      <c r="FB679" s="492"/>
      <c r="FC679" s="492"/>
      <c r="FD679" s="492"/>
      <c r="FE679" s="492"/>
      <c r="FF679" s="492"/>
      <c r="FG679" s="492"/>
      <c r="FH679" s="492"/>
      <c r="FI679" s="492"/>
      <c r="FJ679" s="492"/>
      <c r="FK679" s="492"/>
      <c r="FL679" s="492"/>
      <c r="FM679" s="492"/>
      <c r="FN679" s="492"/>
      <c r="FO679" s="492"/>
      <c r="FP679" s="492"/>
      <c r="FQ679" s="492"/>
      <c r="FR679" s="492"/>
      <c r="FS679" s="492"/>
      <c r="FT679" s="492"/>
      <c r="FU679" s="492"/>
      <c r="FV679" s="492"/>
      <c r="FW679" s="492"/>
      <c r="FX679" s="492"/>
      <c r="FY679" s="492"/>
      <c r="FZ679" s="492"/>
      <c r="GA679" s="492"/>
      <c r="GB679" s="492"/>
      <c r="GC679" s="492"/>
      <c r="GD679" s="492"/>
      <c r="GE679" s="492"/>
      <c r="GF679" s="492"/>
      <c r="GG679" s="492"/>
      <c r="GH679" s="492"/>
      <c r="GI679" s="492"/>
      <c r="GJ679" s="492"/>
      <c r="GK679" s="492"/>
      <c r="GL679" s="492"/>
      <c r="GM679" s="492"/>
      <c r="GN679" s="492"/>
      <c r="GO679" s="492"/>
      <c r="GP679" s="492"/>
      <c r="GQ679" s="492"/>
      <c r="GR679" s="492"/>
      <c r="GS679" s="492"/>
      <c r="GT679" s="492"/>
      <c r="GU679" s="492"/>
      <c r="GV679" s="492"/>
      <c r="GW679" s="492"/>
      <c r="GX679" s="492"/>
      <c r="GY679" s="492"/>
      <c r="GZ679" s="492"/>
      <c r="HA679" s="492"/>
      <c r="HB679" s="492"/>
      <c r="HC679" s="492"/>
      <c r="HD679" s="492"/>
      <c r="HE679" s="492"/>
      <c r="HF679" s="492"/>
      <c r="HG679" s="492"/>
      <c r="HH679" s="492"/>
      <c r="HI679" s="492"/>
      <c r="HJ679" s="492"/>
      <c r="HK679" s="492"/>
      <c r="HL679" s="492"/>
      <c r="HM679" s="492"/>
      <c r="HN679" s="492"/>
      <c r="HO679" s="492"/>
      <c r="HP679" s="492"/>
      <c r="HQ679" s="492"/>
      <c r="HR679" s="492"/>
      <c r="HS679" s="492"/>
      <c r="HT679" s="492"/>
      <c r="HU679" s="492"/>
    </row>
    <row r="680" spans="1:229" s="484" customFormat="1" ht="15" customHeight="1" x14ac:dyDescent="0.15">
      <c r="A680" s="496">
        <v>676</v>
      </c>
      <c r="B680" s="504">
        <v>128</v>
      </c>
      <c r="C680" s="539" t="s">
        <v>4561</v>
      </c>
      <c r="D680" s="538" t="s">
        <v>4508</v>
      </c>
      <c r="E680" s="523" t="s">
        <v>709</v>
      </c>
      <c r="F680" s="598" t="s">
        <v>2738</v>
      </c>
      <c r="G680" s="610" t="s">
        <v>4587</v>
      </c>
      <c r="H680" s="501" t="s">
        <v>2246</v>
      </c>
      <c r="I680" s="502" t="str">
        <f t="shared" si="61"/>
        <v>III/b</v>
      </c>
      <c r="J680" s="503" t="s">
        <v>3977</v>
      </c>
      <c r="K680" s="504" t="s">
        <v>707</v>
      </c>
      <c r="L680" s="503">
        <f t="shared" si="59"/>
        <v>28</v>
      </c>
      <c r="M680" s="501" t="s">
        <v>680</v>
      </c>
      <c r="N680" s="503" t="s">
        <v>3977</v>
      </c>
      <c r="O680" s="501" t="s">
        <v>2225</v>
      </c>
      <c r="P680" s="553" t="s">
        <v>4534</v>
      </c>
      <c r="Q680" s="508" t="s">
        <v>2234</v>
      </c>
      <c r="R680" s="508" t="s">
        <v>3244</v>
      </c>
      <c r="S680" s="598">
        <v>2015</v>
      </c>
      <c r="T680" s="598" t="s">
        <v>5222</v>
      </c>
      <c r="U680" s="598" t="s">
        <v>3020</v>
      </c>
      <c r="V680" s="625"/>
      <c r="W680" s="492"/>
      <c r="X680" s="492"/>
      <c r="Y680" s="492"/>
      <c r="Z680" s="492"/>
      <c r="AA680" s="492"/>
      <c r="AB680" s="492"/>
      <c r="AC680" s="492"/>
      <c r="AD680" s="492"/>
      <c r="AE680" s="492"/>
      <c r="AF680" s="492"/>
      <c r="AG680" s="492"/>
      <c r="AH680" s="492"/>
      <c r="AI680" s="492"/>
      <c r="AJ680" s="492"/>
      <c r="AK680" s="492"/>
      <c r="AL680" s="492"/>
      <c r="AM680" s="492"/>
      <c r="AN680" s="492"/>
      <c r="AO680" s="492"/>
      <c r="AP680" s="492"/>
      <c r="AQ680" s="492"/>
      <c r="AR680" s="492"/>
      <c r="AS680" s="492"/>
      <c r="AT680" s="492"/>
      <c r="AU680" s="492"/>
      <c r="AV680" s="492"/>
      <c r="AW680" s="492"/>
      <c r="AX680" s="492"/>
      <c r="AY680" s="492"/>
      <c r="AZ680" s="492"/>
      <c r="BA680" s="492"/>
      <c r="BB680" s="492"/>
      <c r="BC680" s="492"/>
      <c r="BD680" s="492"/>
      <c r="BE680" s="492"/>
      <c r="BF680" s="492"/>
      <c r="BG680" s="492"/>
      <c r="BH680" s="492"/>
      <c r="BI680" s="492"/>
      <c r="BJ680" s="492"/>
      <c r="BK680" s="492"/>
      <c r="BL680" s="492"/>
      <c r="BM680" s="492"/>
      <c r="BN680" s="492"/>
      <c r="BO680" s="492"/>
      <c r="BP680" s="492"/>
      <c r="BQ680" s="492"/>
      <c r="BR680" s="492"/>
      <c r="BS680" s="492"/>
      <c r="BT680" s="492"/>
      <c r="BU680" s="492"/>
      <c r="BV680" s="492"/>
      <c r="BW680" s="492"/>
      <c r="BX680" s="492"/>
      <c r="BY680" s="492"/>
      <c r="BZ680" s="492"/>
      <c r="CA680" s="492"/>
      <c r="CB680" s="492"/>
      <c r="CC680" s="492"/>
      <c r="CD680" s="492"/>
      <c r="CE680" s="492"/>
      <c r="CF680" s="492"/>
      <c r="CG680" s="492"/>
      <c r="CH680" s="492"/>
      <c r="CI680" s="492"/>
      <c r="CJ680" s="492"/>
      <c r="CK680" s="492"/>
      <c r="CL680" s="492"/>
      <c r="CM680" s="492"/>
      <c r="CN680" s="492"/>
      <c r="CO680" s="492"/>
      <c r="CP680" s="492"/>
      <c r="CQ680" s="492"/>
      <c r="CR680" s="492"/>
      <c r="CS680" s="492"/>
      <c r="CT680" s="492"/>
      <c r="CU680" s="492"/>
      <c r="CV680" s="492"/>
      <c r="CW680" s="492"/>
      <c r="CX680" s="492"/>
      <c r="CY680" s="492"/>
      <c r="CZ680" s="492"/>
      <c r="DA680" s="492"/>
      <c r="DB680" s="492"/>
      <c r="DC680" s="492"/>
      <c r="DD680" s="492"/>
      <c r="DE680" s="492"/>
      <c r="DF680" s="492"/>
      <c r="DG680" s="492"/>
      <c r="DH680" s="492"/>
      <c r="DI680" s="492"/>
      <c r="DJ680" s="492"/>
      <c r="DK680" s="492"/>
      <c r="DL680" s="492"/>
      <c r="DM680" s="492"/>
      <c r="DN680" s="492"/>
      <c r="DO680" s="492"/>
      <c r="DP680" s="492"/>
      <c r="DQ680" s="492"/>
      <c r="DR680" s="492"/>
      <c r="DS680" s="492"/>
      <c r="DT680" s="492"/>
      <c r="DU680" s="492"/>
      <c r="DV680" s="492"/>
      <c r="DW680" s="492"/>
      <c r="DX680" s="492"/>
      <c r="DY680" s="492"/>
      <c r="DZ680" s="492"/>
      <c r="EA680" s="492"/>
      <c r="EB680" s="492"/>
      <c r="EC680" s="492"/>
      <c r="ED680" s="492"/>
      <c r="EE680" s="492"/>
      <c r="EF680" s="492"/>
      <c r="EG680" s="492"/>
      <c r="EH680" s="492"/>
      <c r="EI680" s="492"/>
      <c r="EJ680" s="492"/>
      <c r="EK680" s="492"/>
      <c r="EL680" s="492"/>
      <c r="EM680" s="492"/>
      <c r="EN680" s="492"/>
      <c r="EO680" s="492"/>
      <c r="EP680" s="492"/>
      <c r="EQ680" s="492"/>
      <c r="ER680" s="492"/>
      <c r="ES680" s="492"/>
      <c r="ET680" s="492"/>
      <c r="EU680" s="492"/>
      <c r="EV680" s="492"/>
      <c r="EW680" s="492"/>
      <c r="EX680" s="492"/>
      <c r="EY680" s="492"/>
      <c r="EZ680" s="492"/>
      <c r="FA680" s="492"/>
      <c r="FB680" s="492"/>
      <c r="FC680" s="492"/>
      <c r="FD680" s="492"/>
      <c r="FE680" s="492"/>
      <c r="FF680" s="492"/>
      <c r="FG680" s="492"/>
      <c r="FH680" s="492"/>
      <c r="FI680" s="492"/>
      <c r="FJ680" s="492"/>
      <c r="FK680" s="492"/>
      <c r="FL680" s="492"/>
      <c r="FM680" s="492"/>
      <c r="FN680" s="492"/>
      <c r="FO680" s="492"/>
      <c r="FP680" s="492"/>
      <c r="FQ680" s="492"/>
      <c r="FR680" s="492"/>
      <c r="FS680" s="492"/>
      <c r="FT680" s="492"/>
      <c r="FU680" s="492"/>
      <c r="FV680" s="492"/>
      <c r="FW680" s="492"/>
      <c r="FX680" s="492"/>
      <c r="FY680" s="492"/>
      <c r="FZ680" s="492"/>
      <c r="GA680" s="492"/>
      <c r="GB680" s="492"/>
      <c r="GC680" s="492"/>
      <c r="GD680" s="492"/>
      <c r="GE680" s="492"/>
      <c r="GF680" s="492"/>
      <c r="GG680" s="492"/>
      <c r="GH680" s="492"/>
      <c r="GI680" s="492"/>
      <c r="GJ680" s="492"/>
      <c r="GK680" s="492"/>
      <c r="GL680" s="492"/>
      <c r="GM680" s="492"/>
      <c r="GN680" s="492"/>
      <c r="GO680" s="492"/>
      <c r="GP680" s="492"/>
      <c r="GQ680" s="492"/>
      <c r="GR680" s="492"/>
      <c r="GS680" s="492"/>
      <c r="GT680" s="492"/>
      <c r="GU680" s="492"/>
      <c r="GV680" s="492"/>
      <c r="GW680" s="492"/>
      <c r="GX680" s="492"/>
      <c r="GY680" s="492"/>
      <c r="GZ680" s="492"/>
      <c r="HA680" s="492"/>
      <c r="HB680" s="492"/>
      <c r="HC680" s="492"/>
      <c r="HD680" s="492"/>
      <c r="HE680" s="492"/>
      <c r="HF680" s="492"/>
      <c r="HG680" s="492"/>
      <c r="HH680" s="492"/>
      <c r="HI680" s="492"/>
      <c r="HJ680" s="492"/>
      <c r="HK680" s="492"/>
      <c r="HL680" s="492"/>
      <c r="HM680" s="492"/>
      <c r="HN680" s="492"/>
      <c r="HO680" s="492"/>
      <c r="HP680" s="492"/>
      <c r="HQ680" s="492"/>
      <c r="HR680" s="492"/>
      <c r="HS680" s="492"/>
      <c r="HT680" s="492"/>
      <c r="HU680" s="492"/>
    </row>
    <row r="681" spans="1:229" s="484" customFormat="1" ht="15" customHeight="1" x14ac:dyDescent="0.15">
      <c r="A681" s="496">
        <v>677</v>
      </c>
      <c r="B681" s="679">
        <v>129</v>
      </c>
      <c r="C681" s="539" t="s">
        <v>4562</v>
      </c>
      <c r="D681" s="538" t="s">
        <v>4509</v>
      </c>
      <c r="E681" s="523" t="s">
        <v>705</v>
      </c>
      <c r="F681" s="598" t="s">
        <v>2742</v>
      </c>
      <c r="G681" s="610" t="s">
        <v>4588</v>
      </c>
      <c r="H681" s="501" t="s">
        <v>2246</v>
      </c>
      <c r="I681" s="502" t="str">
        <f t="shared" si="61"/>
        <v>III/b</v>
      </c>
      <c r="J681" s="503" t="s">
        <v>3977</v>
      </c>
      <c r="K681" s="504" t="s">
        <v>707</v>
      </c>
      <c r="L681" s="503">
        <f t="shared" si="59"/>
        <v>29</v>
      </c>
      <c r="M681" s="501" t="s">
        <v>680</v>
      </c>
      <c r="N681" s="503" t="s">
        <v>3977</v>
      </c>
      <c r="O681" s="501" t="s">
        <v>2225</v>
      </c>
      <c r="P681" s="553" t="s">
        <v>4535</v>
      </c>
      <c r="Q681" s="508" t="s">
        <v>2234</v>
      </c>
      <c r="R681" s="508" t="s">
        <v>2296</v>
      </c>
      <c r="S681" s="598"/>
      <c r="T681" s="598"/>
      <c r="U681" s="598"/>
      <c r="V681" s="625"/>
      <c r="W681" s="492"/>
      <c r="X681" s="492"/>
      <c r="Y681" s="492"/>
      <c r="Z681" s="492"/>
      <c r="AA681" s="492"/>
      <c r="AB681" s="492"/>
      <c r="AC681" s="492"/>
      <c r="AD681" s="492"/>
      <c r="AE681" s="492"/>
      <c r="AF681" s="492"/>
      <c r="AG681" s="492"/>
      <c r="AH681" s="492"/>
      <c r="AI681" s="492"/>
      <c r="AJ681" s="492"/>
      <c r="AK681" s="492"/>
      <c r="AL681" s="492"/>
      <c r="AM681" s="492"/>
      <c r="AN681" s="492"/>
      <c r="AO681" s="492"/>
      <c r="AP681" s="492"/>
      <c r="AQ681" s="492"/>
      <c r="AR681" s="492"/>
      <c r="AS681" s="492"/>
      <c r="AT681" s="492"/>
      <c r="AU681" s="492"/>
      <c r="AV681" s="492"/>
      <c r="AW681" s="492"/>
      <c r="AX681" s="492"/>
      <c r="AY681" s="492"/>
      <c r="AZ681" s="492"/>
      <c r="BA681" s="492"/>
      <c r="BB681" s="492"/>
      <c r="BC681" s="492"/>
      <c r="BD681" s="492"/>
      <c r="BE681" s="492"/>
      <c r="BF681" s="492"/>
      <c r="BG681" s="492"/>
      <c r="BH681" s="492"/>
      <c r="BI681" s="492"/>
      <c r="BJ681" s="492"/>
      <c r="BK681" s="492"/>
      <c r="BL681" s="492"/>
      <c r="BM681" s="492"/>
      <c r="BN681" s="492"/>
      <c r="BO681" s="492"/>
      <c r="BP681" s="492"/>
      <c r="BQ681" s="492"/>
      <c r="BR681" s="492"/>
      <c r="BS681" s="492"/>
      <c r="BT681" s="492"/>
      <c r="BU681" s="492"/>
      <c r="BV681" s="492"/>
      <c r="BW681" s="492"/>
      <c r="BX681" s="492"/>
      <c r="BY681" s="492"/>
      <c r="BZ681" s="492"/>
      <c r="CA681" s="492"/>
      <c r="CB681" s="492"/>
      <c r="CC681" s="492"/>
      <c r="CD681" s="492"/>
      <c r="CE681" s="492"/>
      <c r="CF681" s="492"/>
      <c r="CG681" s="492"/>
      <c r="CH681" s="492"/>
      <c r="CI681" s="492"/>
      <c r="CJ681" s="492"/>
      <c r="CK681" s="492"/>
      <c r="CL681" s="492"/>
      <c r="CM681" s="492"/>
      <c r="CN681" s="492"/>
      <c r="CO681" s="492"/>
      <c r="CP681" s="492"/>
      <c r="CQ681" s="492"/>
      <c r="CR681" s="492"/>
      <c r="CS681" s="492"/>
      <c r="CT681" s="492"/>
      <c r="CU681" s="492"/>
      <c r="CV681" s="492"/>
      <c r="CW681" s="492"/>
      <c r="CX681" s="492"/>
      <c r="CY681" s="492"/>
      <c r="CZ681" s="492"/>
      <c r="DA681" s="492"/>
      <c r="DB681" s="492"/>
      <c r="DC681" s="492"/>
      <c r="DD681" s="492"/>
      <c r="DE681" s="492"/>
      <c r="DF681" s="492"/>
      <c r="DG681" s="492"/>
      <c r="DH681" s="492"/>
      <c r="DI681" s="492"/>
      <c r="DJ681" s="492"/>
      <c r="DK681" s="492"/>
      <c r="DL681" s="492"/>
      <c r="DM681" s="492"/>
      <c r="DN681" s="492"/>
      <c r="DO681" s="492"/>
      <c r="DP681" s="492"/>
      <c r="DQ681" s="492"/>
      <c r="DR681" s="492"/>
      <c r="DS681" s="492"/>
      <c r="DT681" s="492"/>
      <c r="DU681" s="492"/>
      <c r="DV681" s="492"/>
      <c r="DW681" s="492"/>
      <c r="DX681" s="492"/>
      <c r="DY681" s="492"/>
      <c r="DZ681" s="492"/>
      <c r="EA681" s="492"/>
      <c r="EB681" s="492"/>
      <c r="EC681" s="492"/>
      <c r="ED681" s="492"/>
      <c r="EE681" s="492"/>
      <c r="EF681" s="492"/>
      <c r="EG681" s="492"/>
      <c r="EH681" s="492"/>
      <c r="EI681" s="492"/>
      <c r="EJ681" s="492"/>
      <c r="EK681" s="492"/>
      <c r="EL681" s="492"/>
      <c r="EM681" s="492"/>
      <c r="EN681" s="492"/>
      <c r="EO681" s="492"/>
      <c r="EP681" s="492"/>
      <c r="EQ681" s="492"/>
      <c r="ER681" s="492"/>
      <c r="ES681" s="492"/>
      <c r="ET681" s="492"/>
      <c r="EU681" s="492"/>
      <c r="EV681" s="492"/>
      <c r="EW681" s="492"/>
      <c r="EX681" s="492"/>
      <c r="EY681" s="492"/>
      <c r="EZ681" s="492"/>
      <c r="FA681" s="492"/>
      <c r="FB681" s="492"/>
      <c r="FC681" s="492"/>
      <c r="FD681" s="492"/>
      <c r="FE681" s="492"/>
      <c r="FF681" s="492"/>
      <c r="FG681" s="492"/>
      <c r="FH681" s="492"/>
      <c r="FI681" s="492"/>
      <c r="FJ681" s="492"/>
      <c r="FK681" s="492"/>
      <c r="FL681" s="492"/>
      <c r="FM681" s="492"/>
      <c r="FN681" s="492"/>
      <c r="FO681" s="492"/>
      <c r="FP681" s="492"/>
      <c r="FQ681" s="492"/>
      <c r="FR681" s="492"/>
      <c r="FS681" s="492"/>
      <c r="FT681" s="492"/>
      <c r="FU681" s="492"/>
      <c r="FV681" s="492"/>
      <c r="FW681" s="492"/>
      <c r="FX681" s="492"/>
      <c r="FY681" s="492"/>
      <c r="FZ681" s="492"/>
      <c r="GA681" s="492"/>
      <c r="GB681" s="492"/>
      <c r="GC681" s="492"/>
      <c r="GD681" s="492"/>
      <c r="GE681" s="492"/>
      <c r="GF681" s="492"/>
      <c r="GG681" s="492"/>
      <c r="GH681" s="492"/>
      <c r="GI681" s="492"/>
      <c r="GJ681" s="492"/>
      <c r="GK681" s="492"/>
      <c r="GL681" s="492"/>
      <c r="GM681" s="492"/>
      <c r="GN681" s="492"/>
      <c r="GO681" s="492"/>
      <c r="GP681" s="492"/>
      <c r="GQ681" s="492"/>
      <c r="GR681" s="492"/>
      <c r="GS681" s="492"/>
      <c r="GT681" s="492"/>
      <c r="GU681" s="492"/>
      <c r="GV681" s="492"/>
      <c r="GW681" s="492"/>
      <c r="GX681" s="492"/>
      <c r="GY681" s="492"/>
      <c r="GZ681" s="492"/>
      <c r="HA681" s="492"/>
      <c r="HB681" s="492"/>
      <c r="HC681" s="492"/>
      <c r="HD681" s="492"/>
      <c r="HE681" s="492"/>
      <c r="HF681" s="492"/>
      <c r="HG681" s="492"/>
      <c r="HH681" s="492"/>
      <c r="HI681" s="492"/>
      <c r="HJ681" s="492"/>
      <c r="HK681" s="492"/>
      <c r="HL681" s="492"/>
      <c r="HM681" s="492"/>
      <c r="HN681" s="492"/>
      <c r="HO681" s="492"/>
      <c r="HP681" s="492"/>
      <c r="HQ681" s="492"/>
      <c r="HR681" s="492"/>
      <c r="HS681" s="492"/>
      <c r="HT681" s="492"/>
      <c r="HU681" s="492"/>
    </row>
    <row r="682" spans="1:229" s="484" customFormat="1" ht="15" customHeight="1" x14ac:dyDescent="0.15">
      <c r="A682" s="504">
        <v>678</v>
      </c>
      <c r="B682" s="504">
        <v>130</v>
      </c>
      <c r="C682" s="539" t="s">
        <v>4563</v>
      </c>
      <c r="D682" s="538" t="s">
        <v>5218</v>
      </c>
      <c r="E682" s="523" t="s">
        <v>709</v>
      </c>
      <c r="F682" s="598" t="s">
        <v>2724</v>
      </c>
      <c r="G682" s="610" t="s">
        <v>4589</v>
      </c>
      <c r="H682" s="501" t="s">
        <v>2246</v>
      </c>
      <c r="I682" s="502" t="str">
        <f t="shared" si="61"/>
        <v>III/b</v>
      </c>
      <c r="J682" s="503" t="s">
        <v>3977</v>
      </c>
      <c r="K682" s="504" t="s">
        <v>707</v>
      </c>
      <c r="L682" s="503">
        <f t="shared" si="59"/>
        <v>28</v>
      </c>
      <c r="M682" s="501" t="s">
        <v>680</v>
      </c>
      <c r="N682" s="503" t="s">
        <v>3977</v>
      </c>
      <c r="O682" s="501" t="s">
        <v>2225</v>
      </c>
      <c r="P682" s="553" t="s">
        <v>4536</v>
      </c>
      <c r="Q682" s="508" t="s">
        <v>2234</v>
      </c>
      <c r="R682" s="508" t="s">
        <v>2292</v>
      </c>
      <c r="S682" s="598">
        <v>2018</v>
      </c>
      <c r="T682" s="598" t="s">
        <v>5166</v>
      </c>
      <c r="U682" s="598" t="s">
        <v>1248</v>
      </c>
      <c r="V682" s="625"/>
      <c r="W682" s="492"/>
      <c r="X682" s="492"/>
      <c r="Y682" s="492"/>
      <c r="Z682" s="492"/>
      <c r="AA682" s="492"/>
      <c r="AB682" s="492"/>
      <c r="AC682" s="492"/>
      <c r="AD682" s="492"/>
      <c r="AE682" s="492"/>
      <c r="AF682" s="492"/>
      <c r="AG682" s="492"/>
      <c r="AH682" s="492"/>
      <c r="AI682" s="492"/>
      <c r="AJ682" s="492"/>
      <c r="AK682" s="492"/>
      <c r="AL682" s="492"/>
      <c r="AM682" s="492"/>
      <c r="AN682" s="492"/>
      <c r="AO682" s="492"/>
      <c r="AP682" s="492"/>
      <c r="AQ682" s="492"/>
      <c r="AR682" s="492"/>
      <c r="AS682" s="492"/>
      <c r="AT682" s="492"/>
      <c r="AU682" s="492"/>
      <c r="AV682" s="492"/>
      <c r="AW682" s="492"/>
      <c r="AX682" s="492"/>
      <c r="AY682" s="492"/>
      <c r="AZ682" s="492"/>
      <c r="BA682" s="492"/>
      <c r="BB682" s="492"/>
      <c r="BC682" s="492"/>
      <c r="BD682" s="492"/>
      <c r="BE682" s="492"/>
      <c r="BF682" s="492"/>
      <c r="BG682" s="492"/>
      <c r="BH682" s="492"/>
      <c r="BI682" s="492"/>
      <c r="BJ682" s="492"/>
      <c r="BK682" s="492"/>
      <c r="BL682" s="492"/>
      <c r="BM682" s="492"/>
      <c r="BN682" s="492"/>
      <c r="BO682" s="492"/>
      <c r="BP682" s="492"/>
      <c r="BQ682" s="492"/>
      <c r="BR682" s="492"/>
      <c r="BS682" s="492"/>
      <c r="BT682" s="492"/>
      <c r="BU682" s="492"/>
      <c r="BV682" s="492"/>
      <c r="BW682" s="492"/>
      <c r="BX682" s="492"/>
      <c r="BY682" s="492"/>
      <c r="BZ682" s="492"/>
      <c r="CA682" s="492"/>
      <c r="CB682" s="492"/>
      <c r="CC682" s="492"/>
      <c r="CD682" s="492"/>
      <c r="CE682" s="492"/>
      <c r="CF682" s="492"/>
      <c r="CG682" s="492"/>
      <c r="CH682" s="492"/>
      <c r="CI682" s="492"/>
      <c r="CJ682" s="492"/>
      <c r="CK682" s="492"/>
      <c r="CL682" s="492"/>
      <c r="CM682" s="492"/>
      <c r="CN682" s="492"/>
      <c r="CO682" s="492"/>
      <c r="CP682" s="492"/>
      <c r="CQ682" s="492"/>
      <c r="CR682" s="492"/>
      <c r="CS682" s="492"/>
      <c r="CT682" s="492"/>
      <c r="CU682" s="492"/>
      <c r="CV682" s="492"/>
      <c r="CW682" s="492"/>
      <c r="CX682" s="492"/>
      <c r="CY682" s="492"/>
      <c r="CZ682" s="492"/>
      <c r="DA682" s="492"/>
      <c r="DB682" s="492"/>
      <c r="DC682" s="492"/>
      <c r="DD682" s="492"/>
      <c r="DE682" s="492"/>
      <c r="DF682" s="492"/>
      <c r="DG682" s="492"/>
      <c r="DH682" s="492"/>
      <c r="DI682" s="492"/>
      <c r="DJ682" s="492"/>
      <c r="DK682" s="492"/>
      <c r="DL682" s="492"/>
      <c r="DM682" s="492"/>
      <c r="DN682" s="492"/>
      <c r="DO682" s="492"/>
      <c r="DP682" s="492"/>
      <c r="DQ682" s="492"/>
      <c r="DR682" s="492"/>
      <c r="DS682" s="492"/>
      <c r="DT682" s="492"/>
      <c r="DU682" s="492"/>
      <c r="DV682" s="492"/>
      <c r="DW682" s="492"/>
      <c r="DX682" s="492"/>
      <c r="DY682" s="492"/>
      <c r="DZ682" s="492"/>
      <c r="EA682" s="492"/>
      <c r="EB682" s="492"/>
      <c r="EC682" s="492"/>
      <c r="ED682" s="492"/>
      <c r="EE682" s="492"/>
      <c r="EF682" s="492"/>
      <c r="EG682" s="492"/>
      <c r="EH682" s="492"/>
      <c r="EI682" s="492"/>
      <c r="EJ682" s="492"/>
      <c r="EK682" s="492"/>
      <c r="EL682" s="492"/>
      <c r="EM682" s="492"/>
      <c r="EN682" s="492"/>
      <c r="EO682" s="492"/>
      <c r="EP682" s="492"/>
      <c r="EQ682" s="492"/>
      <c r="ER682" s="492"/>
      <c r="ES682" s="492"/>
      <c r="ET682" s="492"/>
      <c r="EU682" s="492"/>
      <c r="EV682" s="492"/>
      <c r="EW682" s="492"/>
      <c r="EX682" s="492"/>
      <c r="EY682" s="492"/>
      <c r="EZ682" s="492"/>
      <c r="FA682" s="492"/>
      <c r="FB682" s="492"/>
      <c r="FC682" s="492"/>
      <c r="FD682" s="492"/>
      <c r="FE682" s="492"/>
      <c r="FF682" s="492"/>
      <c r="FG682" s="492"/>
      <c r="FH682" s="492"/>
      <c r="FI682" s="492"/>
      <c r="FJ682" s="492"/>
      <c r="FK682" s="492"/>
      <c r="FL682" s="492"/>
      <c r="FM682" s="492"/>
      <c r="FN682" s="492"/>
      <c r="FO682" s="492"/>
      <c r="FP682" s="492"/>
      <c r="FQ682" s="492"/>
      <c r="FR682" s="492"/>
      <c r="FS682" s="492"/>
      <c r="FT682" s="492"/>
      <c r="FU682" s="492"/>
      <c r="FV682" s="492"/>
      <c r="FW682" s="492"/>
      <c r="FX682" s="492"/>
      <c r="FY682" s="492"/>
      <c r="FZ682" s="492"/>
      <c r="GA682" s="492"/>
      <c r="GB682" s="492"/>
      <c r="GC682" s="492"/>
      <c r="GD682" s="492"/>
      <c r="GE682" s="492"/>
      <c r="GF682" s="492"/>
      <c r="GG682" s="492"/>
      <c r="GH682" s="492"/>
      <c r="GI682" s="492"/>
      <c r="GJ682" s="492"/>
      <c r="GK682" s="492"/>
      <c r="GL682" s="492"/>
      <c r="GM682" s="492"/>
      <c r="GN682" s="492"/>
      <c r="GO682" s="492"/>
      <c r="GP682" s="492"/>
      <c r="GQ682" s="492"/>
      <c r="GR682" s="492"/>
      <c r="GS682" s="492"/>
      <c r="GT682" s="492"/>
      <c r="GU682" s="492"/>
      <c r="GV682" s="492"/>
      <c r="GW682" s="492"/>
      <c r="GX682" s="492"/>
      <c r="GY682" s="492"/>
      <c r="GZ682" s="492"/>
      <c r="HA682" s="492"/>
      <c r="HB682" s="492"/>
      <c r="HC682" s="492"/>
      <c r="HD682" s="492"/>
      <c r="HE682" s="492"/>
      <c r="HF682" s="492"/>
      <c r="HG682" s="492"/>
      <c r="HH682" s="492"/>
      <c r="HI682" s="492"/>
      <c r="HJ682" s="492"/>
      <c r="HK682" s="492"/>
      <c r="HL682" s="492"/>
      <c r="HM682" s="492"/>
      <c r="HN682" s="492"/>
      <c r="HO682" s="492"/>
      <c r="HP682" s="492"/>
      <c r="HQ682" s="492"/>
      <c r="HR682" s="492"/>
      <c r="HS682" s="492"/>
      <c r="HT682" s="492"/>
      <c r="HU682" s="492"/>
    </row>
    <row r="683" spans="1:229" s="484" customFormat="1" ht="15" customHeight="1" x14ac:dyDescent="0.15">
      <c r="A683" s="496">
        <v>679</v>
      </c>
      <c r="B683" s="679">
        <v>131</v>
      </c>
      <c r="C683" s="539" t="s">
        <v>4564</v>
      </c>
      <c r="D683" s="538" t="s">
        <v>4510</v>
      </c>
      <c r="E683" s="523" t="s">
        <v>709</v>
      </c>
      <c r="F683" s="598" t="s">
        <v>2732</v>
      </c>
      <c r="G683" s="610" t="s">
        <v>4590</v>
      </c>
      <c r="H683" s="501" t="s">
        <v>2246</v>
      </c>
      <c r="I683" s="502" t="str">
        <f t="shared" si="61"/>
        <v>III/b</v>
      </c>
      <c r="J683" s="503" t="s">
        <v>3977</v>
      </c>
      <c r="K683" s="504" t="s">
        <v>707</v>
      </c>
      <c r="L683" s="503">
        <f t="shared" ref="L683:L713" si="62">2020 - (RIGHT(G683,4))</f>
        <v>29</v>
      </c>
      <c r="M683" s="501" t="s">
        <v>680</v>
      </c>
      <c r="N683" s="503" t="s">
        <v>3977</v>
      </c>
      <c r="O683" s="501" t="s">
        <v>2225</v>
      </c>
      <c r="P683" s="553" t="s">
        <v>4538</v>
      </c>
      <c r="Q683" s="508" t="s">
        <v>2234</v>
      </c>
      <c r="R683" s="508" t="s">
        <v>2291</v>
      </c>
      <c r="S683" s="598"/>
      <c r="T683" s="598"/>
      <c r="U683" s="598"/>
      <c r="V683" s="625"/>
      <c r="W683" s="492"/>
      <c r="X683" s="492"/>
      <c r="Y683" s="492"/>
      <c r="Z683" s="492"/>
      <c r="AA683" s="492"/>
      <c r="AB683" s="492"/>
      <c r="AC683" s="492"/>
      <c r="AD683" s="492"/>
      <c r="AE683" s="492"/>
      <c r="AF683" s="492"/>
      <c r="AG683" s="492"/>
      <c r="AH683" s="492"/>
      <c r="AI683" s="492"/>
      <c r="AJ683" s="492"/>
      <c r="AK683" s="492"/>
      <c r="AL683" s="492"/>
      <c r="AM683" s="492"/>
      <c r="AN683" s="492"/>
      <c r="AO683" s="492"/>
      <c r="AP683" s="492"/>
      <c r="AQ683" s="492"/>
      <c r="AR683" s="492"/>
      <c r="AS683" s="492"/>
      <c r="AT683" s="492"/>
      <c r="AU683" s="492"/>
      <c r="AV683" s="492"/>
      <c r="AW683" s="492"/>
      <c r="AX683" s="492"/>
      <c r="AY683" s="492"/>
      <c r="AZ683" s="492"/>
      <c r="BA683" s="492"/>
      <c r="BB683" s="492"/>
      <c r="BC683" s="492"/>
      <c r="BD683" s="492"/>
      <c r="BE683" s="492"/>
      <c r="BF683" s="492"/>
      <c r="BG683" s="492"/>
      <c r="BH683" s="492"/>
      <c r="BI683" s="492"/>
      <c r="BJ683" s="492"/>
      <c r="BK683" s="492"/>
      <c r="BL683" s="492"/>
      <c r="BM683" s="492"/>
      <c r="BN683" s="492"/>
      <c r="BO683" s="492"/>
      <c r="BP683" s="492"/>
      <c r="BQ683" s="492"/>
      <c r="BR683" s="492"/>
      <c r="BS683" s="492"/>
      <c r="BT683" s="492"/>
      <c r="BU683" s="492"/>
      <c r="BV683" s="492"/>
      <c r="BW683" s="492"/>
      <c r="BX683" s="492"/>
      <c r="BY683" s="492"/>
      <c r="BZ683" s="492"/>
      <c r="CA683" s="492"/>
      <c r="CB683" s="492"/>
      <c r="CC683" s="492"/>
      <c r="CD683" s="492"/>
      <c r="CE683" s="492"/>
      <c r="CF683" s="492"/>
      <c r="CG683" s="492"/>
      <c r="CH683" s="492"/>
      <c r="CI683" s="492"/>
      <c r="CJ683" s="492"/>
      <c r="CK683" s="492"/>
      <c r="CL683" s="492"/>
      <c r="CM683" s="492"/>
      <c r="CN683" s="492"/>
      <c r="CO683" s="492"/>
      <c r="CP683" s="492"/>
      <c r="CQ683" s="492"/>
      <c r="CR683" s="492"/>
      <c r="CS683" s="492"/>
      <c r="CT683" s="492"/>
      <c r="CU683" s="492"/>
      <c r="CV683" s="492"/>
      <c r="CW683" s="492"/>
      <c r="CX683" s="492"/>
      <c r="CY683" s="492"/>
      <c r="CZ683" s="492"/>
      <c r="DA683" s="492"/>
      <c r="DB683" s="492"/>
      <c r="DC683" s="492"/>
      <c r="DD683" s="492"/>
      <c r="DE683" s="492"/>
      <c r="DF683" s="492"/>
      <c r="DG683" s="492"/>
      <c r="DH683" s="492"/>
      <c r="DI683" s="492"/>
      <c r="DJ683" s="492"/>
      <c r="DK683" s="492"/>
      <c r="DL683" s="492"/>
      <c r="DM683" s="492"/>
      <c r="DN683" s="492"/>
      <c r="DO683" s="492"/>
      <c r="DP683" s="492"/>
      <c r="DQ683" s="492"/>
      <c r="DR683" s="492"/>
      <c r="DS683" s="492"/>
      <c r="DT683" s="492"/>
      <c r="DU683" s="492"/>
      <c r="DV683" s="492"/>
      <c r="DW683" s="492"/>
      <c r="DX683" s="492"/>
      <c r="DY683" s="492"/>
      <c r="DZ683" s="492"/>
      <c r="EA683" s="492"/>
      <c r="EB683" s="492"/>
      <c r="EC683" s="492"/>
      <c r="ED683" s="492"/>
      <c r="EE683" s="492"/>
      <c r="EF683" s="492"/>
      <c r="EG683" s="492"/>
      <c r="EH683" s="492"/>
      <c r="EI683" s="492"/>
      <c r="EJ683" s="492"/>
      <c r="EK683" s="492"/>
      <c r="EL683" s="492"/>
      <c r="EM683" s="492"/>
      <c r="EN683" s="492"/>
      <c r="EO683" s="492"/>
      <c r="EP683" s="492"/>
      <c r="EQ683" s="492"/>
      <c r="ER683" s="492"/>
      <c r="ES683" s="492"/>
      <c r="ET683" s="492"/>
      <c r="EU683" s="492"/>
      <c r="EV683" s="492"/>
      <c r="EW683" s="492"/>
      <c r="EX683" s="492"/>
      <c r="EY683" s="492"/>
      <c r="EZ683" s="492"/>
      <c r="FA683" s="492"/>
      <c r="FB683" s="492"/>
      <c r="FC683" s="492"/>
      <c r="FD683" s="492"/>
      <c r="FE683" s="492"/>
      <c r="FF683" s="492"/>
      <c r="FG683" s="492"/>
      <c r="FH683" s="492"/>
      <c r="FI683" s="492"/>
      <c r="FJ683" s="492"/>
      <c r="FK683" s="492"/>
      <c r="FL683" s="492"/>
      <c r="FM683" s="492"/>
      <c r="FN683" s="492"/>
      <c r="FO683" s="492"/>
      <c r="FP683" s="492"/>
      <c r="FQ683" s="492"/>
      <c r="FR683" s="492"/>
      <c r="FS683" s="492"/>
      <c r="FT683" s="492"/>
      <c r="FU683" s="492"/>
      <c r="FV683" s="492"/>
      <c r="FW683" s="492"/>
      <c r="FX683" s="492"/>
      <c r="FY683" s="492"/>
      <c r="FZ683" s="492"/>
      <c r="GA683" s="492"/>
      <c r="GB683" s="492"/>
      <c r="GC683" s="492"/>
      <c r="GD683" s="492"/>
      <c r="GE683" s="492"/>
      <c r="GF683" s="492"/>
      <c r="GG683" s="492"/>
      <c r="GH683" s="492"/>
      <c r="GI683" s="492"/>
      <c r="GJ683" s="492"/>
      <c r="GK683" s="492"/>
      <c r="GL683" s="492"/>
      <c r="GM683" s="492"/>
      <c r="GN683" s="492"/>
      <c r="GO683" s="492"/>
      <c r="GP683" s="492"/>
      <c r="GQ683" s="492"/>
      <c r="GR683" s="492"/>
      <c r="GS683" s="492"/>
      <c r="GT683" s="492"/>
      <c r="GU683" s="492"/>
      <c r="GV683" s="492"/>
      <c r="GW683" s="492"/>
      <c r="GX683" s="492"/>
      <c r="GY683" s="492"/>
      <c r="GZ683" s="492"/>
      <c r="HA683" s="492"/>
      <c r="HB683" s="492"/>
      <c r="HC683" s="492"/>
      <c r="HD683" s="492"/>
      <c r="HE683" s="492"/>
      <c r="HF683" s="492"/>
      <c r="HG683" s="492"/>
      <c r="HH683" s="492"/>
      <c r="HI683" s="492"/>
      <c r="HJ683" s="492"/>
      <c r="HK683" s="492"/>
      <c r="HL683" s="492"/>
      <c r="HM683" s="492"/>
      <c r="HN683" s="492"/>
      <c r="HO683" s="492"/>
      <c r="HP683" s="492"/>
      <c r="HQ683" s="492"/>
      <c r="HR683" s="492"/>
      <c r="HS683" s="492"/>
      <c r="HT683" s="492"/>
      <c r="HU683" s="492"/>
    </row>
    <row r="684" spans="1:229" s="484" customFormat="1" ht="15" customHeight="1" x14ac:dyDescent="0.15">
      <c r="A684" s="496">
        <v>680</v>
      </c>
      <c r="B684" s="504">
        <v>132</v>
      </c>
      <c r="C684" s="539" t="s">
        <v>4565</v>
      </c>
      <c r="D684" s="538" t="s">
        <v>4511</v>
      </c>
      <c r="E684" s="523" t="s">
        <v>709</v>
      </c>
      <c r="F684" s="598" t="s">
        <v>2746</v>
      </c>
      <c r="G684" s="610" t="s">
        <v>4591</v>
      </c>
      <c r="H684" s="501" t="s">
        <v>2246</v>
      </c>
      <c r="I684" s="502" t="str">
        <f t="shared" si="61"/>
        <v>III/b</v>
      </c>
      <c r="J684" s="503" t="s">
        <v>3977</v>
      </c>
      <c r="K684" s="504" t="s">
        <v>707</v>
      </c>
      <c r="L684" s="503">
        <f t="shared" si="62"/>
        <v>34</v>
      </c>
      <c r="M684" s="501" t="s">
        <v>680</v>
      </c>
      <c r="N684" s="503" t="s">
        <v>3977</v>
      </c>
      <c r="O684" s="501" t="s">
        <v>2225</v>
      </c>
      <c r="P684" s="553" t="s">
        <v>4537</v>
      </c>
      <c r="Q684" s="508" t="s">
        <v>2234</v>
      </c>
      <c r="R684" s="508" t="s">
        <v>2293</v>
      </c>
      <c r="S684" s="598"/>
      <c r="T684" s="598"/>
      <c r="U684" s="598"/>
      <c r="V684" s="625"/>
      <c r="W684" s="492"/>
      <c r="X684" s="492"/>
      <c r="Y684" s="492"/>
      <c r="Z684" s="492"/>
      <c r="AA684" s="492"/>
      <c r="AB684" s="492"/>
      <c r="AC684" s="492"/>
      <c r="AD684" s="492"/>
      <c r="AE684" s="492"/>
      <c r="AF684" s="492"/>
      <c r="AG684" s="492"/>
      <c r="AH684" s="492"/>
      <c r="AI684" s="492"/>
      <c r="AJ684" s="492"/>
      <c r="AK684" s="492"/>
      <c r="AL684" s="492"/>
      <c r="AM684" s="492"/>
      <c r="AN684" s="492"/>
      <c r="AO684" s="492"/>
      <c r="AP684" s="492"/>
      <c r="AQ684" s="492"/>
      <c r="AR684" s="492"/>
      <c r="AS684" s="492"/>
      <c r="AT684" s="492"/>
      <c r="AU684" s="492"/>
      <c r="AV684" s="492"/>
      <c r="AW684" s="492"/>
      <c r="AX684" s="492"/>
      <c r="AY684" s="492"/>
      <c r="AZ684" s="492"/>
      <c r="BA684" s="492"/>
      <c r="BB684" s="492"/>
      <c r="BC684" s="492"/>
      <c r="BD684" s="492"/>
      <c r="BE684" s="492"/>
      <c r="BF684" s="492"/>
      <c r="BG684" s="492"/>
      <c r="BH684" s="492"/>
      <c r="BI684" s="492"/>
      <c r="BJ684" s="492"/>
      <c r="BK684" s="492"/>
      <c r="BL684" s="492"/>
      <c r="BM684" s="492"/>
      <c r="BN684" s="492"/>
      <c r="BO684" s="492"/>
      <c r="BP684" s="492"/>
      <c r="BQ684" s="492"/>
      <c r="BR684" s="492"/>
      <c r="BS684" s="492"/>
      <c r="BT684" s="492"/>
      <c r="BU684" s="492"/>
      <c r="BV684" s="492"/>
      <c r="BW684" s="492"/>
      <c r="BX684" s="492"/>
      <c r="BY684" s="492"/>
      <c r="BZ684" s="492"/>
      <c r="CA684" s="492"/>
      <c r="CB684" s="492"/>
      <c r="CC684" s="492"/>
      <c r="CD684" s="492"/>
      <c r="CE684" s="492"/>
      <c r="CF684" s="492"/>
      <c r="CG684" s="492"/>
      <c r="CH684" s="492"/>
      <c r="CI684" s="492"/>
      <c r="CJ684" s="492"/>
      <c r="CK684" s="492"/>
      <c r="CL684" s="492"/>
      <c r="CM684" s="492"/>
      <c r="CN684" s="492"/>
      <c r="CO684" s="492"/>
      <c r="CP684" s="492"/>
      <c r="CQ684" s="492"/>
      <c r="CR684" s="492"/>
      <c r="CS684" s="492"/>
      <c r="CT684" s="492"/>
      <c r="CU684" s="492"/>
      <c r="CV684" s="492"/>
      <c r="CW684" s="492"/>
      <c r="CX684" s="492"/>
      <c r="CY684" s="492"/>
      <c r="CZ684" s="492"/>
      <c r="DA684" s="492"/>
      <c r="DB684" s="492"/>
      <c r="DC684" s="492"/>
      <c r="DD684" s="492"/>
      <c r="DE684" s="492"/>
      <c r="DF684" s="492"/>
      <c r="DG684" s="492"/>
      <c r="DH684" s="492"/>
      <c r="DI684" s="492"/>
      <c r="DJ684" s="492"/>
      <c r="DK684" s="492"/>
      <c r="DL684" s="492"/>
      <c r="DM684" s="492"/>
      <c r="DN684" s="492"/>
      <c r="DO684" s="492"/>
      <c r="DP684" s="492"/>
      <c r="DQ684" s="492"/>
      <c r="DR684" s="492"/>
      <c r="DS684" s="492"/>
      <c r="DT684" s="492"/>
      <c r="DU684" s="492"/>
      <c r="DV684" s="492"/>
      <c r="DW684" s="492"/>
      <c r="DX684" s="492"/>
      <c r="DY684" s="492"/>
      <c r="DZ684" s="492"/>
      <c r="EA684" s="492"/>
      <c r="EB684" s="492"/>
      <c r="EC684" s="492"/>
      <c r="ED684" s="492"/>
      <c r="EE684" s="492"/>
      <c r="EF684" s="492"/>
      <c r="EG684" s="492"/>
      <c r="EH684" s="492"/>
      <c r="EI684" s="492"/>
      <c r="EJ684" s="492"/>
      <c r="EK684" s="492"/>
      <c r="EL684" s="492"/>
      <c r="EM684" s="492"/>
      <c r="EN684" s="492"/>
      <c r="EO684" s="492"/>
      <c r="EP684" s="492"/>
      <c r="EQ684" s="492"/>
      <c r="ER684" s="492"/>
      <c r="ES684" s="492"/>
      <c r="ET684" s="492"/>
      <c r="EU684" s="492"/>
      <c r="EV684" s="492"/>
      <c r="EW684" s="492"/>
      <c r="EX684" s="492"/>
      <c r="EY684" s="492"/>
      <c r="EZ684" s="492"/>
      <c r="FA684" s="492"/>
      <c r="FB684" s="492"/>
      <c r="FC684" s="492"/>
      <c r="FD684" s="492"/>
      <c r="FE684" s="492"/>
      <c r="FF684" s="492"/>
      <c r="FG684" s="492"/>
      <c r="FH684" s="492"/>
      <c r="FI684" s="492"/>
      <c r="FJ684" s="492"/>
      <c r="FK684" s="492"/>
      <c r="FL684" s="492"/>
      <c r="FM684" s="492"/>
      <c r="FN684" s="492"/>
      <c r="FO684" s="492"/>
      <c r="FP684" s="492"/>
      <c r="FQ684" s="492"/>
      <c r="FR684" s="492"/>
      <c r="FS684" s="492"/>
      <c r="FT684" s="492"/>
      <c r="FU684" s="492"/>
      <c r="FV684" s="492"/>
      <c r="FW684" s="492"/>
      <c r="FX684" s="492"/>
      <c r="FY684" s="492"/>
      <c r="FZ684" s="492"/>
      <c r="GA684" s="492"/>
      <c r="GB684" s="492"/>
      <c r="GC684" s="492"/>
      <c r="GD684" s="492"/>
      <c r="GE684" s="492"/>
      <c r="GF684" s="492"/>
      <c r="GG684" s="492"/>
      <c r="GH684" s="492"/>
      <c r="GI684" s="492"/>
      <c r="GJ684" s="492"/>
      <c r="GK684" s="492"/>
      <c r="GL684" s="492"/>
      <c r="GM684" s="492"/>
      <c r="GN684" s="492"/>
      <c r="GO684" s="492"/>
      <c r="GP684" s="492"/>
      <c r="GQ684" s="492"/>
      <c r="GR684" s="492"/>
      <c r="GS684" s="492"/>
      <c r="GT684" s="492"/>
      <c r="GU684" s="492"/>
      <c r="GV684" s="492"/>
      <c r="GW684" s="492"/>
      <c r="GX684" s="492"/>
      <c r="GY684" s="492"/>
      <c r="GZ684" s="492"/>
      <c r="HA684" s="492"/>
      <c r="HB684" s="492"/>
      <c r="HC684" s="492"/>
      <c r="HD684" s="492"/>
      <c r="HE684" s="492"/>
      <c r="HF684" s="492"/>
      <c r="HG684" s="492"/>
      <c r="HH684" s="492"/>
      <c r="HI684" s="492"/>
      <c r="HJ684" s="492"/>
      <c r="HK684" s="492"/>
      <c r="HL684" s="492"/>
      <c r="HM684" s="492"/>
      <c r="HN684" s="492"/>
      <c r="HO684" s="492"/>
      <c r="HP684" s="492"/>
      <c r="HQ684" s="492"/>
      <c r="HR684" s="492"/>
      <c r="HS684" s="492"/>
      <c r="HT684" s="492"/>
      <c r="HU684" s="492"/>
    </row>
    <row r="685" spans="1:229" s="492" customFormat="1" ht="15" customHeight="1" x14ac:dyDescent="0.15">
      <c r="A685" s="504">
        <v>681</v>
      </c>
      <c r="B685" s="679">
        <v>133</v>
      </c>
      <c r="C685" s="539" t="s">
        <v>4785</v>
      </c>
      <c r="D685" s="538" t="s">
        <v>4786</v>
      </c>
      <c r="E685" s="523" t="s">
        <v>709</v>
      </c>
      <c r="F685" s="598"/>
      <c r="G685" s="610" t="s">
        <v>4787</v>
      </c>
      <c r="H685" s="501" t="s">
        <v>2246</v>
      </c>
      <c r="I685" s="502" t="str">
        <f t="shared" si="61"/>
        <v>III/b</v>
      </c>
      <c r="J685" s="503" t="s">
        <v>3977</v>
      </c>
      <c r="K685" s="504" t="s">
        <v>707</v>
      </c>
      <c r="L685" s="503">
        <f t="shared" si="62"/>
        <v>31</v>
      </c>
      <c r="M685" s="501" t="s">
        <v>680</v>
      </c>
      <c r="N685" s="503" t="s">
        <v>3977</v>
      </c>
      <c r="O685" s="501" t="s">
        <v>2225</v>
      </c>
      <c r="P685" s="553" t="s">
        <v>4788</v>
      </c>
      <c r="Q685" s="508" t="s">
        <v>2234</v>
      </c>
      <c r="R685" s="508" t="s">
        <v>3244</v>
      </c>
      <c r="S685" s="598"/>
      <c r="T685" s="598"/>
      <c r="U685" s="598"/>
      <c r="V685" s="625"/>
    </row>
    <row r="686" spans="1:229" s="492" customFormat="1" ht="15" customHeight="1" x14ac:dyDescent="0.15">
      <c r="A686" s="496">
        <v>682</v>
      </c>
      <c r="B686" s="504">
        <v>134</v>
      </c>
      <c r="C686" s="637" t="s">
        <v>4789</v>
      </c>
      <c r="D686" s="638" t="s">
        <v>4790</v>
      </c>
      <c r="E686" s="622" t="s">
        <v>709</v>
      </c>
      <c r="F686" s="640" t="s">
        <v>2729</v>
      </c>
      <c r="G686" s="658" t="s">
        <v>4791</v>
      </c>
      <c r="H686" s="649" t="s">
        <v>2246</v>
      </c>
      <c r="I686" s="641" t="str">
        <f t="shared" si="61"/>
        <v>III/b</v>
      </c>
      <c r="J686" s="643" t="s">
        <v>3977</v>
      </c>
      <c r="K686" s="636" t="s">
        <v>707</v>
      </c>
      <c r="L686" s="503">
        <f t="shared" si="62"/>
        <v>29</v>
      </c>
      <c r="M686" s="649" t="s">
        <v>680</v>
      </c>
      <c r="N686" s="643" t="s">
        <v>3977</v>
      </c>
      <c r="O686" s="649" t="s">
        <v>2225</v>
      </c>
      <c r="P686" s="644" t="s">
        <v>4792</v>
      </c>
      <c r="Q686" s="645" t="s">
        <v>2234</v>
      </c>
      <c r="R686" s="508" t="s">
        <v>2293</v>
      </c>
      <c r="S686" s="640">
        <v>2017</v>
      </c>
      <c r="T686" s="640" t="s">
        <v>3656</v>
      </c>
      <c r="U686" s="640" t="s">
        <v>5356</v>
      </c>
      <c r="V686" s="646"/>
    </row>
    <row r="687" spans="1:229" ht="15" customHeight="1" x14ac:dyDescent="0.15">
      <c r="A687" s="496">
        <v>683</v>
      </c>
      <c r="B687" s="679">
        <v>1</v>
      </c>
      <c r="C687" s="657" t="s">
        <v>1493</v>
      </c>
      <c r="D687" s="613" t="s">
        <v>218</v>
      </c>
      <c r="E687" s="614" t="s">
        <v>705</v>
      </c>
      <c r="F687" s="615" t="s">
        <v>2742</v>
      </c>
      <c r="G687" s="614" t="s">
        <v>531</v>
      </c>
      <c r="H687" s="611" t="s">
        <v>2244</v>
      </c>
      <c r="I687" s="617" t="str">
        <f t="shared" ref="I687:I726" si="63">IF(H687="Pembina Utama","IV/e",IF(H687="Pembina Utama Madya","IV/d",IF(H687="Pembina Utama Muda","IV/c",IF(H687="Pembina Tk.I","IV/b",IF(H687="Pembina","IV/a",IF(H687="Penata Tk.I","III/d",IF(H687="Penata","III/c",IF(H687="Penata Muda Tk.I","III/b",IF(H687="Penata Muda","III/a",IF(H687="Pengatur Tk.I","II/d",IF(H687="Pengatur","II/c",IF(H687="Pengatur Muda Tk.I","II/b",IF(H687="Pengatur Muda","II/a",IF(H687="Juru Tk.I","I/d",IF(H687="Juru","I/c",IF(H687="Juru Muda Tk.I","I/b","I/a"))))))))))))))))</f>
        <v>IV/e</v>
      </c>
      <c r="J687" s="618" t="s">
        <v>834</v>
      </c>
      <c r="K687" s="611" t="s">
        <v>720</v>
      </c>
      <c r="L687" s="503">
        <f t="shared" si="62"/>
        <v>67</v>
      </c>
      <c r="M687" s="611" t="s">
        <v>2256</v>
      </c>
      <c r="N687" s="618" t="s">
        <v>2696</v>
      </c>
      <c r="O687" s="611" t="s">
        <v>2334</v>
      </c>
      <c r="P687" s="614" t="s">
        <v>1177</v>
      </c>
      <c r="Q687" s="613" t="s">
        <v>2233</v>
      </c>
      <c r="R687" s="613" t="s">
        <v>3360</v>
      </c>
      <c r="S687" s="615">
        <v>1999</v>
      </c>
      <c r="T687" s="615"/>
      <c r="U687" s="615" t="s">
        <v>3002</v>
      </c>
      <c r="V687" s="628">
        <v>2020105302</v>
      </c>
    </row>
    <row r="688" spans="1:229" ht="15" customHeight="1" x14ac:dyDescent="0.15">
      <c r="A688" s="504">
        <v>684</v>
      </c>
      <c r="B688" s="504">
        <v>2</v>
      </c>
      <c r="C688" s="539" t="s">
        <v>1494</v>
      </c>
      <c r="D688" s="508" t="s">
        <v>927</v>
      </c>
      <c r="E688" s="506" t="s">
        <v>705</v>
      </c>
      <c r="F688" s="598" t="s">
        <v>2774</v>
      </c>
      <c r="G688" s="506" t="s">
        <v>534</v>
      </c>
      <c r="H688" s="504" t="s">
        <v>2244</v>
      </c>
      <c r="I688" s="502" t="str">
        <f t="shared" si="63"/>
        <v>IV/e</v>
      </c>
      <c r="J688" s="505" t="s">
        <v>1167</v>
      </c>
      <c r="K688" s="504" t="s">
        <v>720</v>
      </c>
      <c r="L688" s="503">
        <f t="shared" si="62"/>
        <v>60</v>
      </c>
      <c r="M688" s="504" t="s">
        <v>2256</v>
      </c>
      <c r="N688" s="505" t="s">
        <v>2691</v>
      </c>
      <c r="O688" s="504" t="s">
        <v>2334</v>
      </c>
      <c r="P688" s="506" t="s">
        <v>2348</v>
      </c>
      <c r="Q688" s="508" t="s">
        <v>2233</v>
      </c>
      <c r="R688" s="508" t="s">
        <v>4962</v>
      </c>
      <c r="S688" s="598">
        <v>1999</v>
      </c>
      <c r="T688" s="598"/>
      <c r="U688" s="598" t="s">
        <v>2921</v>
      </c>
      <c r="V688" s="626">
        <v>2005056001</v>
      </c>
    </row>
    <row r="689" spans="1:229" ht="15" customHeight="1" x14ac:dyDescent="0.15">
      <c r="A689" s="496">
        <v>685</v>
      </c>
      <c r="B689" s="611">
        <v>3</v>
      </c>
      <c r="C689" s="555" t="s">
        <v>1495</v>
      </c>
      <c r="D689" s="508" t="s">
        <v>3050</v>
      </c>
      <c r="E689" s="506" t="s">
        <v>705</v>
      </c>
      <c r="F689" s="598" t="s">
        <v>2744</v>
      </c>
      <c r="G689" s="506" t="s">
        <v>543</v>
      </c>
      <c r="H689" s="504" t="s">
        <v>2244</v>
      </c>
      <c r="I689" s="502" t="str">
        <f t="shared" si="63"/>
        <v>IV/e</v>
      </c>
      <c r="J689" s="505" t="s">
        <v>873</v>
      </c>
      <c r="K689" s="504" t="s">
        <v>720</v>
      </c>
      <c r="L689" s="503">
        <f t="shared" si="62"/>
        <v>61</v>
      </c>
      <c r="M689" s="504" t="s">
        <v>2256</v>
      </c>
      <c r="N689" s="505" t="s">
        <v>2697</v>
      </c>
      <c r="O689" s="504" t="s">
        <v>2334</v>
      </c>
      <c r="P689" s="506" t="s">
        <v>149</v>
      </c>
      <c r="Q689" s="508" t="s">
        <v>2233</v>
      </c>
      <c r="R689" s="508" t="s">
        <v>3437</v>
      </c>
      <c r="S689" s="598">
        <v>1997</v>
      </c>
      <c r="T689" s="598"/>
      <c r="U689" s="598" t="s">
        <v>3002</v>
      </c>
      <c r="V689" s="626">
        <v>2001105903</v>
      </c>
    </row>
    <row r="690" spans="1:229" ht="15" customHeight="1" x14ac:dyDescent="0.15">
      <c r="A690" s="496">
        <v>686</v>
      </c>
      <c r="B690" s="504">
        <v>4</v>
      </c>
      <c r="C690" s="555" t="s">
        <v>1490</v>
      </c>
      <c r="D690" s="508" t="s">
        <v>694</v>
      </c>
      <c r="E690" s="506" t="s">
        <v>705</v>
      </c>
      <c r="F690" s="598" t="s">
        <v>2729</v>
      </c>
      <c r="G690" s="506" t="s">
        <v>546</v>
      </c>
      <c r="H690" s="504" t="s">
        <v>2244</v>
      </c>
      <c r="I690" s="502" t="str">
        <f t="shared" si="63"/>
        <v>IV/e</v>
      </c>
      <c r="J690" s="505" t="s">
        <v>3690</v>
      </c>
      <c r="K690" s="504" t="s">
        <v>720</v>
      </c>
      <c r="L690" s="503">
        <f t="shared" si="62"/>
        <v>51</v>
      </c>
      <c r="M690" s="504" t="s">
        <v>2256</v>
      </c>
      <c r="N690" s="505" t="s">
        <v>2645</v>
      </c>
      <c r="O690" s="504" t="s">
        <v>2334</v>
      </c>
      <c r="P690" s="506" t="s">
        <v>652</v>
      </c>
      <c r="Q690" s="508" t="s">
        <v>2233</v>
      </c>
      <c r="R690" s="508" t="s">
        <v>3438</v>
      </c>
      <c r="S690" s="598">
        <v>2000</v>
      </c>
      <c r="T690" s="598"/>
      <c r="U690" s="598" t="s">
        <v>3002</v>
      </c>
      <c r="V690" s="626">
        <v>2005126901</v>
      </c>
    </row>
    <row r="691" spans="1:229" ht="15" customHeight="1" x14ac:dyDescent="0.15">
      <c r="A691" s="504">
        <v>687</v>
      </c>
      <c r="B691" s="611">
        <v>5</v>
      </c>
      <c r="C691" s="507" t="s">
        <v>1496</v>
      </c>
      <c r="D691" s="508" t="s">
        <v>557</v>
      </c>
      <c r="E691" s="506" t="s">
        <v>705</v>
      </c>
      <c r="F691" s="598" t="s">
        <v>2724</v>
      </c>
      <c r="G691" s="506" t="s">
        <v>555</v>
      </c>
      <c r="H691" s="504" t="s">
        <v>2254</v>
      </c>
      <c r="I691" s="502" t="str">
        <f t="shared" si="63"/>
        <v>IV/d</v>
      </c>
      <c r="J691" s="505" t="s">
        <v>1254</v>
      </c>
      <c r="K691" s="504" t="s">
        <v>720</v>
      </c>
      <c r="L691" s="503">
        <f t="shared" si="62"/>
        <v>64</v>
      </c>
      <c r="M691" s="504" t="s">
        <v>2256</v>
      </c>
      <c r="N691" s="505" t="s">
        <v>2692</v>
      </c>
      <c r="O691" s="504" t="s">
        <v>2334</v>
      </c>
      <c r="P691" s="506" t="s">
        <v>99</v>
      </c>
      <c r="Q691" s="508" t="s">
        <v>2233</v>
      </c>
      <c r="R691" s="508" t="s">
        <v>3361</v>
      </c>
      <c r="S691" s="598">
        <v>2004</v>
      </c>
      <c r="T691" s="598" t="s">
        <v>270</v>
      </c>
      <c r="U691" s="598" t="s">
        <v>2921</v>
      </c>
      <c r="V691" s="626">
        <v>2017075601</v>
      </c>
    </row>
    <row r="692" spans="1:229" ht="15" customHeight="1" x14ac:dyDescent="0.15">
      <c r="A692" s="496">
        <v>688</v>
      </c>
      <c r="B692" s="504">
        <v>6</v>
      </c>
      <c r="C692" s="507" t="s">
        <v>1497</v>
      </c>
      <c r="D692" s="508" t="s">
        <v>1279</v>
      </c>
      <c r="E692" s="506" t="s">
        <v>705</v>
      </c>
      <c r="F692" s="598" t="s">
        <v>2773</v>
      </c>
      <c r="G692" s="506" t="s">
        <v>547</v>
      </c>
      <c r="H692" s="504" t="s">
        <v>2253</v>
      </c>
      <c r="I692" s="502" t="str">
        <f t="shared" si="63"/>
        <v>IV/c</v>
      </c>
      <c r="J692" s="505" t="s">
        <v>873</v>
      </c>
      <c r="K692" s="504" t="s">
        <v>720</v>
      </c>
      <c r="L692" s="503">
        <f t="shared" si="62"/>
        <v>56</v>
      </c>
      <c r="M692" s="504" t="s">
        <v>192</v>
      </c>
      <c r="N692" s="505" t="s">
        <v>114</v>
      </c>
      <c r="O692" s="504">
        <v>2009</v>
      </c>
      <c r="P692" s="506" t="s">
        <v>150</v>
      </c>
      <c r="Q692" s="508" t="s">
        <v>2233</v>
      </c>
      <c r="R692" s="508" t="s">
        <v>3438</v>
      </c>
      <c r="S692" s="598">
        <v>2000</v>
      </c>
      <c r="T692" s="598" t="s">
        <v>3674</v>
      </c>
      <c r="U692" s="598" t="s">
        <v>2918</v>
      </c>
      <c r="V692" s="626">
        <v>2015086401</v>
      </c>
    </row>
    <row r="693" spans="1:229" s="91" customFormat="1" ht="15" customHeight="1" x14ac:dyDescent="0.15">
      <c r="A693" s="496">
        <v>689</v>
      </c>
      <c r="B693" s="611">
        <v>7</v>
      </c>
      <c r="C693" s="556" t="s">
        <v>1498</v>
      </c>
      <c r="D693" s="508" t="s">
        <v>2615</v>
      </c>
      <c r="E693" s="506" t="s">
        <v>709</v>
      </c>
      <c r="F693" s="598" t="s">
        <v>2865</v>
      </c>
      <c r="G693" s="506" t="s">
        <v>533</v>
      </c>
      <c r="H693" s="504" t="s">
        <v>2254</v>
      </c>
      <c r="I693" s="502" t="str">
        <f t="shared" si="63"/>
        <v>IV/d</v>
      </c>
      <c r="J693" s="505" t="s">
        <v>2635</v>
      </c>
      <c r="K693" s="504" t="s">
        <v>720</v>
      </c>
      <c r="L693" s="503">
        <f t="shared" si="62"/>
        <v>70</v>
      </c>
      <c r="M693" s="504" t="s">
        <v>2256</v>
      </c>
      <c r="N693" s="505" t="s">
        <v>2346</v>
      </c>
      <c r="O693" s="504">
        <v>2015</v>
      </c>
      <c r="P693" s="506" t="s">
        <v>1177</v>
      </c>
      <c r="Q693" s="508" t="s">
        <v>2233</v>
      </c>
      <c r="R693" s="508" t="s">
        <v>3360</v>
      </c>
      <c r="S693" s="598">
        <v>2010</v>
      </c>
      <c r="T693" s="598" t="s">
        <v>3675</v>
      </c>
      <c r="U693" s="598" t="s">
        <v>2922</v>
      </c>
      <c r="V693" s="626">
        <v>2015095001</v>
      </c>
      <c r="W693" s="634"/>
      <c r="X693" s="634"/>
      <c r="Y693" s="634"/>
      <c r="Z693" s="634"/>
      <c r="AA693" s="634"/>
      <c r="AB693" s="634"/>
      <c r="AC693" s="634"/>
      <c r="AD693" s="634"/>
      <c r="AE693" s="634"/>
      <c r="AF693" s="634"/>
      <c r="AG693" s="634"/>
      <c r="AH693" s="634"/>
      <c r="AI693" s="634"/>
      <c r="AJ693" s="634"/>
      <c r="AK693" s="634"/>
      <c r="AL693" s="634"/>
      <c r="AM693" s="634"/>
      <c r="AN693" s="634"/>
      <c r="AO693" s="634"/>
      <c r="AP693" s="634"/>
      <c r="AQ693" s="634"/>
      <c r="AR693" s="634"/>
      <c r="AS693" s="634"/>
      <c r="AT693" s="634"/>
      <c r="AU693" s="634"/>
      <c r="AV693" s="634"/>
      <c r="AW693" s="634"/>
      <c r="AX693" s="634"/>
      <c r="AY693" s="634"/>
      <c r="AZ693" s="634"/>
      <c r="BA693" s="634"/>
      <c r="BB693" s="634"/>
      <c r="BC693" s="634"/>
      <c r="BD693" s="634"/>
      <c r="BE693" s="634"/>
      <c r="BF693" s="634"/>
      <c r="BG693" s="634"/>
      <c r="BH693" s="634"/>
      <c r="BI693" s="634"/>
      <c r="BJ693" s="634"/>
      <c r="BK693" s="634"/>
      <c r="BL693" s="634"/>
      <c r="BM693" s="634"/>
      <c r="BN693" s="634"/>
      <c r="BO693" s="634"/>
      <c r="BP693" s="634"/>
      <c r="BQ693" s="634"/>
      <c r="BR693" s="634"/>
      <c r="BS693" s="634"/>
      <c r="BT693" s="634"/>
      <c r="BU693" s="634"/>
      <c r="BV693" s="634"/>
      <c r="BW693" s="634"/>
      <c r="BX693" s="634"/>
      <c r="BY693" s="634"/>
      <c r="BZ693" s="634"/>
      <c r="CA693" s="634"/>
      <c r="CB693" s="634"/>
      <c r="CC693" s="634"/>
      <c r="CD693" s="634"/>
      <c r="CE693" s="634"/>
      <c r="CF693" s="634"/>
      <c r="CG693" s="634"/>
      <c r="CH693" s="634"/>
      <c r="CI693" s="634"/>
      <c r="CJ693" s="634"/>
      <c r="CK693" s="634"/>
      <c r="CL693" s="634"/>
      <c r="CM693" s="634"/>
      <c r="CN693" s="634"/>
      <c r="CO693" s="634"/>
      <c r="CP693" s="634"/>
      <c r="CQ693" s="634"/>
      <c r="CR693" s="634"/>
      <c r="CS693" s="634"/>
      <c r="CT693" s="634"/>
      <c r="CU693" s="634"/>
      <c r="CV693" s="634"/>
      <c r="CW693" s="634"/>
      <c r="CX693" s="634"/>
      <c r="CY693" s="634"/>
      <c r="CZ693" s="634"/>
      <c r="DA693" s="634"/>
      <c r="DB693" s="634"/>
      <c r="DC693" s="634"/>
      <c r="DD693" s="634"/>
      <c r="DE693" s="634"/>
      <c r="DF693" s="634"/>
      <c r="DG693" s="634"/>
      <c r="DH693" s="634"/>
      <c r="DI693" s="634"/>
      <c r="DJ693" s="634"/>
      <c r="DK693" s="634"/>
      <c r="DL693" s="634"/>
      <c r="DM693" s="634"/>
      <c r="DN693" s="634"/>
      <c r="DO693" s="634"/>
      <c r="DP693" s="634"/>
      <c r="DQ693" s="634"/>
      <c r="DR693" s="634"/>
      <c r="DS693" s="634"/>
      <c r="DT693" s="634"/>
      <c r="DU693" s="634"/>
      <c r="DV693" s="634"/>
      <c r="DW693" s="634"/>
      <c r="DX693" s="634"/>
      <c r="DY693" s="634"/>
      <c r="DZ693" s="634"/>
      <c r="EA693" s="634"/>
      <c r="EB693" s="634"/>
      <c r="EC693" s="634"/>
      <c r="ED693" s="634"/>
      <c r="EE693" s="634"/>
      <c r="EF693" s="634"/>
      <c r="EG693" s="634"/>
      <c r="EH693" s="634"/>
      <c r="EI693" s="634"/>
      <c r="EJ693" s="634"/>
      <c r="EK693" s="634"/>
      <c r="EL693" s="634"/>
      <c r="EM693" s="634"/>
      <c r="EN693" s="634"/>
      <c r="EO693" s="634"/>
      <c r="EP693" s="634"/>
      <c r="EQ693" s="634"/>
      <c r="ER693" s="634"/>
      <c r="ES693" s="634"/>
      <c r="ET693" s="634"/>
      <c r="EU693" s="634"/>
      <c r="EV693" s="634"/>
      <c r="EW693" s="634"/>
      <c r="EX693" s="634"/>
      <c r="EY693" s="634"/>
      <c r="EZ693" s="634"/>
      <c r="FA693" s="634"/>
      <c r="FB693" s="634"/>
      <c r="FC693" s="634"/>
      <c r="FD693" s="634"/>
      <c r="FE693" s="634"/>
      <c r="FF693" s="634"/>
      <c r="FG693" s="634"/>
      <c r="FH693" s="634"/>
      <c r="FI693" s="634"/>
      <c r="FJ693" s="634"/>
      <c r="FK693" s="634"/>
      <c r="FL693" s="634"/>
      <c r="FM693" s="634"/>
      <c r="FN693" s="634"/>
      <c r="FO693" s="634"/>
      <c r="FP693" s="634"/>
      <c r="FQ693" s="634"/>
      <c r="FR693" s="634"/>
      <c r="FS693" s="634"/>
      <c r="FT693" s="634"/>
      <c r="FU693" s="634"/>
      <c r="FV693" s="634"/>
      <c r="FW693" s="634"/>
      <c r="FX693" s="634"/>
      <c r="FY693" s="634"/>
      <c r="FZ693" s="634"/>
      <c r="GA693" s="634"/>
      <c r="GB693" s="634"/>
      <c r="GC693" s="634"/>
      <c r="GD693" s="634"/>
      <c r="GE693" s="634"/>
      <c r="GF693" s="634"/>
      <c r="GG693" s="634"/>
      <c r="GH693" s="634"/>
      <c r="GI693" s="634"/>
      <c r="GJ693" s="634"/>
      <c r="GK693" s="634"/>
      <c r="GL693" s="634"/>
      <c r="GM693" s="634"/>
      <c r="GN693" s="634"/>
      <c r="GO693" s="634"/>
      <c r="GP693" s="634"/>
      <c r="GQ693" s="634"/>
      <c r="GR693" s="634"/>
      <c r="GS693" s="634"/>
      <c r="GT693" s="634"/>
      <c r="GU693" s="634"/>
      <c r="GV693" s="634"/>
      <c r="GW693" s="634"/>
      <c r="GX693" s="634"/>
      <c r="GY693" s="634"/>
      <c r="GZ693" s="634"/>
      <c r="HA693" s="634"/>
      <c r="HB693" s="634"/>
      <c r="HC693" s="634"/>
      <c r="HD693" s="634"/>
      <c r="HE693" s="634"/>
      <c r="HF693" s="634"/>
      <c r="HG693" s="634"/>
      <c r="HH693" s="634"/>
      <c r="HI693" s="634"/>
      <c r="HJ693" s="634"/>
      <c r="HK693" s="634"/>
      <c r="HL693" s="634"/>
      <c r="HM693" s="634"/>
      <c r="HN693" s="634"/>
      <c r="HO693" s="634"/>
      <c r="HP693" s="634"/>
      <c r="HQ693" s="634"/>
      <c r="HR693" s="634"/>
      <c r="HS693" s="634"/>
      <c r="HT693" s="634"/>
      <c r="HU693" s="634"/>
    </row>
    <row r="694" spans="1:229" ht="15" customHeight="1" x14ac:dyDescent="0.15">
      <c r="A694" s="504">
        <v>690</v>
      </c>
      <c r="B694" s="504">
        <v>8</v>
      </c>
      <c r="C694" s="555" t="s">
        <v>1430</v>
      </c>
      <c r="D694" s="508" t="s">
        <v>2128</v>
      </c>
      <c r="E694" s="506" t="s">
        <v>705</v>
      </c>
      <c r="F694" s="598" t="s">
        <v>2866</v>
      </c>
      <c r="G694" s="506" t="s">
        <v>544</v>
      </c>
      <c r="H694" s="504" t="s">
        <v>2626</v>
      </c>
      <c r="I694" s="502" t="str">
        <f t="shared" si="63"/>
        <v>IV/d</v>
      </c>
      <c r="J694" s="505" t="s">
        <v>2332</v>
      </c>
      <c r="K694" s="504" t="s">
        <v>720</v>
      </c>
      <c r="L694" s="503">
        <f t="shared" si="62"/>
        <v>61</v>
      </c>
      <c r="M694" s="504" t="s">
        <v>2256</v>
      </c>
      <c r="N694" s="505" t="s">
        <v>2132</v>
      </c>
      <c r="O694" s="504" t="s">
        <v>2336</v>
      </c>
      <c r="P694" s="506" t="s">
        <v>102</v>
      </c>
      <c r="Q694" s="508" t="s">
        <v>2233</v>
      </c>
      <c r="R694" s="508" t="s">
        <v>3359</v>
      </c>
      <c r="S694" s="598">
        <v>2010</v>
      </c>
      <c r="T694" s="598"/>
      <c r="U694" s="598" t="s">
        <v>2922</v>
      </c>
      <c r="V694" s="626">
        <v>2004075901</v>
      </c>
    </row>
    <row r="695" spans="1:229" ht="15" customHeight="1" x14ac:dyDescent="0.15">
      <c r="A695" s="496">
        <v>691</v>
      </c>
      <c r="B695" s="611">
        <v>9</v>
      </c>
      <c r="C695" s="555" t="s">
        <v>1499</v>
      </c>
      <c r="D695" s="508" t="s">
        <v>1092</v>
      </c>
      <c r="E695" s="506" t="s">
        <v>709</v>
      </c>
      <c r="F695" s="598" t="s">
        <v>2867</v>
      </c>
      <c r="G695" s="506" t="s">
        <v>233</v>
      </c>
      <c r="H695" s="504" t="s">
        <v>2253</v>
      </c>
      <c r="I695" s="502" t="str">
        <f t="shared" si="63"/>
        <v>IV/c</v>
      </c>
      <c r="J695" s="505" t="s">
        <v>873</v>
      </c>
      <c r="K695" s="504" t="s">
        <v>720</v>
      </c>
      <c r="L695" s="503">
        <f t="shared" si="62"/>
        <v>60</v>
      </c>
      <c r="M695" s="504" t="s">
        <v>192</v>
      </c>
      <c r="N695" s="505" t="s">
        <v>2644</v>
      </c>
      <c r="O695" s="504">
        <v>2009</v>
      </c>
      <c r="P695" s="506" t="s">
        <v>104</v>
      </c>
      <c r="Q695" s="508" t="s">
        <v>2233</v>
      </c>
      <c r="R695" s="508" t="s">
        <v>3359</v>
      </c>
      <c r="S695" s="598">
        <v>2011</v>
      </c>
      <c r="T695" s="598" t="s">
        <v>3540</v>
      </c>
      <c r="U695" s="598" t="s">
        <v>2922</v>
      </c>
      <c r="V695" s="626" t="s">
        <v>3914</v>
      </c>
    </row>
    <row r="696" spans="1:229" ht="15" customHeight="1" x14ac:dyDescent="0.15">
      <c r="A696" s="496">
        <v>692</v>
      </c>
      <c r="B696" s="504">
        <v>10</v>
      </c>
      <c r="C696" s="507" t="s">
        <v>1472</v>
      </c>
      <c r="D696" s="508" t="s">
        <v>2130</v>
      </c>
      <c r="E696" s="506" t="s">
        <v>705</v>
      </c>
      <c r="F696" s="598" t="s">
        <v>2742</v>
      </c>
      <c r="G696" s="506" t="s">
        <v>558</v>
      </c>
      <c r="H696" s="504" t="s">
        <v>2254</v>
      </c>
      <c r="I696" s="502" t="str">
        <f t="shared" si="63"/>
        <v>IV/d</v>
      </c>
      <c r="J696" s="505" t="s">
        <v>2332</v>
      </c>
      <c r="K696" s="504" t="s">
        <v>720</v>
      </c>
      <c r="L696" s="503">
        <f t="shared" si="62"/>
        <v>52</v>
      </c>
      <c r="M696" s="504" t="s">
        <v>2256</v>
      </c>
      <c r="N696" s="505" t="s">
        <v>2112</v>
      </c>
      <c r="O696" s="504" t="s">
        <v>2336</v>
      </c>
      <c r="P696" s="506" t="s">
        <v>2046</v>
      </c>
      <c r="Q696" s="508" t="s">
        <v>2233</v>
      </c>
      <c r="R696" s="508" t="s">
        <v>2297</v>
      </c>
      <c r="S696" s="598">
        <v>2013</v>
      </c>
      <c r="T696" s="598" t="s">
        <v>3676</v>
      </c>
      <c r="U696" s="598" t="s">
        <v>2922</v>
      </c>
      <c r="V696" s="626">
        <v>2011106801</v>
      </c>
    </row>
    <row r="697" spans="1:229" ht="15" customHeight="1" x14ac:dyDescent="0.15">
      <c r="A697" s="504">
        <v>693</v>
      </c>
      <c r="B697" s="611">
        <v>11</v>
      </c>
      <c r="C697" s="539" t="s">
        <v>1500</v>
      </c>
      <c r="D697" s="508" t="s">
        <v>196</v>
      </c>
      <c r="E697" s="506" t="s">
        <v>705</v>
      </c>
      <c r="F697" s="598" t="s">
        <v>2868</v>
      </c>
      <c r="G697" s="506" t="s">
        <v>545</v>
      </c>
      <c r="H697" s="504" t="s">
        <v>2253</v>
      </c>
      <c r="I697" s="502" t="str">
        <f t="shared" si="63"/>
        <v>IV/c</v>
      </c>
      <c r="J697" s="505" t="s">
        <v>1254</v>
      </c>
      <c r="K697" s="504" t="s">
        <v>720</v>
      </c>
      <c r="L697" s="503">
        <f t="shared" si="62"/>
        <v>61</v>
      </c>
      <c r="M697" s="504" t="s">
        <v>192</v>
      </c>
      <c r="N697" s="505" t="s">
        <v>2705</v>
      </c>
      <c r="O697" s="504">
        <v>2009</v>
      </c>
      <c r="P697" s="506" t="s">
        <v>101</v>
      </c>
      <c r="Q697" s="508" t="s">
        <v>2233</v>
      </c>
      <c r="R697" s="508" t="s">
        <v>3360</v>
      </c>
      <c r="S697" s="598">
        <v>2008</v>
      </c>
      <c r="T697" s="598" t="s">
        <v>423</v>
      </c>
      <c r="U697" s="598" t="s">
        <v>2916</v>
      </c>
      <c r="V697" s="626">
        <v>2006035901</v>
      </c>
    </row>
    <row r="698" spans="1:229" ht="15" customHeight="1" x14ac:dyDescent="0.15">
      <c r="A698" s="496">
        <v>694</v>
      </c>
      <c r="B698" s="504">
        <v>12</v>
      </c>
      <c r="C698" s="537" t="s">
        <v>1501</v>
      </c>
      <c r="D698" s="508" t="s">
        <v>3318</v>
      </c>
      <c r="E698" s="506" t="s">
        <v>705</v>
      </c>
      <c r="F698" s="598" t="s">
        <v>2741</v>
      </c>
      <c r="G698" s="506" t="s">
        <v>383</v>
      </c>
      <c r="H698" s="504" t="s">
        <v>2253</v>
      </c>
      <c r="I698" s="502" t="str">
        <f t="shared" si="63"/>
        <v>IV/c</v>
      </c>
      <c r="J698" s="505" t="s">
        <v>1224</v>
      </c>
      <c r="K698" s="504" t="s">
        <v>720</v>
      </c>
      <c r="L698" s="503">
        <f t="shared" si="62"/>
        <v>61</v>
      </c>
      <c r="M698" s="504" t="s">
        <v>192</v>
      </c>
      <c r="N698" s="505" t="s">
        <v>2705</v>
      </c>
      <c r="O698" s="504">
        <v>2009</v>
      </c>
      <c r="P698" s="506" t="s">
        <v>99</v>
      </c>
      <c r="Q698" s="508" t="s">
        <v>2233</v>
      </c>
      <c r="R698" s="508" t="s">
        <v>3361</v>
      </c>
      <c r="S698" s="598">
        <v>2017</v>
      </c>
      <c r="T698" s="598" t="s">
        <v>99</v>
      </c>
      <c r="U698" s="598" t="s">
        <v>3007</v>
      </c>
      <c r="V698" s="626">
        <v>2031125907</v>
      </c>
    </row>
    <row r="699" spans="1:229" ht="15" customHeight="1" x14ac:dyDescent="0.15">
      <c r="A699" s="496">
        <v>695</v>
      </c>
      <c r="B699" s="611">
        <v>13</v>
      </c>
      <c r="C699" s="507" t="s">
        <v>1518</v>
      </c>
      <c r="D699" s="508" t="s">
        <v>3755</v>
      </c>
      <c r="E699" s="506" t="s">
        <v>705</v>
      </c>
      <c r="F699" s="598" t="s">
        <v>2819</v>
      </c>
      <c r="G699" s="506" t="s">
        <v>564</v>
      </c>
      <c r="H699" s="504" t="s">
        <v>2242</v>
      </c>
      <c r="I699" s="502" t="str">
        <f t="shared" si="63"/>
        <v>IV/b</v>
      </c>
      <c r="J699" s="505" t="s">
        <v>1086</v>
      </c>
      <c r="K699" s="504" t="s">
        <v>720</v>
      </c>
      <c r="L699" s="503">
        <f t="shared" si="62"/>
        <v>61</v>
      </c>
      <c r="M699" s="504" t="s">
        <v>192</v>
      </c>
      <c r="N699" s="505" t="s">
        <v>2706</v>
      </c>
      <c r="O699" s="504">
        <v>2009</v>
      </c>
      <c r="P699" s="506" t="s">
        <v>301</v>
      </c>
      <c r="Q699" s="508" t="s">
        <v>2233</v>
      </c>
      <c r="R699" s="508" t="s">
        <v>3359</v>
      </c>
      <c r="S699" s="598">
        <v>2002</v>
      </c>
      <c r="T699" s="598"/>
      <c r="U699" s="598" t="s">
        <v>1248</v>
      </c>
      <c r="V699" s="626" t="s">
        <v>3915</v>
      </c>
    </row>
    <row r="700" spans="1:229" ht="15" customHeight="1" x14ac:dyDescent="0.15">
      <c r="A700" s="504">
        <v>696</v>
      </c>
      <c r="B700" s="504">
        <v>14</v>
      </c>
      <c r="C700" s="507" t="s">
        <v>1519</v>
      </c>
      <c r="D700" s="508" t="s">
        <v>5403</v>
      </c>
      <c r="E700" s="506" t="s">
        <v>705</v>
      </c>
      <c r="F700" s="598" t="s">
        <v>2771</v>
      </c>
      <c r="G700" s="506" t="s">
        <v>569</v>
      </c>
      <c r="H700" s="504" t="s">
        <v>2253</v>
      </c>
      <c r="I700" s="502" t="str">
        <f t="shared" si="63"/>
        <v>IV/c</v>
      </c>
      <c r="J700" s="505" t="s">
        <v>1081</v>
      </c>
      <c r="K700" s="504" t="s">
        <v>720</v>
      </c>
      <c r="L700" s="503">
        <f t="shared" si="62"/>
        <v>47</v>
      </c>
      <c r="M700" s="504" t="s">
        <v>2256</v>
      </c>
      <c r="N700" s="505" t="s">
        <v>5336</v>
      </c>
      <c r="O700" s="504">
        <v>2009</v>
      </c>
      <c r="P700" s="506" t="s">
        <v>5404</v>
      </c>
      <c r="Q700" s="508" t="s">
        <v>2233</v>
      </c>
      <c r="R700" s="508" t="s">
        <v>3438</v>
      </c>
      <c r="S700" s="598">
        <v>2001</v>
      </c>
      <c r="T700" s="598" t="s">
        <v>3540</v>
      </c>
      <c r="U700" s="598" t="s">
        <v>3026</v>
      </c>
      <c r="V700" s="626">
        <v>2019027301</v>
      </c>
    </row>
    <row r="701" spans="1:229" ht="15" customHeight="1" x14ac:dyDescent="0.15">
      <c r="A701" s="496">
        <v>697</v>
      </c>
      <c r="B701" s="611">
        <v>15</v>
      </c>
      <c r="C701" s="507" t="s">
        <v>2412</v>
      </c>
      <c r="D701" s="508" t="s">
        <v>56</v>
      </c>
      <c r="E701" s="506" t="s">
        <v>705</v>
      </c>
      <c r="F701" s="598" t="s">
        <v>2869</v>
      </c>
      <c r="G701" s="506" t="s">
        <v>568</v>
      </c>
      <c r="H701" s="504" t="s">
        <v>2253</v>
      </c>
      <c r="I701" s="502" t="str">
        <f t="shared" si="63"/>
        <v>IV/c</v>
      </c>
      <c r="J701" s="505" t="s">
        <v>4050</v>
      </c>
      <c r="K701" s="504" t="s">
        <v>720</v>
      </c>
      <c r="L701" s="503">
        <f t="shared" si="62"/>
        <v>48</v>
      </c>
      <c r="M701" s="504" t="s">
        <v>192</v>
      </c>
      <c r="N701" s="505" t="s">
        <v>2707</v>
      </c>
      <c r="O701" s="504">
        <v>2009</v>
      </c>
      <c r="P701" s="506" t="s">
        <v>98</v>
      </c>
      <c r="Q701" s="508" t="s">
        <v>2233</v>
      </c>
      <c r="R701" s="508" t="s">
        <v>3359</v>
      </c>
      <c r="S701" s="598">
        <v>2008</v>
      </c>
      <c r="T701" s="598" t="s">
        <v>3540</v>
      </c>
      <c r="U701" s="598" t="s">
        <v>2918</v>
      </c>
      <c r="V701" s="626" t="s">
        <v>3916</v>
      </c>
    </row>
    <row r="702" spans="1:229" ht="15" customHeight="1" x14ac:dyDescent="0.15">
      <c r="A702" s="496">
        <v>698</v>
      </c>
      <c r="B702" s="504">
        <v>16</v>
      </c>
      <c r="C702" s="539" t="s">
        <v>1527</v>
      </c>
      <c r="D702" s="508" t="s">
        <v>219</v>
      </c>
      <c r="E702" s="506" t="s">
        <v>705</v>
      </c>
      <c r="F702" s="598" t="s">
        <v>2770</v>
      </c>
      <c r="G702" s="557" t="s">
        <v>1010</v>
      </c>
      <c r="H702" s="504" t="s">
        <v>2243</v>
      </c>
      <c r="I702" s="502" t="str">
        <f t="shared" si="63"/>
        <v>IV/a</v>
      </c>
      <c r="J702" s="505" t="s">
        <v>1484</v>
      </c>
      <c r="K702" s="504" t="s">
        <v>707</v>
      </c>
      <c r="L702" s="503">
        <f t="shared" si="62"/>
        <v>48</v>
      </c>
      <c r="M702" s="504" t="s">
        <v>192</v>
      </c>
      <c r="N702" s="505" t="s">
        <v>2708</v>
      </c>
      <c r="O702" s="504">
        <v>2010</v>
      </c>
      <c r="P702" s="506" t="s">
        <v>652</v>
      </c>
      <c r="Q702" s="508" t="s">
        <v>2233</v>
      </c>
      <c r="R702" s="508" t="s">
        <v>3438</v>
      </c>
      <c r="S702" s="598">
        <v>1999</v>
      </c>
      <c r="T702" s="598" t="s">
        <v>3677</v>
      </c>
      <c r="U702" s="598" t="s">
        <v>3013</v>
      </c>
      <c r="V702" s="626">
        <v>2020067201</v>
      </c>
    </row>
    <row r="703" spans="1:229" ht="15" customHeight="1" x14ac:dyDescent="0.15">
      <c r="A703" s="504">
        <v>699</v>
      </c>
      <c r="B703" s="611">
        <v>17</v>
      </c>
      <c r="C703" s="507" t="s">
        <v>1520</v>
      </c>
      <c r="D703" s="508" t="s">
        <v>628</v>
      </c>
      <c r="E703" s="506" t="s">
        <v>709</v>
      </c>
      <c r="F703" s="598" t="s">
        <v>2724</v>
      </c>
      <c r="G703" s="506" t="s">
        <v>562</v>
      </c>
      <c r="H703" s="504" t="s">
        <v>2243</v>
      </c>
      <c r="I703" s="502" t="str">
        <f t="shared" si="63"/>
        <v>IV/a</v>
      </c>
      <c r="J703" s="505" t="s">
        <v>105</v>
      </c>
      <c r="K703" s="504" t="s">
        <v>707</v>
      </c>
      <c r="L703" s="503">
        <f t="shared" si="62"/>
        <v>61</v>
      </c>
      <c r="M703" s="504" t="s">
        <v>192</v>
      </c>
      <c r="N703" s="505" t="s">
        <v>2709</v>
      </c>
      <c r="O703" s="504">
        <v>2009</v>
      </c>
      <c r="P703" s="506" t="s">
        <v>263</v>
      </c>
      <c r="Q703" s="508" t="s">
        <v>2233</v>
      </c>
      <c r="R703" s="508" t="s">
        <v>3359</v>
      </c>
      <c r="S703" s="598">
        <v>2001</v>
      </c>
      <c r="T703" s="598" t="s">
        <v>3678</v>
      </c>
      <c r="U703" s="598" t="s">
        <v>1248</v>
      </c>
      <c r="V703" s="626">
        <v>2017085901</v>
      </c>
    </row>
    <row r="704" spans="1:229" ht="15" customHeight="1" x14ac:dyDescent="0.15">
      <c r="A704" s="496">
        <v>700</v>
      </c>
      <c r="B704" s="504">
        <v>18</v>
      </c>
      <c r="C704" s="507" t="s">
        <v>1521</v>
      </c>
      <c r="D704" s="508" t="s">
        <v>629</v>
      </c>
      <c r="E704" s="506" t="s">
        <v>705</v>
      </c>
      <c r="F704" s="598" t="s">
        <v>2729</v>
      </c>
      <c r="G704" s="506" t="s">
        <v>462</v>
      </c>
      <c r="H704" s="504" t="s">
        <v>2243</v>
      </c>
      <c r="I704" s="502" t="str">
        <f t="shared" si="63"/>
        <v>IV/a</v>
      </c>
      <c r="J704" s="505" t="s">
        <v>105</v>
      </c>
      <c r="K704" s="504" t="s">
        <v>707</v>
      </c>
      <c r="L704" s="503">
        <f t="shared" si="62"/>
        <v>58</v>
      </c>
      <c r="M704" s="504" t="s">
        <v>192</v>
      </c>
      <c r="N704" s="505" t="s">
        <v>105</v>
      </c>
      <c r="O704" s="504">
        <v>2009</v>
      </c>
      <c r="P704" s="506" t="s">
        <v>124</v>
      </c>
      <c r="Q704" s="508" t="s">
        <v>2233</v>
      </c>
      <c r="R704" s="508" t="s">
        <v>3438</v>
      </c>
      <c r="S704" s="598">
        <v>2002</v>
      </c>
      <c r="T704" s="598"/>
      <c r="U704" s="598" t="s">
        <v>3027</v>
      </c>
      <c r="V704" s="626">
        <v>2031126205</v>
      </c>
    </row>
    <row r="705" spans="1:22" ht="15" customHeight="1" x14ac:dyDescent="0.15">
      <c r="A705" s="496">
        <v>701</v>
      </c>
      <c r="B705" s="611">
        <v>19</v>
      </c>
      <c r="C705" s="507" t="s">
        <v>1429</v>
      </c>
      <c r="D705" s="508" t="s">
        <v>1433</v>
      </c>
      <c r="E705" s="506" t="s">
        <v>705</v>
      </c>
      <c r="F705" s="598" t="s">
        <v>2736</v>
      </c>
      <c r="G705" s="557" t="s">
        <v>188</v>
      </c>
      <c r="H705" s="504" t="s">
        <v>2242</v>
      </c>
      <c r="I705" s="502" t="str">
        <f t="shared" si="63"/>
        <v>IV/b</v>
      </c>
      <c r="J705" s="505" t="s">
        <v>3749</v>
      </c>
      <c r="K705" s="504" t="s">
        <v>720</v>
      </c>
      <c r="L705" s="503">
        <f t="shared" si="62"/>
        <v>45</v>
      </c>
      <c r="M705" s="504" t="s">
        <v>192</v>
      </c>
      <c r="N705" s="505" t="s">
        <v>438</v>
      </c>
      <c r="O705" s="504">
        <v>2009</v>
      </c>
      <c r="P705" s="506" t="s">
        <v>239</v>
      </c>
      <c r="Q705" s="508" t="s">
        <v>2233</v>
      </c>
      <c r="R705" s="508" t="s">
        <v>3437</v>
      </c>
      <c r="S705" s="598">
        <v>2014</v>
      </c>
      <c r="T705" s="598" t="s">
        <v>3513</v>
      </c>
      <c r="U705" s="598" t="s">
        <v>2922</v>
      </c>
      <c r="V705" s="625"/>
    </row>
    <row r="706" spans="1:22" ht="15" customHeight="1" x14ac:dyDescent="0.15">
      <c r="A706" s="504">
        <v>702</v>
      </c>
      <c r="B706" s="504">
        <v>20</v>
      </c>
      <c r="C706" s="507" t="s">
        <v>1522</v>
      </c>
      <c r="D706" s="508" t="s">
        <v>3735</v>
      </c>
      <c r="E706" s="506" t="s">
        <v>705</v>
      </c>
      <c r="F706" s="598" t="s">
        <v>2762</v>
      </c>
      <c r="G706" s="506" t="s">
        <v>565</v>
      </c>
      <c r="H706" s="504" t="s">
        <v>2242</v>
      </c>
      <c r="I706" s="502" t="str">
        <f t="shared" si="63"/>
        <v>IV/b</v>
      </c>
      <c r="J706" s="505" t="s">
        <v>3220</v>
      </c>
      <c r="K706" s="504" t="s">
        <v>720</v>
      </c>
      <c r="L706" s="503">
        <f t="shared" si="62"/>
        <v>58</v>
      </c>
      <c r="M706" s="504" t="s">
        <v>192</v>
      </c>
      <c r="N706" s="505" t="s">
        <v>438</v>
      </c>
      <c r="O706" s="504">
        <v>2009</v>
      </c>
      <c r="P706" s="506" t="s">
        <v>129</v>
      </c>
      <c r="Q706" s="508" t="s">
        <v>2233</v>
      </c>
      <c r="R706" s="508" t="s">
        <v>3359</v>
      </c>
      <c r="S706" s="598">
        <v>2018</v>
      </c>
      <c r="T706" s="598"/>
      <c r="U706" s="598" t="s">
        <v>2922</v>
      </c>
      <c r="V706" s="626" t="s">
        <v>3917</v>
      </c>
    </row>
    <row r="707" spans="1:22" ht="15" customHeight="1" x14ac:dyDescent="0.15">
      <c r="A707" s="496">
        <v>703</v>
      </c>
      <c r="B707" s="611">
        <v>21</v>
      </c>
      <c r="C707" s="507" t="s">
        <v>1523</v>
      </c>
      <c r="D707" s="508" t="s">
        <v>2361</v>
      </c>
      <c r="E707" s="506" t="s">
        <v>705</v>
      </c>
      <c r="F707" s="598" t="s">
        <v>2870</v>
      </c>
      <c r="G707" s="506" t="s">
        <v>566</v>
      </c>
      <c r="H707" s="504" t="s">
        <v>2243</v>
      </c>
      <c r="I707" s="502" t="str">
        <f t="shared" si="63"/>
        <v>IV/a</v>
      </c>
      <c r="J707" s="505" t="s">
        <v>745</v>
      </c>
      <c r="K707" s="504" t="s">
        <v>720</v>
      </c>
      <c r="L707" s="503">
        <f t="shared" si="62"/>
        <v>51</v>
      </c>
      <c r="M707" s="504" t="s">
        <v>192</v>
      </c>
      <c r="N707" s="505" t="s">
        <v>2668</v>
      </c>
      <c r="O707" s="504">
        <v>2009</v>
      </c>
      <c r="P707" s="506" t="s">
        <v>512</v>
      </c>
      <c r="Q707" s="508" t="s">
        <v>2233</v>
      </c>
      <c r="R707" s="508" t="s">
        <v>3359</v>
      </c>
      <c r="S707" s="598">
        <v>2015</v>
      </c>
      <c r="T707" s="598" t="s">
        <v>5113</v>
      </c>
      <c r="U707" s="598" t="s">
        <v>3008</v>
      </c>
      <c r="V707" s="625"/>
    </row>
    <row r="708" spans="1:22" ht="15" customHeight="1" x14ac:dyDescent="0.15">
      <c r="A708" s="496">
        <v>704</v>
      </c>
      <c r="B708" s="504">
        <v>22</v>
      </c>
      <c r="C708" s="507" t="s">
        <v>1524</v>
      </c>
      <c r="D708" s="508" t="s">
        <v>3101</v>
      </c>
      <c r="E708" s="506" t="s">
        <v>705</v>
      </c>
      <c r="F708" s="598" t="s">
        <v>2871</v>
      </c>
      <c r="G708" s="506" t="s">
        <v>563</v>
      </c>
      <c r="H708" s="504" t="s">
        <v>2243</v>
      </c>
      <c r="I708" s="502" t="str">
        <f t="shared" si="63"/>
        <v>IV/a</v>
      </c>
      <c r="J708" s="505" t="s">
        <v>834</v>
      </c>
      <c r="K708" s="504" t="s">
        <v>720</v>
      </c>
      <c r="L708" s="503">
        <f t="shared" si="62"/>
        <v>53</v>
      </c>
      <c r="M708" s="504" t="s">
        <v>192</v>
      </c>
      <c r="N708" s="505" t="s">
        <v>2707</v>
      </c>
      <c r="O708" s="504">
        <v>2009</v>
      </c>
      <c r="P708" s="506" t="s">
        <v>312</v>
      </c>
      <c r="Q708" s="508" t="s">
        <v>2233</v>
      </c>
      <c r="R708" s="508" t="s">
        <v>3437</v>
      </c>
      <c r="S708" s="598">
        <v>2001</v>
      </c>
      <c r="T708" s="598" t="s">
        <v>3540</v>
      </c>
      <c r="U708" s="598" t="s">
        <v>2918</v>
      </c>
      <c r="V708" s="626">
        <v>2027126701</v>
      </c>
    </row>
    <row r="709" spans="1:22" ht="15" customHeight="1" x14ac:dyDescent="0.15">
      <c r="A709" s="504">
        <v>705</v>
      </c>
      <c r="B709" s="611">
        <v>23</v>
      </c>
      <c r="C709" s="507" t="s">
        <v>1528</v>
      </c>
      <c r="D709" s="508" t="s">
        <v>3469</v>
      </c>
      <c r="E709" s="506" t="s">
        <v>709</v>
      </c>
      <c r="F709" s="598" t="s">
        <v>2729</v>
      </c>
      <c r="G709" s="506" t="s">
        <v>520</v>
      </c>
      <c r="H709" s="504" t="s">
        <v>2242</v>
      </c>
      <c r="I709" s="502" t="str">
        <f t="shared" si="63"/>
        <v>IV/b</v>
      </c>
      <c r="J709" s="505" t="s">
        <v>3749</v>
      </c>
      <c r="K709" s="504" t="s">
        <v>720</v>
      </c>
      <c r="L709" s="503">
        <f t="shared" si="62"/>
        <v>49</v>
      </c>
      <c r="M709" s="504" t="s">
        <v>192</v>
      </c>
      <c r="N709" s="505" t="s">
        <v>1037</v>
      </c>
      <c r="O709" s="504">
        <v>2010</v>
      </c>
      <c r="P709" s="506" t="s">
        <v>329</v>
      </c>
      <c r="Q709" s="508" t="s">
        <v>2233</v>
      </c>
      <c r="R709" s="508" t="s">
        <v>3359</v>
      </c>
      <c r="S709" s="598">
        <v>2017</v>
      </c>
      <c r="T709" s="598" t="s">
        <v>3540</v>
      </c>
      <c r="U709" s="598" t="s">
        <v>3470</v>
      </c>
      <c r="V709" s="626">
        <v>2031127104</v>
      </c>
    </row>
    <row r="710" spans="1:22" x14ac:dyDescent="0.15">
      <c r="A710" s="496">
        <v>706</v>
      </c>
      <c r="B710" s="504">
        <v>24</v>
      </c>
      <c r="C710" s="520" t="s">
        <v>1526</v>
      </c>
      <c r="D710" s="508" t="s">
        <v>55</v>
      </c>
      <c r="E710" s="506" t="s">
        <v>705</v>
      </c>
      <c r="F710" s="598" t="s">
        <v>2724</v>
      </c>
      <c r="G710" s="506" t="s">
        <v>383</v>
      </c>
      <c r="H710" s="504" t="s">
        <v>2243</v>
      </c>
      <c r="I710" s="502" t="str">
        <f t="shared" si="63"/>
        <v>IV/a</v>
      </c>
      <c r="J710" s="505" t="s">
        <v>1484</v>
      </c>
      <c r="K710" s="504" t="s">
        <v>720</v>
      </c>
      <c r="L710" s="503">
        <f t="shared" si="62"/>
        <v>61</v>
      </c>
      <c r="M710" s="504" t="s">
        <v>192</v>
      </c>
      <c r="N710" s="505" t="s">
        <v>1484</v>
      </c>
      <c r="O710" s="504">
        <v>2010</v>
      </c>
      <c r="P710" s="506" t="s">
        <v>658</v>
      </c>
      <c r="Q710" s="508" t="s">
        <v>2233</v>
      </c>
      <c r="R710" s="508" t="s">
        <v>3438</v>
      </c>
      <c r="S710" s="598">
        <v>2009</v>
      </c>
      <c r="T710" s="598" t="s">
        <v>3636</v>
      </c>
      <c r="U710" s="598" t="s">
        <v>3006</v>
      </c>
      <c r="V710" s="625"/>
    </row>
    <row r="711" spans="1:22" x14ac:dyDescent="0.15">
      <c r="A711" s="496">
        <v>707</v>
      </c>
      <c r="B711" s="611">
        <v>25</v>
      </c>
      <c r="C711" s="520" t="s">
        <v>1517</v>
      </c>
      <c r="D711" s="508" t="s">
        <v>3734</v>
      </c>
      <c r="E711" s="506" t="s">
        <v>709</v>
      </c>
      <c r="F711" s="598" t="s">
        <v>2771</v>
      </c>
      <c r="G711" s="506" t="s">
        <v>567</v>
      </c>
      <c r="H711" s="504" t="s">
        <v>2243</v>
      </c>
      <c r="I711" s="502" t="str">
        <f t="shared" si="63"/>
        <v>IV/a</v>
      </c>
      <c r="J711" s="505" t="s">
        <v>1484</v>
      </c>
      <c r="K711" s="504" t="s">
        <v>720</v>
      </c>
      <c r="L711" s="503">
        <f t="shared" si="62"/>
        <v>54</v>
      </c>
      <c r="M711" s="504" t="s">
        <v>192</v>
      </c>
      <c r="N711" s="505" t="s">
        <v>1333</v>
      </c>
      <c r="O711" s="504">
        <v>2010</v>
      </c>
      <c r="P711" s="506" t="s">
        <v>125</v>
      </c>
      <c r="Q711" s="508" t="s">
        <v>2233</v>
      </c>
      <c r="R711" s="508" t="s">
        <v>3359</v>
      </c>
      <c r="S711" s="598">
        <v>2018</v>
      </c>
      <c r="T711" s="598" t="s">
        <v>3540</v>
      </c>
      <c r="U711" s="598" t="s">
        <v>3007</v>
      </c>
      <c r="V711" s="626">
        <v>2029046601</v>
      </c>
    </row>
    <row r="712" spans="1:22" x14ac:dyDescent="0.15">
      <c r="A712" s="504">
        <v>708</v>
      </c>
      <c r="B712" s="504">
        <v>26</v>
      </c>
      <c r="C712" s="520" t="s">
        <v>1516</v>
      </c>
      <c r="D712" s="508" t="s">
        <v>3044</v>
      </c>
      <c r="E712" s="506" t="s">
        <v>705</v>
      </c>
      <c r="F712" s="598" t="s">
        <v>2783</v>
      </c>
      <c r="G712" s="506" t="s">
        <v>1229</v>
      </c>
      <c r="H712" s="504" t="s">
        <v>2243</v>
      </c>
      <c r="I712" s="502" t="str">
        <f t="shared" si="63"/>
        <v>IV/a</v>
      </c>
      <c r="J712" s="505" t="s">
        <v>1484</v>
      </c>
      <c r="K712" s="504" t="s">
        <v>720</v>
      </c>
      <c r="L712" s="503">
        <f t="shared" si="62"/>
        <v>49</v>
      </c>
      <c r="M712" s="504" t="s">
        <v>192</v>
      </c>
      <c r="N712" s="505" t="s">
        <v>1333</v>
      </c>
      <c r="O712" s="504">
        <v>2010</v>
      </c>
      <c r="P712" s="506" t="s">
        <v>1591</v>
      </c>
      <c r="Q712" s="508" t="s">
        <v>2233</v>
      </c>
      <c r="R712" s="508" t="s">
        <v>3437</v>
      </c>
      <c r="S712" s="598">
        <v>2004</v>
      </c>
      <c r="T712" s="598" t="s">
        <v>3540</v>
      </c>
      <c r="U712" s="598" t="s">
        <v>2918</v>
      </c>
      <c r="V712" s="626">
        <v>2025117101</v>
      </c>
    </row>
    <row r="713" spans="1:22" x14ac:dyDescent="0.15">
      <c r="A713" s="496">
        <v>709</v>
      </c>
      <c r="B713" s="611">
        <v>27</v>
      </c>
      <c r="C713" s="507" t="s">
        <v>1515</v>
      </c>
      <c r="D713" s="508" t="s">
        <v>2060</v>
      </c>
      <c r="E713" s="506" t="s">
        <v>705</v>
      </c>
      <c r="F713" s="598" t="s">
        <v>2872</v>
      </c>
      <c r="G713" s="557" t="s">
        <v>189</v>
      </c>
      <c r="H713" s="504" t="s">
        <v>2243</v>
      </c>
      <c r="I713" s="502" t="str">
        <f t="shared" si="63"/>
        <v>IV/a</v>
      </c>
      <c r="J713" s="505" t="s">
        <v>1484</v>
      </c>
      <c r="K713" s="504" t="s">
        <v>720</v>
      </c>
      <c r="L713" s="503">
        <f t="shared" si="62"/>
        <v>47</v>
      </c>
      <c r="M713" s="504" t="s">
        <v>192</v>
      </c>
      <c r="N713" s="505" t="s">
        <v>1454</v>
      </c>
      <c r="O713" s="504">
        <v>2010</v>
      </c>
      <c r="P713" s="506" t="s">
        <v>303</v>
      </c>
      <c r="Q713" s="508" t="s">
        <v>2233</v>
      </c>
      <c r="R713" s="508" t="s">
        <v>3437</v>
      </c>
      <c r="S713" s="598">
        <v>2015</v>
      </c>
      <c r="T713" s="598" t="s">
        <v>3540</v>
      </c>
      <c r="U713" s="598" t="s">
        <v>2922</v>
      </c>
      <c r="V713" s="626">
        <v>2013057301</v>
      </c>
    </row>
    <row r="714" spans="1:22" x14ac:dyDescent="0.15">
      <c r="A714" s="496">
        <v>710</v>
      </c>
      <c r="B714" s="504">
        <v>28</v>
      </c>
      <c r="C714" s="507" t="s">
        <v>1514</v>
      </c>
      <c r="D714" s="508" t="s">
        <v>3733</v>
      </c>
      <c r="E714" s="506" t="s">
        <v>705</v>
      </c>
      <c r="F714" s="598" t="s">
        <v>2873</v>
      </c>
      <c r="G714" s="506" t="s">
        <v>256</v>
      </c>
      <c r="H714" s="504" t="s">
        <v>2243</v>
      </c>
      <c r="I714" s="502" t="str">
        <f t="shared" si="63"/>
        <v>IV/a</v>
      </c>
      <c r="J714" s="505" t="s">
        <v>1454</v>
      </c>
      <c r="K714" s="504" t="s">
        <v>720</v>
      </c>
      <c r="L714" s="503">
        <f t="shared" ref="L714:L777" si="64">2020 - (RIGHT(G714,4))</f>
        <v>51</v>
      </c>
      <c r="M714" s="504" t="s">
        <v>192</v>
      </c>
      <c r="N714" s="505" t="s">
        <v>1484</v>
      </c>
      <c r="O714" s="504">
        <v>2010</v>
      </c>
      <c r="P714" s="506" t="s">
        <v>652</v>
      </c>
      <c r="Q714" s="508" t="s">
        <v>2233</v>
      </c>
      <c r="R714" s="508" t="s">
        <v>3438</v>
      </c>
      <c r="S714" s="598">
        <v>2018</v>
      </c>
      <c r="T714" s="598" t="s">
        <v>187</v>
      </c>
      <c r="U714" s="598" t="s">
        <v>3007</v>
      </c>
      <c r="V714" s="626">
        <v>2001056902</v>
      </c>
    </row>
    <row r="715" spans="1:22" x14ac:dyDescent="0.15">
      <c r="A715" s="504">
        <v>711</v>
      </c>
      <c r="B715" s="611">
        <v>29</v>
      </c>
      <c r="C715" s="520" t="s">
        <v>1525</v>
      </c>
      <c r="D715" s="508" t="s">
        <v>3762</v>
      </c>
      <c r="E715" s="506" t="s">
        <v>709</v>
      </c>
      <c r="F715" s="598" t="s">
        <v>2724</v>
      </c>
      <c r="G715" s="506" t="s">
        <v>559</v>
      </c>
      <c r="H715" s="504" t="s">
        <v>2252</v>
      </c>
      <c r="I715" s="502" t="str">
        <f t="shared" si="63"/>
        <v>III/d</v>
      </c>
      <c r="J715" s="505" t="s">
        <v>106</v>
      </c>
      <c r="K715" s="504" t="s">
        <v>720</v>
      </c>
      <c r="L715" s="503">
        <f t="shared" si="64"/>
        <v>56</v>
      </c>
      <c r="M715" s="504" t="s">
        <v>230</v>
      </c>
      <c r="N715" s="505" t="s">
        <v>117</v>
      </c>
      <c r="O715" s="504">
        <v>2009</v>
      </c>
      <c r="P715" s="506" t="s">
        <v>240</v>
      </c>
      <c r="Q715" s="508" t="s">
        <v>2233</v>
      </c>
      <c r="R715" s="508" t="s">
        <v>3438</v>
      </c>
      <c r="S715" s="598">
        <v>2018</v>
      </c>
      <c r="T715" s="598"/>
      <c r="U715" s="598"/>
      <c r="V715" s="625"/>
    </row>
    <row r="716" spans="1:22" x14ac:dyDescent="0.15">
      <c r="A716" s="496">
        <v>712</v>
      </c>
      <c r="B716" s="504">
        <v>30</v>
      </c>
      <c r="C716" s="520" t="s">
        <v>1392</v>
      </c>
      <c r="D716" s="508" t="s">
        <v>294</v>
      </c>
      <c r="E716" s="506" t="s">
        <v>709</v>
      </c>
      <c r="F716" s="598" t="s">
        <v>2770</v>
      </c>
      <c r="G716" s="506" t="s">
        <v>560</v>
      </c>
      <c r="H716" s="504" t="s">
        <v>2252</v>
      </c>
      <c r="I716" s="502" t="str">
        <f t="shared" si="63"/>
        <v>III/d</v>
      </c>
      <c r="J716" s="505" t="s">
        <v>108</v>
      </c>
      <c r="K716" s="504" t="s">
        <v>707</v>
      </c>
      <c r="L716" s="503">
        <f t="shared" si="64"/>
        <v>63</v>
      </c>
      <c r="M716" s="504" t="s">
        <v>230</v>
      </c>
      <c r="N716" s="505" t="s">
        <v>107</v>
      </c>
      <c r="O716" s="504">
        <v>2010</v>
      </c>
      <c r="P716" s="506" t="s">
        <v>239</v>
      </c>
      <c r="Q716" s="508" t="s">
        <v>2233</v>
      </c>
      <c r="R716" s="508" t="s">
        <v>3360</v>
      </c>
      <c r="S716" s="598">
        <v>2003</v>
      </c>
      <c r="T716" s="598" t="s">
        <v>3616</v>
      </c>
      <c r="U716" s="598" t="s">
        <v>2918</v>
      </c>
      <c r="V716" s="626">
        <v>2008035701</v>
      </c>
    </row>
    <row r="717" spans="1:22" x14ac:dyDescent="0.15">
      <c r="A717" s="496">
        <v>713</v>
      </c>
      <c r="B717" s="611">
        <v>31</v>
      </c>
      <c r="C717" s="507" t="s">
        <v>1513</v>
      </c>
      <c r="D717" s="508" t="s">
        <v>165</v>
      </c>
      <c r="E717" s="506" t="s">
        <v>709</v>
      </c>
      <c r="F717" s="598" t="s">
        <v>2728</v>
      </c>
      <c r="G717" s="506" t="s">
        <v>561</v>
      </c>
      <c r="H717" s="504" t="s">
        <v>2243</v>
      </c>
      <c r="I717" s="502" t="str">
        <f t="shared" si="63"/>
        <v>IV/a</v>
      </c>
      <c r="J717" s="505" t="s">
        <v>2332</v>
      </c>
      <c r="K717" s="504" t="s">
        <v>707</v>
      </c>
      <c r="L717" s="503">
        <f t="shared" si="64"/>
        <v>62</v>
      </c>
      <c r="M717" s="504" t="s">
        <v>192</v>
      </c>
      <c r="N717" s="505" t="s">
        <v>2112</v>
      </c>
      <c r="O717" s="504">
        <v>2010</v>
      </c>
      <c r="P717" s="506" t="s">
        <v>123</v>
      </c>
      <c r="Q717" s="508" t="s">
        <v>2233</v>
      </c>
      <c r="R717" s="508" t="s">
        <v>3360</v>
      </c>
      <c r="S717" s="598">
        <v>2006</v>
      </c>
      <c r="T717" s="598" t="s">
        <v>3625</v>
      </c>
      <c r="U717" s="598" t="s">
        <v>2922</v>
      </c>
      <c r="V717" s="626">
        <v>2028065801</v>
      </c>
    </row>
    <row r="718" spans="1:22" x14ac:dyDescent="0.15">
      <c r="A718" s="504">
        <v>714</v>
      </c>
      <c r="B718" s="504">
        <v>32</v>
      </c>
      <c r="C718" s="507" t="s">
        <v>1512</v>
      </c>
      <c r="D718" s="508" t="s">
        <v>4984</v>
      </c>
      <c r="E718" s="506" t="s">
        <v>709</v>
      </c>
      <c r="F718" s="598" t="s">
        <v>2724</v>
      </c>
      <c r="G718" s="558" t="s">
        <v>176</v>
      </c>
      <c r="H718" s="504" t="s">
        <v>2252</v>
      </c>
      <c r="I718" s="502" t="str">
        <f t="shared" si="63"/>
        <v>III/d</v>
      </c>
      <c r="J718" s="505" t="s">
        <v>834</v>
      </c>
      <c r="K718" s="504" t="s">
        <v>720</v>
      </c>
      <c r="L718" s="503">
        <f t="shared" si="64"/>
        <v>53</v>
      </c>
      <c r="M718" s="504" t="s">
        <v>230</v>
      </c>
      <c r="N718" s="505" t="s">
        <v>111</v>
      </c>
      <c r="O718" s="504">
        <v>2010</v>
      </c>
      <c r="P718" s="506" t="s">
        <v>100</v>
      </c>
      <c r="Q718" s="508" t="s">
        <v>2233</v>
      </c>
      <c r="R718" s="508" t="s">
        <v>3361</v>
      </c>
      <c r="S718" s="598"/>
      <c r="T718" s="598"/>
      <c r="U718" s="598"/>
      <c r="V718" s="626">
        <v>2027076701</v>
      </c>
    </row>
    <row r="719" spans="1:22" x14ac:dyDescent="0.15">
      <c r="A719" s="496">
        <v>715</v>
      </c>
      <c r="B719" s="611">
        <v>33</v>
      </c>
      <c r="C719" s="507" t="s">
        <v>1511</v>
      </c>
      <c r="D719" s="508" t="s">
        <v>3041</v>
      </c>
      <c r="E719" s="506" t="s">
        <v>705</v>
      </c>
      <c r="F719" s="598" t="s">
        <v>2874</v>
      </c>
      <c r="G719" s="557" t="s">
        <v>476</v>
      </c>
      <c r="H719" s="504" t="s">
        <v>2242</v>
      </c>
      <c r="I719" s="502" t="str">
        <f t="shared" si="63"/>
        <v>IV/b</v>
      </c>
      <c r="J719" s="505" t="s">
        <v>3749</v>
      </c>
      <c r="K719" s="504" t="s">
        <v>720</v>
      </c>
      <c r="L719" s="503">
        <f t="shared" si="64"/>
        <v>43</v>
      </c>
      <c r="M719" s="504" t="s">
        <v>192</v>
      </c>
      <c r="N719" s="505" t="s">
        <v>2443</v>
      </c>
      <c r="O719" s="504">
        <v>2010</v>
      </c>
      <c r="P719" s="506" t="s">
        <v>263</v>
      </c>
      <c r="Q719" s="508" t="s">
        <v>2233</v>
      </c>
      <c r="R719" s="508" t="s">
        <v>3359</v>
      </c>
      <c r="S719" s="598">
        <v>2002</v>
      </c>
      <c r="T719" s="598" t="s">
        <v>3679</v>
      </c>
      <c r="U719" s="598" t="s">
        <v>2918</v>
      </c>
      <c r="V719" s="626">
        <v>2021057702</v>
      </c>
    </row>
    <row r="720" spans="1:22" x14ac:dyDescent="0.15">
      <c r="A720" s="496">
        <v>716</v>
      </c>
      <c r="B720" s="504">
        <v>34</v>
      </c>
      <c r="C720" s="507" t="s">
        <v>2710</v>
      </c>
      <c r="D720" s="508" t="s">
        <v>3963</v>
      </c>
      <c r="E720" s="506" t="s">
        <v>709</v>
      </c>
      <c r="F720" s="598" t="s">
        <v>2728</v>
      </c>
      <c r="G720" s="558" t="s">
        <v>175</v>
      </c>
      <c r="H720" s="504" t="s">
        <v>2243</v>
      </c>
      <c r="I720" s="502" t="str">
        <f t="shared" si="63"/>
        <v>IV/a</v>
      </c>
      <c r="J720" s="505" t="s">
        <v>3060</v>
      </c>
      <c r="K720" s="504" t="s">
        <v>720</v>
      </c>
      <c r="L720" s="503">
        <f t="shared" si="64"/>
        <v>50</v>
      </c>
      <c r="M720" s="504" t="s">
        <v>192</v>
      </c>
      <c r="N720" s="505" t="s">
        <v>2112</v>
      </c>
      <c r="O720" s="504">
        <v>2010</v>
      </c>
      <c r="P720" s="506" t="s">
        <v>270</v>
      </c>
      <c r="Q720" s="508" t="s">
        <v>2233</v>
      </c>
      <c r="R720" s="508" t="s">
        <v>3361</v>
      </c>
      <c r="S720" s="598">
        <v>2005</v>
      </c>
      <c r="T720" s="598" t="s">
        <v>270</v>
      </c>
      <c r="U720" s="598" t="s">
        <v>2921</v>
      </c>
      <c r="V720" s="626">
        <v>2013107002</v>
      </c>
    </row>
    <row r="721" spans="1:229" x14ac:dyDescent="0.15">
      <c r="A721" s="504">
        <v>717</v>
      </c>
      <c r="B721" s="611">
        <v>35</v>
      </c>
      <c r="C721" s="507" t="s">
        <v>1510</v>
      </c>
      <c r="D721" s="508" t="s">
        <v>1193</v>
      </c>
      <c r="E721" s="506" t="s">
        <v>705</v>
      </c>
      <c r="F721" s="598" t="s">
        <v>2809</v>
      </c>
      <c r="G721" s="558" t="s">
        <v>1112</v>
      </c>
      <c r="H721" s="504" t="s">
        <v>2243</v>
      </c>
      <c r="I721" s="502" t="str">
        <f t="shared" si="63"/>
        <v>IV/a</v>
      </c>
      <c r="J721" s="505" t="s">
        <v>3690</v>
      </c>
      <c r="K721" s="504" t="s">
        <v>720</v>
      </c>
      <c r="L721" s="503">
        <f t="shared" si="64"/>
        <v>45</v>
      </c>
      <c r="M721" s="504" t="s">
        <v>192</v>
      </c>
      <c r="N721" s="505" t="s">
        <v>2635</v>
      </c>
      <c r="O721" s="504">
        <v>2010</v>
      </c>
      <c r="P721" s="506" t="s">
        <v>1113</v>
      </c>
      <c r="Q721" s="508" t="s">
        <v>2233</v>
      </c>
      <c r="R721" s="508" t="s">
        <v>2297</v>
      </c>
      <c r="S721" s="598">
        <v>2002</v>
      </c>
      <c r="T721" s="598" t="s">
        <v>270</v>
      </c>
      <c r="U721" s="598" t="s">
        <v>2991</v>
      </c>
      <c r="V721" s="625"/>
    </row>
    <row r="722" spans="1:229" x14ac:dyDescent="0.15">
      <c r="A722" s="496">
        <v>718</v>
      </c>
      <c r="B722" s="504">
        <v>36</v>
      </c>
      <c r="C722" s="507" t="s">
        <v>1509</v>
      </c>
      <c r="D722" s="508" t="s">
        <v>989</v>
      </c>
      <c r="E722" s="506" t="s">
        <v>709</v>
      </c>
      <c r="F722" s="598" t="s">
        <v>2724</v>
      </c>
      <c r="G722" s="594" t="s">
        <v>462</v>
      </c>
      <c r="H722" s="504" t="s">
        <v>2243</v>
      </c>
      <c r="I722" s="502" t="str">
        <f t="shared" si="63"/>
        <v>IV/a</v>
      </c>
      <c r="J722" s="505" t="s">
        <v>2635</v>
      </c>
      <c r="K722" s="504" t="s">
        <v>720</v>
      </c>
      <c r="L722" s="503">
        <f t="shared" si="64"/>
        <v>58</v>
      </c>
      <c r="M722" s="504" t="s">
        <v>192</v>
      </c>
      <c r="N722" s="505" t="s">
        <v>3060</v>
      </c>
      <c r="O722" s="504">
        <v>2010</v>
      </c>
      <c r="P722" s="506" t="s">
        <v>456</v>
      </c>
      <c r="Q722" s="508" t="s">
        <v>2233</v>
      </c>
      <c r="R722" s="508" t="s">
        <v>3360</v>
      </c>
      <c r="S722" s="598"/>
      <c r="T722" s="598" t="s">
        <v>3680</v>
      </c>
      <c r="U722" s="598" t="s">
        <v>2916</v>
      </c>
      <c r="V722" s="626">
        <v>2014116201</v>
      </c>
    </row>
    <row r="723" spans="1:229" x14ac:dyDescent="0.15">
      <c r="A723" s="496">
        <v>719</v>
      </c>
      <c r="B723" s="611">
        <v>37</v>
      </c>
      <c r="C723" s="556" t="s">
        <v>1559</v>
      </c>
      <c r="D723" s="508" t="s">
        <v>2121</v>
      </c>
      <c r="E723" s="506" t="s">
        <v>705</v>
      </c>
      <c r="F723" s="598" t="s">
        <v>2728</v>
      </c>
      <c r="G723" s="566" t="s">
        <v>796</v>
      </c>
      <c r="H723" s="504" t="s">
        <v>2243</v>
      </c>
      <c r="I723" s="502" t="str">
        <f t="shared" si="63"/>
        <v>IV/a</v>
      </c>
      <c r="J723" s="505" t="s">
        <v>745</v>
      </c>
      <c r="K723" s="504" t="s">
        <v>720</v>
      </c>
      <c r="L723" s="503">
        <f t="shared" si="64"/>
        <v>59</v>
      </c>
      <c r="M723" s="504" t="s">
        <v>192</v>
      </c>
      <c r="N723" s="505" t="s">
        <v>2711</v>
      </c>
      <c r="O723" s="504">
        <v>2009</v>
      </c>
      <c r="P723" s="506" t="s">
        <v>660</v>
      </c>
      <c r="Q723" s="508" t="s">
        <v>2233</v>
      </c>
      <c r="R723" s="508" t="s">
        <v>3438</v>
      </c>
      <c r="S723" s="598">
        <v>2015</v>
      </c>
      <c r="T723" s="598"/>
      <c r="U723" s="598" t="s">
        <v>2922</v>
      </c>
      <c r="V723" s="625"/>
    </row>
    <row r="724" spans="1:229" x14ac:dyDescent="0.15">
      <c r="A724" s="504">
        <v>720</v>
      </c>
      <c r="B724" s="504">
        <v>38</v>
      </c>
      <c r="C724" s="507" t="s">
        <v>1471</v>
      </c>
      <c r="D724" s="508" t="s">
        <v>474</v>
      </c>
      <c r="E724" s="506" t="s">
        <v>709</v>
      </c>
      <c r="F724" s="598" t="s">
        <v>2747</v>
      </c>
      <c r="G724" s="558" t="s">
        <v>475</v>
      </c>
      <c r="H724" s="504" t="s">
        <v>2252</v>
      </c>
      <c r="I724" s="502" t="str">
        <f t="shared" si="63"/>
        <v>III/d</v>
      </c>
      <c r="J724" s="505" t="s">
        <v>1167</v>
      </c>
      <c r="K724" s="504" t="s">
        <v>707</v>
      </c>
      <c r="L724" s="503">
        <f t="shared" si="64"/>
        <v>49</v>
      </c>
      <c r="M724" s="504" t="s">
        <v>230</v>
      </c>
      <c r="N724" s="505" t="s">
        <v>834</v>
      </c>
      <c r="O724" s="504">
        <v>2010</v>
      </c>
      <c r="P724" s="506" t="s">
        <v>659</v>
      </c>
      <c r="Q724" s="508" t="s">
        <v>2233</v>
      </c>
      <c r="R724" s="508" t="s">
        <v>3361</v>
      </c>
      <c r="S724" s="598"/>
      <c r="T724" s="598"/>
      <c r="U724" s="598"/>
      <c r="V724" s="626">
        <v>2007037101</v>
      </c>
    </row>
    <row r="725" spans="1:229" x14ac:dyDescent="0.15">
      <c r="A725" s="496">
        <v>721</v>
      </c>
      <c r="B725" s="611">
        <v>39</v>
      </c>
      <c r="C725" s="555" t="s">
        <v>1984</v>
      </c>
      <c r="D725" s="543" t="s">
        <v>877</v>
      </c>
      <c r="E725" s="506" t="s">
        <v>705</v>
      </c>
      <c r="F725" s="598" t="s">
        <v>2798</v>
      </c>
      <c r="G725" s="518" t="s">
        <v>497</v>
      </c>
      <c r="H725" s="504" t="s">
        <v>2243</v>
      </c>
      <c r="I725" s="502" t="str">
        <f t="shared" si="63"/>
        <v>IV/a</v>
      </c>
      <c r="J725" s="505" t="s">
        <v>1484</v>
      </c>
      <c r="K725" s="504" t="s">
        <v>720</v>
      </c>
      <c r="L725" s="503">
        <f t="shared" si="64"/>
        <v>50</v>
      </c>
      <c r="M725" s="504" t="s">
        <v>192</v>
      </c>
      <c r="N725" s="505" t="s">
        <v>3560</v>
      </c>
      <c r="O725" s="504">
        <v>2010</v>
      </c>
      <c r="P725" s="506" t="s">
        <v>90</v>
      </c>
      <c r="Q725" s="508" t="s">
        <v>2233</v>
      </c>
      <c r="R725" s="508" t="s">
        <v>3437</v>
      </c>
      <c r="S725" s="598">
        <v>2010</v>
      </c>
      <c r="T725" s="599" t="s">
        <v>3540</v>
      </c>
      <c r="U725" s="598" t="s">
        <v>3007</v>
      </c>
      <c r="V725" s="626" t="s">
        <v>3918</v>
      </c>
    </row>
    <row r="726" spans="1:229" x14ac:dyDescent="0.15">
      <c r="A726" s="496">
        <v>722</v>
      </c>
      <c r="B726" s="504">
        <v>40</v>
      </c>
      <c r="C726" s="507" t="s">
        <v>1508</v>
      </c>
      <c r="D726" s="508" t="s">
        <v>2099</v>
      </c>
      <c r="E726" s="506" t="s">
        <v>709</v>
      </c>
      <c r="F726" s="598" t="s">
        <v>2724</v>
      </c>
      <c r="G726" s="557" t="s">
        <v>1165</v>
      </c>
      <c r="H726" s="504" t="s">
        <v>2243</v>
      </c>
      <c r="I726" s="502" t="str">
        <f t="shared" si="63"/>
        <v>IV/a</v>
      </c>
      <c r="J726" s="505" t="s">
        <v>3749</v>
      </c>
      <c r="K726" s="504" t="s">
        <v>720</v>
      </c>
      <c r="L726" s="503">
        <f t="shared" si="64"/>
        <v>45</v>
      </c>
      <c r="M726" s="504" t="s">
        <v>192</v>
      </c>
      <c r="N726" s="505" t="s">
        <v>3730</v>
      </c>
      <c r="O726" s="504">
        <v>2010</v>
      </c>
      <c r="P726" s="506" t="s">
        <v>306</v>
      </c>
      <c r="Q726" s="508" t="s">
        <v>2233</v>
      </c>
      <c r="R726" s="508" t="s">
        <v>2297</v>
      </c>
      <c r="S726" s="598">
        <v>2017</v>
      </c>
      <c r="T726" s="598" t="s">
        <v>306</v>
      </c>
      <c r="U726" s="598" t="s">
        <v>2921</v>
      </c>
      <c r="V726" s="626">
        <v>6097505</v>
      </c>
    </row>
    <row r="727" spans="1:229" x14ac:dyDescent="0.15">
      <c r="A727" s="504">
        <v>723</v>
      </c>
      <c r="B727" s="611">
        <v>41</v>
      </c>
      <c r="C727" s="507" t="s">
        <v>3991</v>
      </c>
      <c r="D727" s="508" t="s">
        <v>4592</v>
      </c>
      <c r="E727" s="506" t="s">
        <v>705</v>
      </c>
      <c r="F727" s="598" t="s">
        <v>4645</v>
      </c>
      <c r="G727" s="557" t="s">
        <v>255</v>
      </c>
      <c r="H727" s="504" t="s">
        <v>2243</v>
      </c>
      <c r="I727" s="502" t="str">
        <f t="shared" ref="I727" si="65">IF(H727="Pembina Utama","IV/e",IF(H727="Pembina Utama Madya","IV/d",IF(H727="Pembina Utama Muda","IV/c",IF(H727="Pembina Tk.I","IV/b",IF(H727="Pembina","IV/a",IF(H727="Penata Tk.I","III/d",IF(H727="Penata","III/c",IF(H727="Penata Muda Tk.I","III/b",IF(H727="Penata Muda","III/a",IF(H727="Pengatur Tk.I","II/d",IF(H727="Pengatur","II/c",IF(H727="Pengatur Muda Tk.I","II/b",IF(H727="Pengatur Muda","II/a",IF(H727="Juru Tk.I","I/d",IF(H727="Juru","I/c",IF(H727="Juru Muda Tk.I","I/b","I/a"))))))))))))))))</f>
        <v>IV/a</v>
      </c>
      <c r="J727" s="505"/>
      <c r="K727" s="504" t="s">
        <v>720</v>
      </c>
      <c r="L727" s="503">
        <f t="shared" si="64"/>
        <v>51</v>
      </c>
      <c r="M727" s="504" t="s">
        <v>192</v>
      </c>
      <c r="N727" s="505"/>
      <c r="O727" s="504" t="s">
        <v>2227</v>
      </c>
      <c r="P727" s="506"/>
      <c r="Q727" s="508" t="s">
        <v>2233</v>
      </c>
      <c r="R727" s="508" t="s">
        <v>4962</v>
      </c>
      <c r="S727" s="598"/>
      <c r="T727" s="598"/>
      <c r="U727" s="598"/>
      <c r="V727" s="626"/>
    </row>
    <row r="728" spans="1:229" x14ac:dyDescent="0.15">
      <c r="A728" s="496">
        <v>724</v>
      </c>
      <c r="B728" s="504">
        <v>42</v>
      </c>
      <c r="C728" s="510" t="s">
        <v>1507</v>
      </c>
      <c r="D728" s="508" t="s">
        <v>3992</v>
      </c>
      <c r="E728" s="506" t="s">
        <v>709</v>
      </c>
      <c r="F728" s="598" t="s">
        <v>2724</v>
      </c>
      <c r="G728" s="566" t="s">
        <v>1166</v>
      </c>
      <c r="H728" s="504" t="s">
        <v>2252</v>
      </c>
      <c r="I728" s="502" t="str">
        <f t="shared" ref="I728:I739" si="66">IF(H728="Pembina Utama","IV/e",IF(H728="Pembina Utama Madya","IV/d",IF(H728="Pembina Utama Muda","IV/c",IF(H728="Pembina Tk.I","IV/b",IF(H728="Pembina","IV/a",IF(H728="Penata Tk.I","III/d",IF(H728="Penata","III/c",IF(H728="Penata Muda Tk.I","III/b",IF(H728="Penata Muda","III/a",IF(H728="Pengatur Tk.I","II/d",IF(H728="Pengatur","II/c",IF(H728="Pengatur Muda Tk.I","II/b",IF(H728="Pengatur Muda","II/a",IF(H728="Juru Tk.I","I/d",IF(H728="Juru","I/c",IF(H728="Juru Muda Tk.I","I/b","I/a"))))))))))))))))</f>
        <v>III/d</v>
      </c>
      <c r="J728" s="505" t="s">
        <v>1254</v>
      </c>
      <c r="K728" s="504" t="s">
        <v>720</v>
      </c>
      <c r="L728" s="503">
        <f t="shared" si="64"/>
        <v>50</v>
      </c>
      <c r="M728" s="504" t="s">
        <v>230</v>
      </c>
      <c r="N728" s="505" t="s">
        <v>109</v>
      </c>
      <c r="O728" s="504">
        <v>2011</v>
      </c>
      <c r="P728" s="506" t="s">
        <v>658</v>
      </c>
      <c r="Q728" s="508" t="s">
        <v>2233</v>
      </c>
      <c r="R728" s="508" t="s">
        <v>3438</v>
      </c>
      <c r="S728" s="598">
        <v>2019</v>
      </c>
      <c r="T728" s="598" t="s">
        <v>3537</v>
      </c>
      <c r="U728" s="598" t="s">
        <v>3006</v>
      </c>
      <c r="V728" s="626">
        <v>2026057001</v>
      </c>
    </row>
    <row r="729" spans="1:229" x14ac:dyDescent="0.15">
      <c r="A729" s="496">
        <v>725</v>
      </c>
      <c r="B729" s="611">
        <v>43</v>
      </c>
      <c r="C729" s="507" t="s">
        <v>1506</v>
      </c>
      <c r="D729" s="508" t="s">
        <v>5458</v>
      </c>
      <c r="E729" s="506" t="s">
        <v>705</v>
      </c>
      <c r="F729" s="598" t="s">
        <v>2736</v>
      </c>
      <c r="G729" s="557" t="s">
        <v>198</v>
      </c>
      <c r="H729" s="504" t="s">
        <v>2252</v>
      </c>
      <c r="I729" s="502" t="str">
        <f t="shared" si="66"/>
        <v>III/d</v>
      </c>
      <c r="J729" s="505" t="s">
        <v>1333</v>
      </c>
      <c r="K729" s="504" t="s">
        <v>720</v>
      </c>
      <c r="L729" s="503">
        <f t="shared" si="64"/>
        <v>43</v>
      </c>
      <c r="M729" s="504" t="s">
        <v>230</v>
      </c>
      <c r="N729" s="505" t="s">
        <v>105</v>
      </c>
      <c r="O729" s="504">
        <v>2013</v>
      </c>
      <c r="P729" s="506" t="s">
        <v>209</v>
      </c>
      <c r="Q729" s="508" t="s">
        <v>2233</v>
      </c>
      <c r="R729" s="508" t="s">
        <v>3359</v>
      </c>
      <c r="S729" s="598">
        <v>2019</v>
      </c>
      <c r="T729" s="598"/>
      <c r="U729" s="598" t="s">
        <v>5459</v>
      </c>
      <c r="V729" s="626">
        <v>2003087701</v>
      </c>
    </row>
    <row r="730" spans="1:229" x14ac:dyDescent="0.15">
      <c r="A730" s="504">
        <v>726</v>
      </c>
      <c r="B730" s="504">
        <v>44</v>
      </c>
      <c r="C730" s="510" t="s">
        <v>1505</v>
      </c>
      <c r="D730" s="508" t="s">
        <v>2365</v>
      </c>
      <c r="E730" s="506" t="s">
        <v>709</v>
      </c>
      <c r="F730" s="598" t="s">
        <v>2739</v>
      </c>
      <c r="G730" s="566" t="s">
        <v>998</v>
      </c>
      <c r="H730" s="504" t="s">
        <v>2243</v>
      </c>
      <c r="I730" s="502" t="str">
        <f t="shared" si="66"/>
        <v>IV/a</v>
      </c>
      <c r="J730" s="505" t="s">
        <v>3749</v>
      </c>
      <c r="K730" s="504" t="s">
        <v>720</v>
      </c>
      <c r="L730" s="503">
        <f t="shared" si="64"/>
        <v>42</v>
      </c>
      <c r="M730" s="504" t="s">
        <v>192</v>
      </c>
      <c r="N730" s="505" t="s">
        <v>3730</v>
      </c>
      <c r="O730" s="504">
        <v>2011</v>
      </c>
      <c r="P730" s="506" t="s">
        <v>999</v>
      </c>
      <c r="Q730" s="508" t="s">
        <v>2233</v>
      </c>
      <c r="R730" s="508" t="s">
        <v>2297</v>
      </c>
      <c r="S730" s="598">
        <v>2004</v>
      </c>
      <c r="T730" s="598" t="s">
        <v>3681</v>
      </c>
      <c r="U730" s="598" t="s">
        <v>2991</v>
      </c>
      <c r="V730" s="626">
        <v>2010047801</v>
      </c>
    </row>
    <row r="731" spans="1:229" x14ac:dyDescent="0.15">
      <c r="A731" s="496">
        <v>727</v>
      </c>
      <c r="B731" s="611">
        <v>45</v>
      </c>
      <c r="C731" s="507" t="s">
        <v>2590</v>
      </c>
      <c r="D731" s="508" t="s">
        <v>3464</v>
      </c>
      <c r="E731" s="506" t="s">
        <v>709</v>
      </c>
      <c r="F731" s="598" t="s">
        <v>2738</v>
      </c>
      <c r="G731" s="506" t="s">
        <v>2591</v>
      </c>
      <c r="H731" s="504" t="s">
        <v>2252</v>
      </c>
      <c r="I731" s="502" t="str">
        <f t="shared" si="66"/>
        <v>III/d</v>
      </c>
      <c r="J731" s="505" t="s">
        <v>1484</v>
      </c>
      <c r="K731" s="504" t="s">
        <v>720</v>
      </c>
      <c r="L731" s="503">
        <f t="shared" si="64"/>
        <v>47</v>
      </c>
      <c r="M731" s="504" t="s">
        <v>230</v>
      </c>
      <c r="N731" s="505" t="s">
        <v>2642</v>
      </c>
      <c r="O731" s="504">
        <v>2010</v>
      </c>
      <c r="P731" s="506" t="s">
        <v>48</v>
      </c>
      <c r="Q731" s="508" t="s">
        <v>2233</v>
      </c>
      <c r="R731" s="508" t="s">
        <v>3437</v>
      </c>
      <c r="S731" s="598">
        <v>2017</v>
      </c>
      <c r="T731" s="598" t="s">
        <v>3625</v>
      </c>
      <c r="U731" s="598" t="s">
        <v>3007</v>
      </c>
      <c r="V731" s="626">
        <v>2003027301</v>
      </c>
    </row>
    <row r="732" spans="1:229" x14ac:dyDescent="0.15">
      <c r="A732" s="496">
        <v>728</v>
      </c>
      <c r="B732" s="504">
        <v>46</v>
      </c>
      <c r="C732" s="507" t="s">
        <v>1504</v>
      </c>
      <c r="D732" s="512" t="s">
        <v>981</v>
      </c>
      <c r="E732" s="506" t="s">
        <v>709</v>
      </c>
      <c r="F732" s="598" t="s">
        <v>2770</v>
      </c>
      <c r="G732" s="558" t="s">
        <v>982</v>
      </c>
      <c r="H732" s="504" t="s">
        <v>2252</v>
      </c>
      <c r="I732" s="502" t="str">
        <f t="shared" si="66"/>
        <v>III/d</v>
      </c>
      <c r="J732" s="505" t="s">
        <v>1454</v>
      </c>
      <c r="K732" s="504" t="s">
        <v>707</v>
      </c>
      <c r="L732" s="503">
        <f t="shared" si="64"/>
        <v>42</v>
      </c>
      <c r="M732" s="504" t="s">
        <v>230</v>
      </c>
      <c r="N732" s="505" t="s">
        <v>1224</v>
      </c>
      <c r="O732" s="504">
        <v>2012</v>
      </c>
      <c r="P732" s="506" t="s">
        <v>1140</v>
      </c>
      <c r="Q732" s="508" t="s">
        <v>2233</v>
      </c>
      <c r="R732" s="508" t="s">
        <v>2297</v>
      </c>
      <c r="S732" s="598">
        <v>2004</v>
      </c>
      <c r="T732" s="598" t="s">
        <v>3681</v>
      </c>
      <c r="U732" s="598" t="s">
        <v>2991</v>
      </c>
      <c r="V732" s="626">
        <v>2028047801</v>
      </c>
    </row>
    <row r="733" spans="1:229" x14ac:dyDescent="0.15">
      <c r="A733" s="504">
        <v>729</v>
      </c>
      <c r="B733" s="611">
        <v>47</v>
      </c>
      <c r="C733" s="507" t="s">
        <v>1503</v>
      </c>
      <c r="D733" s="508" t="s">
        <v>5359</v>
      </c>
      <c r="E733" s="506" t="s">
        <v>705</v>
      </c>
      <c r="F733" s="598" t="s">
        <v>2729</v>
      </c>
      <c r="G733" s="558" t="s">
        <v>1083</v>
      </c>
      <c r="H733" s="504" t="s">
        <v>2245</v>
      </c>
      <c r="I733" s="502" t="str">
        <f t="shared" si="66"/>
        <v>III/c</v>
      </c>
      <c r="J733" s="525" t="s">
        <v>3977</v>
      </c>
      <c r="K733" s="504" t="s">
        <v>720</v>
      </c>
      <c r="L733" s="503">
        <f t="shared" si="64"/>
        <v>43</v>
      </c>
      <c r="M733" s="504" t="s">
        <v>230</v>
      </c>
      <c r="N733" s="505" t="s">
        <v>2642</v>
      </c>
      <c r="O733" s="504">
        <v>2013</v>
      </c>
      <c r="P733" s="506" t="s">
        <v>1186</v>
      </c>
      <c r="Q733" s="508" t="s">
        <v>2233</v>
      </c>
      <c r="R733" s="508" t="s">
        <v>3361</v>
      </c>
      <c r="S733" s="598">
        <v>2020</v>
      </c>
      <c r="T733" s="598" t="s">
        <v>3540</v>
      </c>
      <c r="U733" s="598" t="s">
        <v>5360</v>
      </c>
      <c r="V733" s="626">
        <v>9027706</v>
      </c>
    </row>
    <row r="734" spans="1:229" x14ac:dyDescent="0.15">
      <c r="A734" s="496">
        <v>730</v>
      </c>
      <c r="B734" s="504">
        <v>48</v>
      </c>
      <c r="C734" s="507" t="s">
        <v>3195</v>
      </c>
      <c r="D734" s="508" t="s">
        <v>3196</v>
      </c>
      <c r="E734" s="506" t="s">
        <v>705</v>
      </c>
      <c r="F734" s="598" t="s">
        <v>2760</v>
      </c>
      <c r="G734" s="558" t="s">
        <v>3197</v>
      </c>
      <c r="H734" s="516" t="s">
        <v>2245</v>
      </c>
      <c r="I734" s="502" t="str">
        <f t="shared" si="66"/>
        <v>III/c</v>
      </c>
      <c r="J734" s="505" t="s">
        <v>1454</v>
      </c>
      <c r="K734" s="504" t="s">
        <v>707</v>
      </c>
      <c r="L734" s="503">
        <f t="shared" si="64"/>
        <v>41</v>
      </c>
      <c r="M734" s="505" t="s">
        <v>230</v>
      </c>
      <c r="N734" s="505" t="s">
        <v>3199</v>
      </c>
      <c r="O734" s="504">
        <v>2012</v>
      </c>
      <c r="P734" s="506" t="s">
        <v>3198</v>
      </c>
      <c r="Q734" s="508" t="s">
        <v>2233</v>
      </c>
      <c r="R734" s="508" t="s">
        <v>3438</v>
      </c>
      <c r="S734" s="598">
        <v>2007</v>
      </c>
      <c r="T734" s="598" t="s">
        <v>187</v>
      </c>
      <c r="U734" s="598" t="s">
        <v>3007</v>
      </c>
      <c r="V734" s="625"/>
    </row>
    <row r="735" spans="1:229" customFormat="1" ht="15" customHeight="1" x14ac:dyDescent="0.15">
      <c r="A735" s="496">
        <v>731</v>
      </c>
      <c r="B735" s="611">
        <v>49</v>
      </c>
      <c r="C735" s="577" t="s">
        <v>1356</v>
      </c>
      <c r="D735" s="498" t="s">
        <v>3161</v>
      </c>
      <c r="E735" s="496" t="s">
        <v>709</v>
      </c>
      <c r="F735" s="598" t="s">
        <v>2897</v>
      </c>
      <c r="G735" s="497" t="s">
        <v>1296</v>
      </c>
      <c r="H735" s="496" t="s">
        <v>2252</v>
      </c>
      <c r="I735" s="502" t="str">
        <f t="shared" si="66"/>
        <v>III/d</v>
      </c>
      <c r="J735" s="503" t="s">
        <v>3220</v>
      </c>
      <c r="K735" s="501" t="s">
        <v>707</v>
      </c>
      <c r="L735" s="503">
        <f t="shared" si="64"/>
        <v>43</v>
      </c>
      <c r="M735" s="505" t="s">
        <v>230</v>
      </c>
      <c r="N735" s="505" t="s">
        <v>3342</v>
      </c>
      <c r="O735" s="604">
        <v>2018</v>
      </c>
      <c r="P735" s="598" t="s">
        <v>658</v>
      </c>
      <c r="Q735" s="508" t="s">
        <v>2233</v>
      </c>
      <c r="R735" s="508" t="s">
        <v>3438</v>
      </c>
      <c r="S735" s="598">
        <v>2009</v>
      </c>
      <c r="T735" s="598" t="s">
        <v>187</v>
      </c>
      <c r="U735" s="598" t="s">
        <v>3007</v>
      </c>
      <c r="V735" s="625"/>
      <c r="W735" s="490"/>
      <c r="X735" s="490"/>
      <c r="Y735" s="490"/>
      <c r="Z735" s="490"/>
      <c r="AA735" s="490"/>
      <c r="AB735" s="490"/>
      <c r="AC735" s="490"/>
      <c r="AD735" s="490"/>
      <c r="AE735" s="490"/>
      <c r="AF735" s="490"/>
      <c r="AG735" s="490"/>
      <c r="AH735" s="490"/>
      <c r="AI735" s="490"/>
      <c r="AJ735" s="490"/>
      <c r="AK735" s="490"/>
      <c r="AL735" s="490"/>
      <c r="AM735" s="490"/>
      <c r="AN735" s="490"/>
      <c r="AO735" s="490"/>
      <c r="AP735" s="490"/>
      <c r="AQ735" s="490"/>
      <c r="AR735" s="490"/>
      <c r="AS735" s="490"/>
      <c r="AT735" s="490"/>
      <c r="AU735" s="490"/>
      <c r="AV735" s="490"/>
      <c r="AW735" s="490"/>
      <c r="AX735" s="490"/>
      <c r="AY735" s="490"/>
      <c r="AZ735" s="490"/>
      <c r="BA735" s="490"/>
      <c r="BB735" s="490"/>
      <c r="BC735" s="490"/>
      <c r="BD735" s="490"/>
      <c r="BE735" s="490"/>
      <c r="BF735" s="490"/>
      <c r="BG735" s="490"/>
      <c r="BH735" s="490"/>
      <c r="BI735" s="490"/>
      <c r="BJ735" s="490"/>
      <c r="BK735" s="490"/>
      <c r="BL735" s="490"/>
      <c r="BM735" s="490"/>
      <c r="BN735" s="490"/>
      <c r="BO735" s="490"/>
      <c r="BP735" s="490"/>
      <c r="BQ735" s="490"/>
      <c r="BR735" s="490"/>
      <c r="BS735" s="490"/>
      <c r="BT735" s="490"/>
      <c r="BU735" s="490"/>
      <c r="BV735" s="490"/>
      <c r="BW735" s="490"/>
      <c r="BX735" s="490"/>
      <c r="BY735" s="490"/>
      <c r="BZ735" s="490"/>
      <c r="CA735" s="490"/>
      <c r="CB735" s="490"/>
      <c r="CC735" s="490"/>
      <c r="CD735" s="490"/>
      <c r="CE735" s="490"/>
      <c r="CF735" s="490"/>
      <c r="CG735" s="490"/>
      <c r="CH735" s="490"/>
      <c r="CI735" s="490"/>
      <c r="CJ735" s="490"/>
      <c r="CK735" s="490"/>
      <c r="CL735" s="490"/>
      <c r="CM735" s="490"/>
      <c r="CN735" s="490"/>
      <c r="CO735" s="490"/>
      <c r="CP735" s="490"/>
      <c r="CQ735" s="490"/>
      <c r="CR735" s="490"/>
      <c r="CS735" s="490"/>
      <c r="CT735" s="490"/>
      <c r="CU735" s="490"/>
      <c r="CV735" s="490"/>
      <c r="CW735" s="490"/>
      <c r="CX735" s="490"/>
      <c r="CY735" s="490"/>
      <c r="CZ735" s="490"/>
      <c r="DA735" s="490"/>
      <c r="DB735" s="490"/>
      <c r="DC735" s="490"/>
      <c r="DD735" s="490"/>
      <c r="DE735" s="490"/>
      <c r="DF735" s="490"/>
      <c r="DG735" s="490"/>
      <c r="DH735" s="490"/>
      <c r="DI735" s="490"/>
      <c r="DJ735" s="490"/>
      <c r="DK735" s="490"/>
      <c r="DL735" s="490"/>
      <c r="DM735" s="490"/>
      <c r="DN735" s="490"/>
      <c r="DO735" s="490"/>
      <c r="DP735" s="490"/>
      <c r="DQ735" s="490"/>
      <c r="DR735" s="490"/>
      <c r="DS735" s="490"/>
      <c r="DT735" s="490"/>
      <c r="DU735" s="490"/>
      <c r="DV735" s="490"/>
      <c r="DW735" s="490"/>
      <c r="DX735" s="490"/>
      <c r="DY735" s="490"/>
      <c r="DZ735" s="490"/>
      <c r="EA735" s="490"/>
      <c r="EB735" s="490"/>
      <c r="EC735" s="490"/>
      <c r="ED735" s="490"/>
      <c r="EE735" s="490"/>
      <c r="EF735" s="490"/>
      <c r="EG735" s="490"/>
      <c r="EH735" s="490"/>
      <c r="EI735" s="490"/>
      <c r="EJ735" s="490"/>
      <c r="EK735" s="490"/>
      <c r="EL735" s="490"/>
      <c r="EM735" s="490"/>
      <c r="EN735" s="490"/>
      <c r="EO735" s="490"/>
      <c r="EP735" s="490"/>
      <c r="EQ735" s="490"/>
      <c r="ER735" s="490"/>
      <c r="ES735" s="490"/>
      <c r="ET735" s="490"/>
      <c r="EU735" s="490"/>
      <c r="EV735" s="490"/>
      <c r="EW735" s="490"/>
      <c r="EX735" s="490"/>
      <c r="EY735" s="490"/>
      <c r="EZ735" s="490"/>
      <c r="FA735" s="490"/>
      <c r="FB735" s="490"/>
      <c r="FC735" s="490"/>
      <c r="FD735" s="490"/>
      <c r="FE735" s="490"/>
      <c r="FF735" s="490"/>
      <c r="FG735" s="490"/>
      <c r="FH735" s="490"/>
      <c r="FI735" s="490"/>
      <c r="FJ735" s="490"/>
      <c r="FK735" s="490"/>
      <c r="FL735" s="490"/>
      <c r="FM735" s="490"/>
      <c r="FN735" s="490"/>
      <c r="FO735" s="490"/>
      <c r="FP735" s="490"/>
      <c r="FQ735" s="490"/>
      <c r="FR735" s="490"/>
      <c r="FS735" s="490"/>
      <c r="FT735" s="490"/>
      <c r="FU735" s="490"/>
      <c r="FV735" s="490"/>
      <c r="FW735" s="490"/>
      <c r="FX735" s="490"/>
      <c r="FY735" s="490"/>
      <c r="FZ735" s="490"/>
      <c r="GA735" s="490"/>
      <c r="GB735" s="490"/>
      <c r="GC735" s="490"/>
      <c r="GD735" s="490"/>
      <c r="GE735" s="490"/>
      <c r="GF735" s="490"/>
      <c r="GG735" s="490"/>
      <c r="GH735" s="490"/>
      <c r="GI735" s="490"/>
      <c r="GJ735" s="490"/>
      <c r="GK735" s="490"/>
      <c r="GL735" s="490"/>
      <c r="GM735" s="490"/>
      <c r="GN735" s="490"/>
      <c r="GO735" s="490"/>
      <c r="GP735" s="490"/>
      <c r="GQ735" s="490"/>
      <c r="GR735" s="490"/>
      <c r="GS735" s="490"/>
      <c r="GT735" s="490"/>
      <c r="GU735" s="490"/>
      <c r="GV735" s="490"/>
      <c r="GW735" s="490"/>
      <c r="GX735" s="490"/>
      <c r="GY735" s="490"/>
      <c r="GZ735" s="490"/>
      <c r="HA735" s="490"/>
      <c r="HB735" s="490"/>
      <c r="HC735" s="490"/>
      <c r="HD735" s="490"/>
      <c r="HE735" s="490"/>
      <c r="HF735" s="490"/>
      <c r="HG735" s="490"/>
      <c r="HH735" s="490"/>
      <c r="HI735" s="490"/>
      <c r="HJ735" s="490"/>
      <c r="HK735" s="490"/>
      <c r="HL735" s="490"/>
      <c r="HM735" s="490"/>
      <c r="HN735" s="490"/>
      <c r="HO735" s="490"/>
      <c r="HP735" s="490"/>
      <c r="HQ735" s="490"/>
      <c r="HR735" s="490"/>
      <c r="HS735" s="490"/>
      <c r="HT735" s="490"/>
      <c r="HU735" s="490"/>
    </row>
    <row r="736" spans="1:229" x14ac:dyDescent="0.15">
      <c r="A736" s="504">
        <v>732</v>
      </c>
      <c r="B736" s="504">
        <v>50</v>
      </c>
      <c r="C736" s="510" t="s">
        <v>1502</v>
      </c>
      <c r="D736" s="508" t="s">
        <v>1082</v>
      </c>
      <c r="E736" s="506" t="s">
        <v>709</v>
      </c>
      <c r="F736" s="598" t="s">
        <v>2724</v>
      </c>
      <c r="G736" s="558" t="s">
        <v>1084</v>
      </c>
      <c r="H736" s="516" t="s">
        <v>2245</v>
      </c>
      <c r="I736" s="502" t="str">
        <f t="shared" si="66"/>
        <v>III/c</v>
      </c>
      <c r="J736" s="505" t="s">
        <v>3220</v>
      </c>
      <c r="K736" s="504" t="s">
        <v>707</v>
      </c>
      <c r="L736" s="503">
        <f t="shared" si="64"/>
        <v>42</v>
      </c>
      <c r="M736" s="504" t="s">
        <v>230</v>
      </c>
      <c r="N736" s="505" t="s">
        <v>3176</v>
      </c>
      <c r="O736" s="504">
        <v>2014</v>
      </c>
      <c r="P736" s="506" t="s">
        <v>1257</v>
      </c>
      <c r="Q736" s="508" t="s">
        <v>2233</v>
      </c>
      <c r="R736" s="508" t="s">
        <v>4962</v>
      </c>
      <c r="S736" s="598">
        <v>2009</v>
      </c>
      <c r="T736" s="598" t="s">
        <v>3682</v>
      </c>
      <c r="U736" s="598" t="s">
        <v>2991</v>
      </c>
      <c r="V736" s="626">
        <v>28057809</v>
      </c>
    </row>
    <row r="737" spans="1:229" x14ac:dyDescent="0.15">
      <c r="A737" s="496">
        <v>733</v>
      </c>
      <c r="B737" s="611">
        <v>51</v>
      </c>
      <c r="C737" s="507" t="s">
        <v>3409</v>
      </c>
      <c r="D737" s="508" t="s">
        <v>3480</v>
      </c>
      <c r="E737" s="506" t="s">
        <v>709</v>
      </c>
      <c r="F737" s="598" t="s">
        <v>2724</v>
      </c>
      <c r="G737" s="557" t="s">
        <v>3413</v>
      </c>
      <c r="H737" s="516" t="s">
        <v>2246</v>
      </c>
      <c r="I737" s="502" t="str">
        <f t="shared" si="66"/>
        <v>III/b</v>
      </c>
      <c r="J737" s="505" t="s">
        <v>3399</v>
      </c>
      <c r="K737" s="504" t="s">
        <v>707</v>
      </c>
      <c r="L737" s="503">
        <f t="shared" si="64"/>
        <v>31</v>
      </c>
      <c r="M737" s="501" t="s">
        <v>258</v>
      </c>
      <c r="N737" s="503" t="s">
        <v>4829</v>
      </c>
      <c r="O737" s="604" t="s">
        <v>2226</v>
      </c>
      <c r="P737" s="506" t="s">
        <v>3435</v>
      </c>
      <c r="Q737" s="508" t="s">
        <v>2233</v>
      </c>
      <c r="R737" s="508" t="s">
        <v>4962</v>
      </c>
      <c r="S737" s="598">
        <v>2015</v>
      </c>
      <c r="T737" s="598" t="s">
        <v>3682</v>
      </c>
      <c r="U737" s="598" t="s">
        <v>2986</v>
      </c>
      <c r="V737" s="625"/>
    </row>
    <row r="738" spans="1:229" x14ac:dyDescent="0.15">
      <c r="A738" s="496">
        <v>734</v>
      </c>
      <c r="B738" s="504">
        <v>52</v>
      </c>
      <c r="C738" s="507" t="s">
        <v>3410</v>
      </c>
      <c r="D738" s="508" t="s">
        <v>3416</v>
      </c>
      <c r="E738" s="506" t="s">
        <v>705</v>
      </c>
      <c r="F738" s="598" t="s">
        <v>2742</v>
      </c>
      <c r="G738" s="557" t="s">
        <v>3414</v>
      </c>
      <c r="H738" s="516" t="s">
        <v>2246</v>
      </c>
      <c r="I738" s="502" t="str">
        <f t="shared" si="66"/>
        <v>III/b</v>
      </c>
      <c r="J738" s="505" t="s">
        <v>3399</v>
      </c>
      <c r="K738" s="504" t="s">
        <v>707</v>
      </c>
      <c r="L738" s="503">
        <f t="shared" si="64"/>
        <v>33</v>
      </c>
      <c r="M738" s="501" t="s">
        <v>258</v>
      </c>
      <c r="N738" s="503" t="s">
        <v>4829</v>
      </c>
      <c r="O738" s="604" t="s">
        <v>2226</v>
      </c>
      <c r="P738" s="506" t="s">
        <v>3436</v>
      </c>
      <c r="Q738" s="508" t="s">
        <v>2233</v>
      </c>
      <c r="R738" s="508" t="s">
        <v>3360</v>
      </c>
      <c r="S738" s="598">
        <v>2014</v>
      </c>
      <c r="T738" s="598" t="s">
        <v>3683</v>
      </c>
      <c r="U738" s="598"/>
      <c r="V738" s="625"/>
    </row>
    <row r="739" spans="1:229" x14ac:dyDescent="0.15">
      <c r="A739" s="504">
        <v>735</v>
      </c>
      <c r="B739" s="611">
        <v>53</v>
      </c>
      <c r="C739" s="507" t="s">
        <v>3412</v>
      </c>
      <c r="D739" s="508" t="s">
        <v>3411</v>
      </c>
      <c r="E739" s="506" t="s">
        <v>705</v>
      </c>
      <c r="F739" s="598" t="s">
        <v>2724</v>
      </c>
      <c r="G739" s="558" t="s">
        <v>3415</v>
      </c>
      <c r="H739" s="516" t="s">
        <v>2246</v>
      </c>
      <c r="I739" s="502" t="str">
        <f t="shared" si="66"/>
        <v>III/b</v>
      </c>
      <c r="J739" s="505" t="s">
        <v>3399</v>
      </c>
      <c r="K739" s="504" t="s">
        <v>707</v>
      </c>
      <c r="L739" s="503">
        <f t="shared" si="64"/>
        <v>36</v>
      </c>
      <c r="M739" s="501" t="s">
        <v>258</v>
      </c>
      <c r="N739" s="503" t="s">
        <v>4829</v>
      </c>
      <c r="O739" s="604" t="s">
        <v>2226</v>
      </c>
      <c r="P739" s="506" t="s">
        <v>303</v>
      </c>
      <c r="Q739" s="508" t="s">
        <v>2233</v>
      </c>
      <c r="R739" s="508" t="s">
        <v>3437</v>
      </c>
      <c r="S739" s="598">
        <v>2011</v>
      </c>
      <c r="T739" s="598" t="s">
        <v>3684</v>
      </c>
      <c r="U739" s="598"/>
      <c r="V739" s="625"/>
    </row>
    <row r="740" spans="1:229" s="485" customFormat="1" x14ac:dyDescent="0.15">
      <c r="A740" s="496">
        <v>736</v>
      </c>
      <c r="B740" s="504">
        <v>54</v>
      </c>
      <c r="C740" s="537" t="s">
        <v>4600</v>
      </c>
      <c r="D740" s="538" t="s">
        <v>4593</v>
      </c>
      <c r="E740" s="506" t="s">
        <v>705</v>
      </c>
      <c r="F740" s="598" t="s">
        <v>2724</v>
      </c>
      <c r="G740" s="558" t="s">
        <v>4614</v>
      </c>
      <c r="H740" s="516" t="s">
        <v>2246</v>
      </c>
      <c r="I740" s="502" t="str">
        <f t="shared" ref="I740" si="67">IF(H740="Pembina Utama","IV/e",IF(H740="Pembina Utama Madya","IV/d",IF(H740="Pembina Utama Muda","IV/c",IF(H740="Pembina Tk.I","IV/b",IF(H740="Pembina","IV/a",IF(H740="Penata Tk.I","III/d",IF(H740="Penata","III/c",IF(H740="Penata Muda Tk.I","III/b",IF(H740="Penata Muda","III/a",IF(H740="Pengatur Tk.I","II/d",IF(H740="Pengatur","II/c",IF(H740="Pengatur Muda Tk.I","II/b",IF(H740="Pengatur Muda","II/a",IF(H740="Juru Tk.I","I/d",IF(H740="Juru","I/c",IF(H740="Juru Muda Tk.I","I/b","I/a"))))))))))))))))</f>
        <v>III/b</v>
      </c>
      <c r="J740" s="505" t="s">
        <v>3690</v>
      </c>
      <c r="K740" s="504" t="s">
        <v>707</v>
      </c>
      <c r="L740" s="503">
        <f t="shared" si="64"/>
        <v>34</v>
      </c>
      <c r="M740" s="504" t="s">
        <v>680</v>
      </c>
      <c r="N740" s="505" t="s">
        <v>3690</v>
      </c>
      <c r="O740" s="604" t="s">
        <v>2226</v>
      </c>
      <c r="P740" s="553" t="s">
        <v>4799</v>
      </c>
      <c r="Q740" s="508" t="s">
        <v>2233</v>
      </c>
      <c r="R740" s="508" t="s">
        <v>4962</v>
      </c>
      <c r="S740" s="598"/>
      <c r="T740" s="598"/>
      <c r="U740" s="598"/>
      <c r="V740" s="625"/>
      <c r="W740" s="491"/>
      <c r="X740" s="491"/>
      <c r="Y740" s="491"/>
      <c r="Z740" s="491"/>
      <c r="AA740" s="491"/>
      <c r="AB740" s="491"/>
      <c r="AC740" s="491"/>
      <c r="AD740" s="491"/>
      <c r="AE740" s="491"/>
      <c r="AF740" s="491"/>
      <c r="AG740" s="491"/>
      <c r="AH740" s="491"/>
      <c r="AI740" s="491"/>
      <c r="AJ740" s="491"/>
      <c r="AK740" s="491"/>
      <c r="AL740" s="491"/>
      <c r="AM740" s="491"/>
      <c r="AN740" s="491"/>
      <c r="AO740" s="491"/>
      <c r="AP740" s="491"/>
      <c r="AQ740" s="491"/>
      <c r="AR740" s="491"/>
      <c r="AS740" s="491"/>
      <c r="AT740" s="491"/>
      <c r="AU740" s="491"/>
      <c r="AV740" s="491"/>
      <c r="AW740" s="491"/>
      <c r="AX740" s="491"/>
      <c r="AY740" s="491"/>
      <c r="AZ740" s="491"/>
      <c r="BA740" s="491"/>
      <c r="BB740" s="491"/>
      <c r="BC740" s="491"/>
      <c r="BD740" s="491"/>
      <c r="BE740" s="491"/>
      <c r="BF740" s="491"/>
      <c r="BG740" s="491"/>
      <c r="BH740" s="491"/>
      <c r="BI740" s="491"/>
      <c r="BJ740" s="491"/>
      <c r="BK740" s="491"/>
      <c r="BL740" s="491"/>
      <c r="BM740" s="491"/>
      <c r="BN740" s="491"/>
      <c r="BO740" s="491"/>
      <c r="BP740" s="491"/>
      <c r="BQ740" s="491"/>
      <c r="BR740" s="491"/>
      <c r="BS740" s="491"/>
      <c r="BT740" s="491"/>
      <c r="BU740" s="491"/>
      <c r="BV740" s="491"/>
      <c r="BW740" s="491"/>
      <c r="BX740" s="491"/>
      <c r="BY740" s="491"/>
      <c r="BZ740" s="491"/>
      <c r="CA740" s="491"/>
      <c r="CB740" s="491"/>
      <c r="CC740" s="491"/>
      <c r="CD740" s="491"/>
      <c r="CE740" s="491"/>
      <c r="CF740" s="491"/>
      <c r="CG740" s="491"/>
      <c r="CH740" s="491"/>
      <c r="CI740" s="491"/>
      <c r="CJ740" s="491"/>
      <c r="CK740" s="491"/>
      <c r="CL740" s="491"/>
      <c r="CM740" s="491"/>
      <c r="CN740" s="491"/>
      <c r="CO740" s="491"/>
      <c r="CP740" s="491"/>
      <c r="CQ740" s="491"/>
      <c r="CR740" s="491"/>
      <c r="CS740" s="491"/>
      <c r="CT740" s="491"/>
      <c r="CU740" s="491"/>
      <c r="CV740" s="491"/>
      <c r="CW740" s="491"/>
      <c r="CX740" s="491"/>
      <c r="CY740" s="491"/>
      <c r="CZ740" s="491"/>
      <c r="DA740" s="491"/>
      <c r="DB740" s="491"/>
      <c r="DC740" s="491"/>
      <c r="DD740" s="491"/>
      <c r="DE740" s="491"/>
      <c r="DF740" s="491"/>
      <c r="DG740" s="491"/>
      <c r="DH740" s="491"/>
      <c r="DI740" s="491"/>
      <c r="DJ740" s="491"/>
      <c r="DK740" s="491"/>
      <c r="DL740" s="491"/>
      <c r="DM740" s="491"/>
      <c r="DN740" s="491"/>
      <c r="DO740" s="491"/>
      <c r="DP740" s="491"/>
      <c r="DQ740" s="491"/>
      <c r="DR740" s="491"/>
      <c r="DS740" s="491"/>
      <c r="DT740" s="491"/>
      <c r="DU740" s="491"/>
      <c r="DV740" s="491"/>
      <c r="DW740" s="491"/>
      <c r="DX740" s="491"/>
      <c r="DY740" s="491"/>
      <c r="DZ740" s="491"/>
      <c r="EA740" s="491"/>
      <c r="EB740" s="491"/>
      <c r="EC740" s="491"/>
      <c r="ED740" s="491"/>
      <c r="EE740" s="491"/>
      <c r="EF740" s="491"/>
      <c r="EG740" s="491"/>
      <c r="EH740" s="491"/>
      <c r="EI740" s="491"/>
      <c r="EJ740" s="491"/>
      <c r="EK740" s="491"/>
      <c r="EL740" s="491"/>
      <c r="EM740" s="491"/>
      <c r="EN740" s="491"/>
      <c r="EO740" s="491"/>
      <c r="EP740" s="491"/>
      <c r="EQ740" s="491"/>
      <c r="ER740" s="491"/>
      <c r="ES740" s="491"/>
      <c r="ET740" s="491"/>
      <c r="EU740" s="491"/>
      <c r="EV740" s="491"/>
      <c r="EW740" s="491"/>
      <c r="EX740" s="491"/>
      <c r="EY740" s="491"/>
      <c r="EZ740" s="491"/>
      <c r="FA740" s="491"/>
      <c r="FB740" s="491"/>
      <c r="FC740" s="491"/>
      <c r="FD740" s="491"/>
      <c r="FE740" s="491"/>
      <c r="FF740" s="491"/>
      <c r="FG740" s="491"/>
      <c r="FH740" s="491"/>
      <c r="FI740" s="491"/>
      <c r="FJ740" s="491"/>
      <c r="FK740" s="491"/>
      <c r="FL740" s="491"/>
      <c r="FM740" s="491"/>
      <c r="FN740" s="491"/>
      <c r="FO740" s="491"/>
      <c r="FP740" s="491"/>
      <c r="FQ740" s="491"/>
      <c r="FR740" s="491"/>
      <c r="FS740" s="491"/>
      <c r="FT740" s="491"/>
      <c r="FU740" s="491"/>
      <c r="FV740" s="491"/>
      <c r="FW740" s="491"/>
      <c r="FX740" s="491"/>
      <c r="FY740" s="491"/>
      <c r="FZ740" s="491"/>
      <c r="GA740" s="491"/>
      <c r="GB740" s="491"/>
      <c r="GC740" s="491"/>
      <c r="GD740" s="491"/>
      <c r="GE740" s="491"/>
      <c r="GF740" s="491"/>
      <c r="GG740" s="491"/>
      <c r="GH740" s="491"/>
      <c r="GI740" s="491"/>
      <c r="GJ740" s="491"/>
      <c r="GK740" s="491"/>
      <c r="GL740" s="491"/>
      <c r="GM740" s="491"/>
      <c r="GN740" s="491"/>
      <c r="GO740" s="491"/>
      <c r="GP740" s="491"/>
      <c r="GQ740" s="491"/>
      <c r="GR740" s="491"/>
      <c r="GS740" s="491"/>
      <c r="GT740" s="491"/>
      <c r="GU740" s="491"/>
      <c r="GV740" s="491"/>
      <c r="GW740" s="491"/>
      <c r="GX740" s="491"/>
      <c r="GY740" s="491"/>
      <c r="GZ740" s="491"/>
      <c r="HA740" s="491"/>
      <c r="HB740" s="491"/>
      <c r="HC740" s="491"/>
      <c r="HD740" s="491"/>
      <c r="HE740" s="491"/>
      <c r="HF740" s="491"/>
      <c r="HG740" s="491"/>
      <c r="HH740" s="491"/>
      <c r="HI740" s="491"/>
      <c r="HJ740" s="491"/>
      <c r="HK740" s="491"/>
      <c r="HL740" s="491"/>
      <c r="HM740" s="491"/>
      <c r="HN740" s="491"/>
      <c r="HO740" s="491"/>
      <c r="HP740" s="491"/>
      <c r="HQ740" s="491"/>
      <c r="HR740" s="491"/>
      <c r="HS740" s="491"/>
      <c r="HT740" s="491"/>
      <c r="HU740" s="491"/>
    </row>
    <row r="741" spans="1:229" s="485" customFormat="1" x14ac:dyDescent="0.15">
      <c r="A741" s="496">
        <v>737</v>
      </c>
      <c r="B741" s="611">
        <v>55</v>
      </c>
      <c r="C741" s="539" t="s">
        <v>4601</v>
      </c>
      <c r="D741" s="538" t="s">
        <v>4594</v>
      </c>
      <c r="E741" s="506" t="s">
        <v>705</v>
      </c>
      <c r="F741" s="598" t="s">
        <v>4646</v>
      </c>
      <c r="G741" s="558" t="s">
        <v>4615</v>
      </c>
      <c r="H741" s="516" t="s">
        <v>2246</v>
      </c>
      <c r="I741" s="502" t="str">
        <f t="shared" ref="I741:I753" si="68">IF(H741="Pembina Utama","IV/e",IF(H741="Pembina Utama Madya","IV/d",IF(H741="Pembina Utama Muda","IV/c",IF(H741="Pembina Tk.I","IV/b",IF(H741="Pembina","IV/a",IF(H741="Penata Tk.I","III/d",IF(H741="Penata","III/c",IF(H741="Penata Muda Tk.I","III/b",IF(H741="Penata Muda","III/a",IF(H741="Pengatur Tk.I","II/d",IF(H741="Pengatur","II/c",IF(H741="Pengatur Muda Tk.I","II/b",IF(H741="Pengatur Muda","II/a",IF(H741="Juru Tk.I","I/d",IF(H741="Juru","I/c",IF(H741="Juru Muda Tk.I","I/b","I/a"))))))))))))))))</f>
        <v>III/b</v>
      </c>
      <c r="J741" s="505" t="s">
        <v>3690</v>
      </c>
      <c r="K741" s="504" t="s">
        <v>707</v>
      </c>
      <c r="L741" s="503">
        <f t="shared" si="64"/>
        <v>27</v>
      </c>
      <c r="M741" s="504" t="s">
        <v>680</v>
      </c>
      <c r="N741" s="505" t="s">
        <v>3690</v>
      </c>
      <c r="O741" s="604" t="s">
        <v>2226</v>
      </c>
      <c r="P741" s="553" t="s">
        <v>4800</v>
      </c>
      <c r="Q741" s="508" t="s">
        <v>2233</v>
      </c>
      <c r="R741" s="508" t="s">
        <v>3360</v>
      </c>
      <c r="S741" s="598">
        <v>2018</v>
      </c>
      <c r="T741" s="598" t="s">
        <v>5137</v>
      </c>
      <c r="U741" s="598" t="s">
        <v>5136</v>
      </c>
      <c r="V741" s="625"/>
      <c r="W741" s="491"/>
      <c r="X741" s="491"/>
      <c r="Y741" s="491"/>
      <c r="Z741" s="491"/>
      <c r="AA741" s="491"/>
      <c r="AB741" s="491"/>
      <c r="AC741" s="491"/>
      <c r="AD741" s="491"/>
      <c r="AE741" s="491"/>
      <c r="AF741" s="491"/>
      <c r="AG741" s="491"/>
      <c r="AH741" s="491"/>
      <c r="AI741" s="491"/>
      <c r="AJ741" s="491"/>
      <c r="AK741" s="491"/>
      <c r="AL741" s="491"/>
      <c r="AM741" s="491"/>
      <c r="AN741" s="491"/>
      <c r="AO741" s="491"/>
      <c r="AP741" s="491"/>
      <c r="AQ741" s="491"/>
      <c r="AR741" s="491"/>
      <c r="AS741" s="491"/>
      <c r="AT741" s="491"/>
      <c r="AU741" s="491"/>
      <c r="AV741" s="491"/>
      <c r="AW741" s="491"/>
      <c r="AX741" s="491"/>
      <c r="AY741" s="491"/>
      <c r="AZ741" s="491"/>
      <c r="BA741" s="491"/>
      <c r="BB741" s="491"/>
      <c r="BC741" s="491"/>
      <c r="BD741" s="491"/>
      <c r="BE741" s="491"/>
      <c r="BF741" s="491"/>
      <c r="BG741" s="491"/>
      <c r="BH741" s="491"/>
      <c r="BI741" s="491"/>
      <c r="BJ741" s="491"/>
      <c r="BK741" s="491"/>
      <c r="BL741" s="491"/>
      <c r="BM741" s="491"/>
      <c r="BN741" s="491"/>
      <c r="BO741" s="491"/>
      <c r="BP741" s="491"/>
      <c r="BQ741" s="491"/>
      <c r="BR741" s="491"/>
      <c r="BS741" s="491"/>
      <c r="BT741" s="491"/>
      <c r="BU741" s="491"/>
      <c r="BV741" s="491"/>
      <c r="BW741" s="491"/>
      <c r="BX741" s="491"/>
      <c r="BY741" s="491"/>
      <c r="BZ741" s="491"/>
      <c r="CA741" s="491"/>
      <c r="CB741" s="491"/>
      <c r="CC741" s="491"/>
      <c r="CD741" s="491"/>
      <c r="CE741" s="491"/>
      <c r="CF741" s="491"/>
      <c r="CG741" s="491"/>
      <c r="CH741" s="491"/>
      <c r="CI741" s="491"/>
      <c r="CJ741" s="491"/>
      <c r="CK741" s="491"/>
      <c r="CL741" s="491"/>
      <c r="CM741" s="491"/>
      <c r="CN741" s="491"/>
      <c r="CO741" s="491"/>
      <c r="CP741" s="491"/>
      <c r="CQ741" s="491"/>
      <c r="CR741" s="491"/>
      <c r="CS741" s="491"/>
      <c r="CT741" s="491"/>
      <c r="CU741" s="491"/>
      <c r="CV741" s="491"/>
      <c r="CW741" s="491"/>
      <c r="CX741" s="491"/>
      <c r="CY741" s="491"/>
      <c r="CZ741" s="491"/>
      <c r="DA741" s="491"/>
      <c r="DB741" s="491"/>
      <c r="DC741" s="491"/>
      <c r="DD741" s="491"/>
      <c r="DE741" s="491"/>
      <c r="DF741" s="491"/>
      <c r="DG741" s="491"/>
      <c r="DH741" s="491"/>
      <c r="DI741" s="491"/>
      <c r="DJ741" s="491"/>
      <c r="DK741" s="491"/>
      <c r="DL741" s="491"/>
      <c r="DM741" s="491"/>
      <c r="DN741" s="491"/>
      <c r="DO741" s="491"/>
      <c r="DP741" s="491"/>
      <c r="DQ741" s="491"/>
      <c r="DR741" s="491"/>
      <c r="DS741" s="491"/>
      <c r="DT741" s="491"/>
      <c r="DU741" s="491"/>
      <c r="DV741" s="491"/>
      <c r="DW741" s="491"/>
      <c r="DX741" s="491"/>
      <c r="DY741" s="491"/>
      <c r="DZ741" s="491"/>
      <c r="EA741" s="491"/>
      <c r="EB741" s="491"/>
      <c r="EC741" s="491"/>
      <c r="ED741" s="491"/>
      <c r="EE741" s="491"/>
      <c r="EF741" s="491"/>
      <c r="EG741" s="491"/>
      <c r="EH741" s="491"/>
      <c r="EI741" s="491"/>
      <c r="EJ741" s="491"/>
      <c r="EK741" s="491"/>
      <c r="EL741" s="491"/>
      <c r="EM741" s="491"/>
      <c r="EN741" s="491"/>
      <c r="EO741" s="491"/>
      <c r="EP741" s="491"/>
      <c r="EQ741" s="491"/>
      <c r="ER741" s="491"/>
      <c r="ES741" s="491"/>
      <c r="ET741" s="491"/>
      <c r="EU741" s="491"/>
      <c r="EV741" s="491"/>
      <c r="EW741" s="491"/>
      <c r="EX741" s="491"/>
      <c r="EY741" s="491"/>
      <c r="EZ741" s="491"/>
      <c r="FA741" s="491"/>
      <c r="FB741" s="491"/>
      <c r="FC741" s="491"/>
      <c r="FD741" s="491"/>
      <c r="FE741" s="491"/>
      <c r="FF741" s="491"/>
      <c r="FG741" s="491"/>
      <c r="FH741" s="491"/>
      <c r="FI741" s="491"/>
      <c r="FJ741" s="491"/>
      <c r="FK741" s="491"/>
      <c r="FL741" s="491"/>
      <c r="FM741" s="491"/>
      <c r="FN741" s="491"/>
      <c r="FO741" s="491"/>
      <c r="FP741" s="491"/>
      <c r="FQ741" s="491"/>
      <c r="FR741" s="491"/>
      <c r="FS741" s="491"/>
      <c r="FT741" s="491"/>
      <c r="FU741" s="491"/>
      <c r="FV741" s="491"/>
      <c r="FW741" s="491"/>
      <c r="FX741" s="491"/>
      <c r="FY741" s="491"/>
      <c r="FZ741" s="491"/>
      <c r="GA741" s="491"/>
      <c r="GB741" s="491"/>
      <c r="GC741" s="491"/>
      <c r="GD741" s="491"/>
      <c r="GE741" s="491"/>
      <c r="GF741" s="491"/>
      <c r="GG741" s="491"/>
      <c r="GH741" s="491"/>
      <c r="GI741" s="491"/>
      <c r="GJ741" s="491"/>
      <c r="GK741" s="491"/>
      <c r="GL741" s="491"/>
      <c r="GM741" s="491"/>
      <c r="GN741" s="491"/>
      <c r="GO741" s="491"/>
      <c r="GP741" s="491"/>
      <c r="GQ741" s="491"/>
      <c r="GR741" s="491"/>
      <c r="GS741" s="491"/>
      <c r="GT741" s="491"/>
      <c r="GU741" s="491"/>
      <c r="GV741" s="491"/>
      <c r="GW741" s="491"/>
      <c r="GX741" s="491"/>
      <c r="GY741" s="491"/>
      <c r="GZ741" s="491"/>
      <c r="HA741" s="491"/>
      <c r="HB741" s="491"/>
      <c r="HC741" s="491"/>
      <c r="HD741" s="491"/>
      <c r="HE741" s="491"/>
      <c r="HF741" s="491"/>
      <c r="HG741" s="491"/>
      <c r="HH741" s="491"/>
      <c r="HI741" s="491"/>
      <c r="HJ741" s="491"/>
      <c r="HK741" s="491"/>
      <c r="HL741" s="491"/>
      <c r="HM741" s="491"/>
      <c r="HN741" s="491"/>
      <c r="HO741" s="491"/>
      <c r="HP741" s="491"/>
      <c r="HQ741" s="491"/>
      <c r="HR741" s="491"/>
      <c r="HS741" s="491"/>
      <c r="HT741" s="491"/>
      <c r="HU741" s="491"/>
    </row>
    <row r="742" spans="1:229" s="485" customFormat="1" x14ac:dyDescent="0.15">
      <c r="A742" s="504">
        <v>738</v>
      </c>
      <c r="B742" s="504">
        <v>56</v>
      </c>
      <c r="C742" s="539" t="s">
        <v>4602</v>
      </c>
      <c r="D742" s="538" t="s">
        <v>5115</v>
      </c>
      <c r="E742" s="506" t="s">
        <v>705</v>
      </c>
      <c r="F742" s="598" t="s">
        <v>2724</v>
      </c>
      <c r="G742" s="558" t="s">
        <v>4616</v>
      </c>
      <c r="H742" s="516" t="s">
        <v>2246</v>
      </c>
      <c r="I742" s="502" t="str">
        <f t="shared" si="68"/>
        <v>III/b</v>
      </c>
      <c r="J742" s="505" t="s">
        <v>3690</v>
      </c>
      <c r="K742" s="504" t="s">
        <v>707</v>
      </c>
      <c r="L742" s="503">
        <f t="shared" si="64"/>
        <v>34</v>
      </c>
      <c r="M742" s="504" t="s">
        <v>680</v>
      </c>
      <c r="N742" s="505" t="s">
        <v>3690</v>
      </c>
      <c r="O742" s="604" t="s">
        <v>2226</v>
      </c>
      <c r="P742" s="553" t="s">
        <v>100</v>
      </c>
      <c r="Q742" s="508" t="s">
        <v>2233</v>
      </c>
      <c r="R742" s="508" t="s">
        <v>3361</v>
      </c>
      <c r="S742" s="598">
        <v>2017</v>
      </c>
      <c r="T742" s="598" t="s">
        <v>100</v>
      </c>
      <c r="U742" s="598" t="s">
        <v>2991</v>
      </c>
      <c r="V742" s="625"/>
      <c r="W742" s="491"/>
      <c r="X742" s="491"/>
      <c r="Y742" s="491"/>
      <c r="Z742" s="491"/>
      <c r="AA742" s="491"/>
      <c r="AB742" s="491"/>
      <c r="AC742" s="491"/>
      <c r="AD742" s="491"/>
      <c r="AE742" s="491"/>
      <c r="AF742" s="491"/>
      <c r="AG742" s="491"/>
      <c r="AH742" s="491"/>
      <c r="AI742" s="491"/>
      <c r="AJ742" s="491"/>
      <c r="AK742" s="491"/>
      <c r="AL742" s="491"/>
      <c r="AM742" s="491"/>
      <c r="AN742" s="491"/>
      <c r="AO742" s="491"/>
      <c r="AP742" s="491"/>
      <c r="AQ742" s="491"/>
      <c r="AR742" s="491"/>
      <c r="AS742" s="491"/>
      <c r="AT742" s="491"/>
      <c r="AU742" s="491"/>
      <c r="AV742" s="491"/>
      <c r="AW742" s="491"/>
      <c r="AX742" s="491"/>
      <c r="AY742" s="491"/>
      <c r="AZ742" s="491"/>
      <c r="BA742" s="491"/>
      <c r="BB742" s="491"/>
      <c r="BC742" s="491"/>
      <c r="BD742" s="491"/>
      <c r="BE742" s="491"/>
      <c r="BF742" s="491"/>
      <c r="BG742" s="491"/>
      <c r="BH742" s="491"/>
      <c r="BI742" s="491"/>
      <c r="BJ742" s="491"/>
      <c r="BK742" s="491"/>
      <c r="BL742" s="491"/>
      <c r="BM742" s="491"/>
      <c r="BN742" s="491"/>
      <c r="BO742" s="491"/>
      <c r="BP742" s="491"/>
      <c r="BQ742" s="491"/>
      <c r="BR742" s="491"/>
      <c r="BS742" s="491"/>
      <c r="BT742" s="491"/>
      <c r="BU742" s="491"/>
      <c r="BV742" s="491"/>
      <c r="BW742" s="491"/>
      <c r="BX742" s="491"/>
      <c r="BY742" s="491"/>
      <c r="BZ742" s="491"/>
      <c r="CA742" s="491"/>
      <c r="CB742" s="491"/>
      <c r="CC742" s="491"/>
      <c r="CD742" s="491"/>
      <c r="CE742" s="491"/>
      <c r="CF742" s="491"/>
      <c r="CG742" s="491"/>
      <c r="CH742" s="491"/>
      <c r="CI742" s="491"/>
      <c r="CJ742" s="491"/>
      <c r="CK742" s="491"/>
      <c r="CL742" s="491"/>
      <c r="CM742" s="491"/>
      <c r="CN742" s="491"/>
      <c r="CO742" s="491"/>
      <c r="CP742" s="491"/>
      <c r="CQ742" s="491"/>
      <c r="CR742" s="491"/>
      <c r="CS742" s="491"/>
      <c r="CT742" s="491"/>
      <c r="CU742" s="491"/>
      <c r="CV742" s="491"/>
      <c r="CW742" s="491"/>
      <c r="CX742" s="491"/>
      <c r="CY742" s="491"/>
      <c r="CZ742" s="491"/>
      <c r="DA742" s="491"/>
      <c r="DB742" s="491"/>
      <c r="DC742" s="491"/>
      <c r="DD742" s="491"/>
      <c r="DE742" s="491"/>
      <c r="DF742" s="491"/>
      <c r="DG742" s="491"/>
      <c r="DH742" s="491"/>
      <c r="DI742" s="491"/>
      <c r="DJ742" s="491"/>
      <c r="DK742" s="491"/>
      <c r="DL742" s="491"/>
      <c r="DM742" s="491"/>
      <c r="DN742" s="491"/>
      <c r="DO742" s="491"/>
      <c r="DP742" s="491"/>
      <c r="DQ742" s="491"/>
      <c r="DR742" s="491"/>
      <c r="DS742" s="491"/>
      <c r="DT742" s="491"/>
      <c r="DU742" s="491"/>
      <c r="DV742" s="491"/>
      <c r="DW742" s="491"/>
      <c r="DX742" s="491"/>
      <c r="DY742" s="491"/>
      <c r="DZ742" s="491"/>
      <c r="EA742" s="491"/>
      <c r="EB742" s="491"/>
      <c r="EC742" s="491"/>
      <c r="ED742" s="491"/>
      <c r="EE742" s="491"/>
      <c r="EF742" s="491"/>
      <c r="EG742" s="491"/>
      <c r="EH742" s="491"/>
      <c r="EI742" s="491"/>
      <c r="EJ742" s="491"/>
      <c r="EK742" s="491"/>
      <c r="EL742" s="491"/>
      <c r="EM742" s="491"/>
      <c r="EN742" s="491"/>
      <c r="EO742" s="491"/>
      <c r="EP742" s="491"/>
      <c r="EQ742" s="491"/>
      <c r="ER742" s="491"/>
      <c r="ES742" s="491"/>
      <c r="ET742" s="491"/>
      <c r="EU742" s="491"/>
      <c r="EV742" s="491"/>
      <c r="EW742" s="491"/>
      <c r="EX742" s="491"/>
      <c r="EY742" s="491"/>
      <c r="EZ742" s="491"/>
      <c r="FA742" s="491"/>
      <c r="FB742" s="491"/>
      <c r="FC742" s="491"/>
      <c r="FD742" s="491"/>
      <c r="FE742" s="491"/>
      <c r="FF742" s="491"/>
      <c r="FG742" s="491"/>
      <c r="FH742" s="491"/>
      <c r="FI742" s="491"/>
      <c r="FJ742" s="491"/>
      <c r="FK742" s="491"/>
      <c r="FL742" s="491"/>
      <c r="FM742" s="491"/>
      <c r="FN742" s="491"/>
      <c r="FO742" s="491"/>
      <c r="FP742" s="491"/>
      <c r="FQ742" s="491"/>
      <c r="FR742" s="491"/>
      <c r="FS742" s="491"/>
      <c r="FT742" s="491"/>
      <c r="FU742" s="491"/>
      <c r="FV742" s="491"/>
      <c r="FW742" s="491"/>
      <c r="FX742" s="491"/>
      <c r="FY742" s="491"/>
      <c r="FZ742" s="491"/>
      <c r="GA742" s="491"/>
      <c r="GB742" s="491"/>
      <c r="GC742" s="491"/>
      <c r="GD742" s="491"/>
      <c r="GE742" s="491"/>
      <c r="GF742" s="491"/>
      <c r="GG742" s="491"/>
      <c r="GH742" s="491"/>
      <c r="GI742" s="491"/>
      <c r="GJ742" s="491"/>
      <c r="GK742" s="491"/>
      <c r="GL742" s="491"/>
      <c r="GM742" s="491"/>
      <c r="GN742" s="491"/>
      <c r="GO742" s="491"/>
      <c r="GP742" s="491"/>
      <c r="GQ742" s="491"/>
      <c r="GR742" s="491"/>
      <c r="GS742" s="491"/>
      <c r="GT742" s="491"/>
      <c r="GU742" s="491"/>
      <c r="GV742" s="491"/>
      <c r="GW742" s="491"/>
      <c r="GX742" s="491"/>
      <c r="GY742" s="491"/>
      <c r="GZ742" s="491"/>
      <c r="HA742" s="491"/>
      <c r="HB742" s="491"/>
      <c r="HC742" s="491"/>
      <c r="HD742" s="491"/>
      <c r="HE742" s="491"/>
      <c r="HF742" s="491"/>
      <c r="HG742" s="491"/>
      <c r="HH742" s="491"/>
      <c r="HI742" s="491"/>
      <c r="HJ742" s="491"/>
      <c r="HK742" s="491"/>
      <c r="HL742" s="491"/>
      <c r="HM742" s="491"/>
      <c r="HN742" s="491"/>
      <c r="HO742" s="491"/>
      <c r="HP742" s="491"/>
      <c r="HQ742" s="491"/>
      <c r="HR742" s="491"/>
      <c r="HS742" s="491"/>
      <c r="HT742" s="491"/>
      <c r="HU742" s="491"/>
    </row>
    <row r="743" spans="1:229" s="485" customFormat="1" x14ac:dyDescent="0.15">
      <c r="A743" s="496">
        <v>739</v>
      </c>
      <c r="B743" s="611">
        <v>57</v>
      </c>
      <c r="C743" s="539" t="s">
        <v>4603</v>
      </c>
      <c r="D743" s="538" t="s">
        <v>5224</v>
      </c>
      <c r="E743" s="506" t="s">
        <v>705</v>
      </c>
      <c r="F743" s="598" t="s">
        <v>2751</v>
      </c>
      <c r="G743" s="558" t="s">
        <v>4617</v>
      </c>
      <c r="H743" s="516" t="s">
        <v>2246</v>
      </c>
      <c r="I743" s="502" t="str">
        <f t="shared" si="68"/>
        <v>III/b</v>
      </c>
      <c r="J743" s="505" t="s">
        <v>3690</v>
      </c>
      <c r="K743" s="504" t="s">
        <v>707</v>
      </c>
      <c r="L743" s="503">
        <f t="shared" si="64"/>
        <v>31</v>
      </c>
      <c r="M743" s="504" t="s">
        <v>680</v>
      </c>
      <c r="N743" s="505" t="s">
        <v>3690</v>
      </c>
      <c r="O743" s="604" t="s">
        <v>2226</v>
      </c>
      <c r="P743" s="553" t="s">
        <v>4801</v>
      </c>
      <c r="Q743" s="508" t="s">
        <v>2233</v>
      </c>
      <c r="R743" s="508" t="s">
        <v>4962</v>
      </c>
      <c r="S743" s="598">
        <v>2018</v>
      </c>
      <c r="T743" s="598" t="s">
        <v>5225</v>
      </c>
      <c r="U743" s="598" t="s">
        <v>2921</v>
      </c>
      <c r="V743" s="625"/>
      <c r="W743" s="491"/>
      <c r="X743" s="491"/>
      <c r="Y743" s="491"/>
      <c r="Z743" s="491"/>
      <c r="AA743" s="491"/>
      <c r="AB743" s="491"/>
      <c r="AC743" s="491"/>
      <c r="AD743" s="491"/>
      <c r="AE743" s="491"/>
      <c r="AF743" s="491"/>
      <c r="AG743" s="491"/>
      <c r="AH743" s="491"/>
      <c r="AI743" s="491"/>
      <c r="AJ743" s="491"/>
      <c r="AK743" s="491"/>
      <c r="AL743" s="491"/>
      <c r="AM743" s="491"/>
      <c r="AN743" s="491"/>
      <c r="AO743" s="491"/>
      <c r="AP743" s="491"/>
      <c r="AQ743" s="491"/>
      <c r="AR743" s="491"/>
      <c r="AS743" s="491"/>
      <c r="AT743" s="491"/>
      <c r="AU743" s="491"/>
      <c r="AV743" s="491"/>
      <c r="AW743" s="491"/>
      <c r="AX743" s="491"/>
      <c r="AY743" s="491"/>
      <c r="AZ743" s="491"/>
      <c r="BA743" s="491"/>
      <c r="BB743" s="491"/>
      <c r="BC743" s="491"/>
      <c r="BD743" s="491"/>
      <c r="BE743" s="491"/>
      <c r="BF743" s="491"/>
      <c r="BG743" s="491"/>
      <c r="BH743" s="491"/>
      <c r="BI743" s="491"/>
      <c r="BJ743" s="491"/>
      <c r="BK743" s="491"/>
      <c r="BL743" s="491"/>
      <c r="BM743" s="491"/>
      <c r="BN743" s="491"/>
      <c r="BO743" s="491"/>
      <c r="BP743" s="491"/>
      <c r="BQ743" s="491"/>
      <c r="BR743" s="491"/>
      <c r="BS743" s="491"/>
      <c r="BT743" s="491"/>
      <c r="BU743" s="491"/>
      <c r="BV743" s="491"/>
      <c r="BW743" s="491"/>
      <c r="BX743" s="491"/>
      <c r="BY743" s="491"/>
      <c r="BZ743" s="491"/>
      <c r="CA743" s="491"/>
      <c r="CB743" s="491"/>
      <c r="CC743" s="491"/>
      <c r="CD743" s="491"/>
      <c r="CE743" s="491"/>
      <c r="CF743" s="491"/>
      <c r="CG743" s="491"/>
      <c r="CH743" s="491"/>
      <c r="CI743" s="491"/>
      <c r="CJ743" s="491"/>
      <c r="CK743" s="491"/>
      <c r="CL743" s="491"/>
      <c r="CM743" s="491"/>
      <c r="CN743" s="491"/>
      <c r="CO743" s="491"/>
      <c r="CP743" s="491"/>
      <c r="CQ743" s="491"/>
      <c r="CR743" s="491"/>
      <c r="CS743" s="491"/>
      <c r="CT743" s="491"/>
      <c r="CU743" s="491"/>
      <c r="CV743" s="491"/>
      <c r="CW743" s="491"/>
      <c r="CX743" s="491"/>
      <c r="CY743" s="491"/>
      <c r="CZ743" s="491"/>
      <c r="DA743" s="491"/>
      <c r="DB743" s="491"/>
      <c r="DC743" s="491"/>
      <c r="DD743" s="491"/>
      <c r="DE743" s="491"/>
      <c r="DF743" s="491"/>
      <c r="DG743" s="491"/>
      <c r="DH743" s="491"/>
      <c r="DI743" s="491"/>
      <c r="DJ743" s="491"/>
      <c r="DK743" s="491"/>
      <c r="DL743" s="491"/>
      <c r="DM743" s="491"/>
      <c r="DN743" s="491"/>
      <c r="DO743" s="491"/>
      <c r="DP743" s="491"/>
      <c r="DQ743" s="491"/>
      <c r="DR743" s="491"/>
      <c r="DS743" s="491"/>
      <c r="DT743" s="491"/>
      <c r="DU743" s="491"/>
      <c r="DV743" s="491"/>
      <c r="DW743" s="491"/>
      <c r="DX743" s="491"/>
      <c r="DY743" s="491"/>
      <c r="DZ743" s="491"/>
      <c r="EA743" s="491"/>
      <c r="EB743" s="491"/>
      <c r="EC743" s="491"/>
      <c r="ED743" s="491"/>
      <c r="EE743" s="491"/>
      <c r="EF743" s="491"/>
      <c r="EG743" s="491"/>
      <c r="EH743" s="491"/>
      <c r="EI743" s="491"/>
      <c r="EJ743" s="491"/>
      <c r="EK743" s="491"/>
      <c r="EL743" s="491"/>
      <c r="EM743" s="491"/>
      <c r="EN743" s="491"/>
      <c r="EO743" s="491"/>
      <c r="EP743" s="491"/>
      <c r="EQ743" s="491"/>
      <c r="ER743" s="491"/>
      <c r="ES743" s="491"/>
      <c r="ET743" s="491"/>
      <c r="EU743" s="491"/>
      <c r="EV743" s="491"/>
      <c r="EW743" s="491"/>
      <c r="EX743" s="491"/>
      <c r="EY743" s="491"/>
      <c r="EZ743" s="491"/>
      <c r="FA743" s="491"/>
      <c r="FB743" s="491"/>
      <c r="FC743" s="491"/>
      <c r="FD743" s="491"/>
      <c r="FE743" s="491"/>
      <c r="FF743" s="491"/>
      <c r="FG743" s="491"/>
      <c r="FH743" s="491"/>
      <c r="FI743" s="491"/>
      <c r="FJ743" s="491"/>
      <c r="FK743" s="491"/>
      <c r="FL743" s="491"/>
      <c r="FM743" s="491"/>
      <c r="FN743" s="491"/>
      <c r="FO743" s="491"/>
      <c r="FP743" s="491"/>
      <c r="FQ743" s="491"/>
      <c r="FR743" s="491"/>
      <c r="FS743" s="491"/>
      <c r="FT743" s="491"/>
      <c r="FU743" s="491"/>
      <c r="FV743" s="491"/>
      <c r="FW743" s="491"/>
      <c r="FX743" s="491"/>
      <c r="FY743" s="491"/>
      <c r="FZ743" s="491"/>
      <c r="GA743" s="491"/>
      <c r="GB743" s="491"/>
      <c r="GC743" s="491"/>
      <c r="GD743" s="491"/>
      <c r="GE743" s="491"/>
      <c r="GF743" s="491"/>
      <c r="GG743" s="491"/>
      <c r="GH743" s="491"/>
      <c r="GI743" s="491"/>
      <c r="GJ743" s="491"/>
      <c r="GK743" s="491"/>
      <c r="GL743" s="491"/>
      <c r="GM743" s="491"/>
      <c r="GN743" s="491"/>
      <c r="GO743" s="491"/>
      <c r="GP743" s="491"/>
      <c r="GQ743" s="491"/>
      <c r="GR743" s="491"/>
      <c r="GS743" s="491"/>
      <c r="GT743" s="491"/>
      <c r="GU743" s="491"/>
      <c r="GV743" s="491"/>
      <c r="GW743" s="491"/>
      <c r="GX743" s="491"/>
      <c r="GY743" s="491"/>
      <c r="GZ743" s="491"/>
      <c r="HA743" s="491"/>
      <c r="HB743" s="491"/>
      <c r="HC743" s="491"/>
      <c r="HD743" s="491"/>
      <c r="HE743" s="491"/>
      <c r="HF743" s="491"/>
      <c r="HG743" s="491"/>
      <c r="HH743" s="491"/>
      <c r="HI743" s="491"/>
      <c r="HJ743" s="491"/>
      <c r="HK743" s="491"/>
      <c r="HL743" s="491"/>
      <c r="HM743" s="491"/>
      <c r="HN743" s="491"/>
      <c r="HO743" s="491"/>
      <c r="HP743" s="491"/>
      <c r="HQ743" s="491"/>
      <c r="HR743" s="491"/>
      <c r="HS743" s="491"/>
      <c r="HT743" s="491"/>
      <c r="HU743" s="491"/>
    </row>
    <row r="744" spans="1:229" s="485" customFormat="1" x14ac:dyDescent="0.15">
      <c r="A744" s="496">
        <v>740</v>
      </c>
      <c r="B744" s="504">
        <v>58</v>
      </c>
      <c r="C744" s="539" t="s">
        <v>4604</v>
      </c>
      <c r="D744" s="538" t="s">
        <v>5131</v>
      </c>
      <c r="E744" s="506" t="s">
        <v>705</v>
      </c>
      <c r="F744" s="598" t="s">
        <v>2724</v>
      </c>
      <c r="G744" s="558" t="s">
        <v>4492</v>
      </c>
      <c r="H744" s="516" t="s">
        <v>2246</v>
      </c>
      <c r="I744" s="502" t="str">
        <f t="shared" si="68"/>
        <v>III/b</v>
      </c>
      <c r="J744" s="505" t="s">
        <v>3690</v>
      </c>
      <c r="K744" s="504" t="s">
        <v>707</v>
      </c>
      <c r="L744" s="503">
        <f t="shared" si="64"/>
        <v>34</v>
      </c>
      <c r="M744" s="504" t="s">
        <v>680</v>
      </c>
      <c r="N744" s="505" t="s">
        <v>3690</v>
      </c>
      <c r="O744" s="604" t="s">
        <v>2226</v>
      </c>
      <c r="P744" s="553" t="s">
        <v>4802</v>
      </c>
      <c r="Q744" s="508" t="s">
        <v>2233</v>
      </c>
      <c r="R744" s="508" t="s">
        <v>3361</v>
      </c>
      <c r="S744" s="598">
        <v>2015</v>
      </c>
      <c r="T744" s="598" t="s">
        <v>100</v>
      </c>
      <c r="U744" s="598" t="s">
        <v>2921</v>
      </c>
      <c r="V744" s="625"/>
      <c r="W744" s="491"/>
      <c r="X744" s="491"/>
      <c r="Y744" s="491"/>
      <c r="Z744" s="491"/>
      <c r="AA744" s="491"/>
      <c r="AB744" s="491"/>
      <c r="AC744" s="491"/>
      <c r="AD744" s="491"/>
      <c r="AE744" s="491"/>
      <c r="AF744" s="491"/>
      <c r="AG744" s="491"/>
      <c r="AH744" s="491"/>
      <c r="AI744" s="491"/>
      <c r="AJ744" s="491"/>
      <c r="AK744" s="491"/>
      <c r="AL744" s="491"/>
      <c r="AM744" s="491"/>
      <c r="AN744" s="491"/>
      <c r="AO744" s="491"/>
      <c r="AP744" s="491"/>
      <c r="AQ744" s="491"/>
      <c r="AR744" s="491"/>
      <c r="AS744" s="491"/>
      <c r="AT744" s="491"/>
      <c r="AU744" s="491"/>
      <c r="AV744" s="491"/>
      <c r="AW744" s="491"/>
      <c r="AX744" s="491"/>
      <c r="AY744" s="491"/>
      <c r="AZ744" s="491"/>
      <c r="BA744" s="491"/>
      <c r="BB744" s="491"/>
      <c r="BC744" s="491"/>
      <c r="BD744" s="491"/>
      <c r="BE744" s="491"/>
      <c r="BF744" s="491"/>
      <c r="BG744" s="491"/>
      <c r="BH744" s="491"/>
      <c r="BI744" s="491"/>
      <c r="BJ744" s="491"/>
      <c r="BK744" s="491"/>
      <c r="BL744" s="491"/>
      <c r="BM744" s="491"/>
      <c r="BN744" s="491"/>
      <c r="BO744" s="491"/>
      <c r="BP744" s="491"/>
      <c r="BQ744" s="491"/>
      <c r="BR744" s="491"/>
      <c r="BS744" s="491"/>
      <c r="BT744" s="491"/>
      <c r="BU744" s="491"/>
      <c r="BV744" s="491"/>
      <c r="BW744" s="491"/>
      <c r="BX744" s="491"/>
      <c r="BY744" s="491"/>
      <c r="BZ744" s="491"/>
      <c r="CA744" s="491"/>
      <c r="CB744" s="491"/>
      <c r="CC744" s="491"/>
      <c r="CD744" s="491"/>
      <c r="CE744" s="491"/>
      <c r="CF744" s="491"/>
      <c r="CG744" s="491"/>
      <c r="CH744" s="491"/>
      <c r="CI744" s="491"/>
      <c r="CJ744" s="491"/>
      <c r="CK744" s="491"/>
      <c r="CL744" s="491"/>
      <c r="CM744" s="491"/>
      <c r="CN744" s="491"/>
      <c r="CO744" s="491"/>
      <c r="CP744" s="491"/>
      <c r="CQ744" s="491"/>
      <c r="CR744" s="491"/>
      <c r="CS744" s="491"/>
      <c r="CT744" s="491"/>
      <c r="CU744" s="491"/>
      <c r="CV744" s="491"/>
      <c r="CW744" s="491"/>
      <c r="CX744" s="491"/>
      <c r="CY744" s="491"/>
      <c r="CZ744" s="491"/>
      <c r="DA744" s="491"/>
      <c r="DB744" s="491"/>
      <c r="DC744" s="491"/>
      <c r="DD744" s="491"/>
      <c r="DE744" s="491"/>
      <c r="DF744" s="491"/>
      <c r="DG744" s="491"/>
      <c r="DH744" s="491"/>
      <c r="DI744" s="491"/>
      <c r="DJ744" s="491"/>
      <c r="DK744" s="491"/>
      <c r="DL744" s="491"/>
      <c r="DM744" s="491"/>
      <c r="DN744" s="491"/>
      <c r="DO744" s="491"/>
      <c r="DP744" s="491"/>
      <c r="DQ744" s="491"/>
      <c r="DR744" s="491"/>
      <c r="DS744" s="491"/>
      <c r="DT744" s="491"/>
      <c r="DU744" s="491"/>
      <c r="DV744" s="491"/>
      <c r="DW744" s="491"/>
      <c r="DX744" s="491"/>
      <c r="DY744" s="491"/>
      <c r="DZ744" s="491"/>
      <c r="EA744" s="491"/>
      <c r="EB744" s="491"/>
      <c r="EC744" s="491"/>
      <c r="ED744" s="491"/>
      <c r="EE744" s="491"/>
      <c r="EF744" s="491"/>
      <c r="EG744" s="491"/>
      <c r="EH744" s="491"/>
      <c r="EI744" s="491"/>
      <c r="EJ744" s="491"/>
      <c r="EK744" s="491"/>
      <c r="EL744" s="491"/>
      <c r="EM744" s="491"/>
      <c r="EN744" s="491"/>
      <c r="EO744" s="491"/>
      <c r="EP744" s="491"/>
      <c r="EQ744" s="491"/>
      <c r="ER744" s="491"/>
      <c r="ES744" s="491"/>
      <c r="ET744" s="491"/>
      <c r="EU744" s="491"/>
      <c r="EV744" s="491"/>
      <c r="EW744" s="491"/>
      <c r="EX744" s="491"/>
      <c r="EY744" s="491"/>
      <c r="EZ744" s="491"/>
      <c r="FA744" s="491"/>
      <c r="FB744" s="491"/>
      <c r="FC744" s="491"/>
      <c r="FD744" s="491"/>
      <c r="FE744" s="491"/>
      <c r="FF744" s="491"/>
      <c r="FG744" s="491"/>
      <c r="FH744" s="491"/>
      <c r="FI744" s="491"/>
      <c r="FJ744" s="491"/>
      <c r="FK744" s="491"/>
      <c r="FL744" s="491"/>
      <c r="FM744" s="491"/>
      <c r="FN744" s="491"/>
      <c r="FO744" s="491"/>
      <c r="FP744" s="491"/>
      <c r="FQ744" s="491"/>
      <c r="FR744" s="491"/>
      <c r="FS744" s="491"/>
      <c r="FT744" s="491"/>
      <c r="FU744" s="491"/>
      <c r="FV744" s="491"/>
      <c r="FW744" s="491"/>
      <c r="FX744" s="491"/>
      <c r="FY744" s="491"/>
      <c r="FZ744" s="491"/>
      <c r="GA744" s="491"/>
      <c r="GB744" s="491"/>
      <c r="GC744" s="491"/>
      <c r="GD744" s="491"/>
      <c r="GE744" s="491"/>
      <c r="GF744" s="491"/>
      <c r="GG744" s="491"/>
      <c r="GH744" s="491"/>
      <c r="GI744" s="491"/>
      <c r="GJ744" s="491"/>
      <c r="GK744" s="491"/>
      <c r="GL744" s="491"/>
      <c r="GM744" s="491"/>
      <c r="GN744" s="491"/>
      <c r="GO744" s="491"/>
      <c r="GP744" s="491"/>
      <c r="GQ744" s="491"/>
      <c r="GR744" s="491"/>
      <c r="GS744" s="491"/>
      <c r="GT744" s="491"/>
      <c r="GU744" s="491"/>
      <c r="GV744" s="491"/>
      <c r="GW744" s="491"/>
      <c r="GX744" s="491"/>
      <c r="GY744" s="491"/>
      <c r="GZ744" s="491"/>
      <c r="HA744" s="491"/>
      <c r="HB744" s="491"/>
      <c r="HC744" s="491"/>
      <c r="HD744" s="491"/>
      <c r="HE744" s="491"/>
      <c r="HF744" s="491"/>
      <c r="HG744" s="491"/>
      <c r="HH744" s="491"/>
      <c r="HI744" s="491"/>
      <c r="HJ744" s="491"/>
      <c r="HK744" s="491"/>
      <c r="HL744" s="491"/>
      <c r="HM744" s="491"/>
      <c r="HN744" s="491"/>
      <c r="HO744" s="491"/>
      <c r="HP744" s="491"/>
      <c r="HQ744" s="491"/>
      <c r="HR744" s="491"/>
      <c r="HS744" s="491"/>
      <c r="HT744" s="491"/>
      <c r="HU744" s="491"/>
    </row>
    <row r="745" spans="1:229" s="485" customFormat="1" x14ac:dyDescent="0.15">
      <c r="A745" s="504">
        <v>741</v>
      </c>
      <c r="B745" s="611">
        <v>59</v>
      </c>
      <c r="C745" s="539" t="s">
        <v>4605</v>
      </c>
      <c r="D745" s="538" t="s">
        <v>4595</v>
      </c>
      <c r="E745" s="506" t="s">
        <v>705</v>
      </c>
      <c r="F745" s="598" t="s">
        <v>2724</v>
      </c>
      <c r="G745" s="558" t="s">
        <v>4618</v>
      </c>
      <c r="H745" s="516" t="s">
        <v>2246</v>
      </c>
      <c r="I745" s="502" t="str">
        <f t="shared" si="68"/>
        <v>III/b</v>
      </c>
      <c r="J745" s="505" t="s">
        <v>3690</v>
      </c>
      <c r="K745" s="504" t="s">
        <v>707</v>
      </c>
      <c r="L745" s="503">
        <f t="shared" si="64"/>
        <v>32</v>
      </c>
      <c r="M745" s="504" t="s">
        <v>680</v>
      </c>
      <c r="N745" s="505" t="s">
        <v>3690</v>
      </c>
      <c r="O745" s="604" t="s">
        <v>2226</v>
      </c>
      <c r="P745" s="553" t="s">
        <v>4803</v>
      </c>
      <c r="Q745" s="508" t="s">
        <v>2233</v>
      </c>
      <c r="R745" s="508" t="s">
        <v>3437</v>
      </c>
      <c r="S745" s="598"/>
      <c r="T745" s="598"/>
      <c r="U745" s="598"/>
      <c r="V745" s="625"/>
      <c r="W745" s="491"/>
      <c r="X745" s="491"/>
      <c r="Y745" s="491"/>
      <c r="Z745" s="491"/>
      <c r="AA745" s="491"/>
      <c r="AB745" s="491"/>
      <c r="AC745" s="491"/>
      <c r="AD745" s="491"/>
      <c r="AE745" s="491"/>
      <c r="AF745" s="491"/>
      <c r="AG745" s="491"/>
      <c r="AH745" s="491"/>
      <c r="AI745" s="491"/>
      <c r="AJ745" s="491"/>
      <c r="AK745" s="491"/>
      <c r="AL745" s="491"/>
      <c r="AM745" s="491"/>
      <c r="AN745" s="491"/>
      <c r="AO745" s="491"/>
      <c r="AP745" s="491"/>
      <c r="AQ745" s="491"/>
      <c r="AR745" s="491"/>
      <c r="AS745" s="491"/>
      <c r="AT745" s="491"/>
      <c r="AU745" s="491"/>
      <c r="AV745" s="491"/>
      <c r="AW745" s="491"/>
      <c r="AX745" s="491"/>
      <c r="AY745" s="491"/>
      <c r="AZ745" s="491"/>
      <c r="BA745" s="491"/>
      <c r="BB745" s="491"/>
      <c r="BC745" s="491"/>
      <c r="BD745" s="491"/>
      <c r="BE745" s="491"/>
      <c r="BF745" s="491"/>
      <c r="BG745" s="491"/>
      <c r="BH745" s="491"/>
      <c r="BI745" s="491"/>
      <c r="BJ745" s="491"/>
      <c r="BK745" s="491"/>
      <c r="BL745" s="491"/>
      <c r="BM745" s="491"/>
      <c r="BN745" s="491"/>
      <c r="BO745" s="491"/>
      <c r="BP745" s="491"/>
      <c r="BQ745" s="491"/>
      <c r="BR745" s="491"/>
      <c r="BS745" s="491"/>
      <c r="BT745" s="491"/>
      <c r="BU745" s="491"/>
      <c r="BV745" s="491"/>
      <c r="BW745" s="491"/>
      <c r="BX745" s="491"/>
      <c r="BY745" s="491"/>
      <c r="BZ745" s="491"/>
      <c r="CA745" s="491"/>
      <c r="CB745" s="491"/>
      <c r="CC745" s="491"/>
      <c r="CD745" s="491"/>
      <c r="CE745" s="491"/>
      <c r="CF745" s="491"/>
      <c r="CG745" s="491"/>
      <c r="CH745" s="491"/>
      <c r="CI745" s="491"/>
      <c r="CJ745" s="491"/>
      <c r="CK745" s="491"/>
      <c r="CL745" s="491"/>
      <c r="CM745" s="491"/>
      <c r="CN745" s="491"/>
      <c r="CO745" s="491"/>
      <c r="CP745" s="491"/>
      <c r="CQ745" s="491"/>
      <c r="CR745" s="491"/>
      <c r="CS745" s="491"/>
      <c r="CT745" s="491"/>
      <c r="CU745" s="491"/>
      <c r="CV745" s="491"/>
      <c r="CW745" s="491"/>
      <c r="CX745" s="491"/>
      <c r="CY745" s="491"/>
      <c r="CZ745" s="491"/>
      <c r="DA745" s="491"/>
      <c r="DB745" s="491"/>
      <c r="DC745" s="491"/>
      <c r="DD745" s="491"/>
      <c r="DE745" s="491"/>
      <c r="DF745" s="491"/>
      <c r="DG745" s="491"/>
      <c r="DH745" s="491"/>
      <c r="DI745" s="491"/>
      <c r="DJ745" s="491"/>
      <c r="DK745" s="491"/>
      <c r="DL745" s="491"/>
      <c r="DM745" s="491"/>
      <c r="DN745" s="491"/>
      <c r="DO745" s="491"/>
      <c r="DP745" s="491"/>
      <c r="DQ745" s="491"/>
      <c r="DR745" s="491"/>
      <c r="DS745" s="491"/>
      <c r="DT745" s="491"/>
      <c r="DU745" s="491"/>
      <c r="DV745" s="491"/>
      <c r="DW745" s="491"/>
      <c r="DX745" s="491"/>
      <c r="DY745" s="491"/>
      <c r="DZ745" s="491"/>
      <c r="EA745" s="491"/>
      <c r="EB745" s="491"/>
      <c r="EC745" s="491"/>
      <c r="ED745" s="491"/>
      <c r="EE745" s="491"/>
      <c r="EF745" s="491"/>
      <c r="EG745" s="491"/>
      <c r="EH745" s="491"/>
      <c r="EI745" s="491"/>
      <c r="EJ745" s="491"/>
      <c r="EK745" s="491"/>
      <c r="EL745" s="491"/>
      <c r="EM745" s="491"/>
      <c r="EN745" s="491"/>
      <c r="EO745" s="491"/>
      <c r="EP745" s="491"/>
      <c r="EQ745" s="491"/>
      <c r="ER745" s="491"/>
      <c r="ES745" s="491"/>
      <c r="ET745" s="491"/>
      <c r="EU745" s="491"/>
      <c r="EV745" s="491"/>
      <c r="EW745" s="491"/>
      <c r="EX745" s="491"/>
      <c r="EY745" s="491"/>
      <c r="EZ745" s="491"/>
      <c r="FA745" s="491"/>
      <c r="FB745" s="491"/>
      <c r="FC745" s="491"/>
      <c r="FD745" s="491"/>
      <c r="FE745" s="491"/>
      <c r="FF745" s="491"/>
      <c r="FG745" s="491"/>
      <c r="FH745" s="491"/>
      <c r="FI745" s="491"/>
      <c r="FJ745" s="491"/>
      <c r="FK745" s="491"/>
      <c r="FL745" s="491"/>
      <c r="FM745" s="491"/>
      <c r="FN745" s="491"/>
      <c r="FO745" s="491"/>
      <c r="FP745" s="491"/>
      <c r="FQ745" s="491"/>
      <c r="FR745" s="491"/>
      <c r="FS745" s="491"/>
      <c r="FT745" s="491"/>
      <c r="FU745" s="491"/>
      <c r="FV745" s="491"/>
      <c r="FW745" s="491"/>
      <c r="FX745" s="491"/>
      <c r="FY745" s="491"/>
      <c r="FZ745" s="491"/>
      <c r="GA745" s="491"/>
      <c r="GB745" s="491"/>
      <c r="GC745" s="491"/>
      <c r="GD745" s="491"/>
      <c r="GE745" s="491"/>
      <c r="GF745" s="491"/>
      <c r="GG745" s="491"/>
      <c r="GH745" s="491"/>
      <c r="GI745" s="491"/>
      <c r="GJ745" s="491"/>
      <c r="GK745" s="491"/>
      <c r="GL745" s="491"/>
      <c r="GM745" s="491"/>
      <c r="GN745" s="491"/>
      <c r="GO745" s="491"/>
      <c r="GP745" s="491"/>
      <c r="GQ745" s="491"/>
      <c r="GR745" s="491"/>
      <c r="GS745" s="491"/>
      <c r="GT745" s="491"/>
      <c r="GU745" s="491"/>
      <c r="GV745" s="491"/>
      <c r="GW745" s="491"/>
      <c r="GX745" s="491"/>
      <c r="GY745" s="491"/>
      <c r="GZ745" s="491"/>
      <c r="HA745" s="491"/>
      <c r="HB745" s="491"/>
      <c r="HC745" s="491"/>
      <c r="HD745" s="491"/>
      <c r="HE745" s="491"/>
      <c r="HF745" s="491"/>
      <c r="HG745" s="491"/>
      <c r="HH745" s="491"/>
      <c r="HI745" s="491"/>
      <c r="HJ745" s="491"/>
      <c r="HK745" s="491"/>
      <c r="HL745" s="491"/>
      <c r="HM745" s="491"/>
      <c r="HN745" s="491"/>
      <c r="HO745" s="491"/>
      <c r="HP745" s="491"/>
      <c r="HQ745" s="491"/>
      <c r="HR745" s="491"/>
      <c r="HS745" s="491"/>
      <c r="HT745" s="491"/>
      <c r="HU745" s="491"/>
    </row>
    <row r="746" spans="1:229" s="485" customFormat="1" x14ac:dyDescent="0.15">
      <c r="A746" s="496">
        <v>742</v>
      </c>
      <c r="B746" s="504">
        <v>60</v>
      </c>
      <c r="C746" s="539" t="s">
        <v>4606</v>
      </c>
      <c r="D746" s="538" t="s">
        <v>4596</v>
      </c>
      <c r="E746" s="506" t="s">
        <v>709</v>
      </c>
      <c r="F746" s="598" t="s">
        <v>2724</v>
      </c>
      <c r="G746" s="558" t="s">
        <v>4619</v>
      </c>
      <c r="H746" s="516" t="s">
        <v>2246</v>
      </c>
      <c r="I746" s="502" t="str">
        <f t="shared" si="68"/>
        <v>III/b</v>
      </c>
      <c r="J746" s="505" t="s">
        <v>3690</v>
      </c>
      <c r="K746" s="504" t="s">
        <v>707</v>
      </c>
      <c r="L746" s="503">
        <f t="shared" si="64"/>
        <v>35</v>
      </c>
      <c r="M746" s="504" t="s">
        <v>680</v>
      </c>
      <c r="N746" s="505" t="s">
        <v>3690</v>
      </c>
      <c r="O746" s="604" t="s">
        <v>2226</v>
      </c>
      <c r="P746" s="553" t="s">
        <v>3435</v>
      </c>
      <c r="Q746" s="508" t="s">
        <v>2233</v>
      </c>
      <c r="R746" s="508" t="s">
        <v>2297</v>
      </c>
      <c r="S746" s="598"/>
      <c r="T746" s="598"/>
      <c r="U746" s="598"/>
      <c r="V746" s="625"/>
      <c r="W746" s="491"/>
      <c r="X746" s="491"/>
      <c r="Y746" s="491"/>
      <c r="Z746" s="491"/>
      <c r="AA746" s="491"/>
      <c r="AB746" s="491"/>
      <c r="AC746" s="491"/>
      <c r="AD746" s="491"/>
      <c r="AE746" s="491"/>
      <c r="AF746" s="491"/>
      <c r="AG746" s="491"/>
      <c r="AH746" s="491"/>
      <c r="AI746" s="491"/>
      <c r="AJ746" s="491"/>
      <c r="AK746" s="491"/>
      <c r="AL746" s="491"/>
      <c r="AM746" s="491"/>
      <c r="AN746" s="491"/>
      <c r="AO746" s="491"/>
      <c r="AP746" s="491"/>
      <c r="AQ746" s="491"/>
      <c r="AR746" s="491"/>
      <c r="AS746" s="491"/>
      <c r="AT746" s="491"/>
      <c r="AU746" s="491"/>
      <c r="AV746" s="491"/>
      <c r="AW746" s="491"/>
      <c r="AX746" s="491"/>
      <c r="AY746" s="491"/>
      <c r="AZ746" s="491"/>
      <c r="BA746" s="491"/>
      <c r="BB746" s="491"/>
      <c r="BC746" s="491"/>
      <c r="BD746" s="491"/>
      <c r="BE746" s="491"/>
      <c r="BF746" s="491"/>
      <c r="BG746" s="491"/>
      <c r="BH746" s="491"/>
      <c r="BI746" s="491"/>
      <c r="BJ746" s="491"/>
      <c r="BK746" s="491"/>
      <c r="BL746" s="491"/>
      <c r="BM746" s="491"/>
      <c r="BN746" s="491"/>
      <c r="BO746" s="491"/>
      <c r="BP746" s="491"/>
      <c r="BQ746" s="491"/>
      <c r="BR746" s="491"/>
      <c r="BS746" s="491"/>
      <c r="BT746" s="491"/>
      <c r="BU746" s="491"/>
      <c r="BV746" s="491"/>
      <c r="BW746" s="491"/>
      <c r="BX746" s="491"/>
      <c r="BY746" s="491"/>
      <c r="BZ746" s="491"/>
      <c r="CA746" s="491"/>
      <c r="CB746" s="491"/>
      <c r="CC746" s="491"/>
      <c r="CD746" s="491"/>
      <c r="CE746" s="491"/>
      <c r="CF746" s="491"/>
      <c r="CG746" s="491"/>
      <c r="CH746" s="491"/>
      <c r="CI746" s="491"/>
      <c r="CJ746" s="491"/>
      <c r="CK746" s="491"/>
      <c r="CL746" s="491"/>
      <c r="CM746" s="491"/>
      <c r="CN746" s="491"/>
      <c r="CO746" s="491"/>
      <c r="CP746" s="491"/>
      <c r="CQ746" s="491"/>
      <c r="CR746" s="491"/>
      <c r="CS746" s="491"/>
      <c r="CT746" s="491"/>
      <c r="CU746" s="491"/>
      <c r="CV746" s="491"/>
      <c r="CW746" s="491"/>
      <c r="CX746" s="491"/>
      <c r="CY746" s="491"/>
      <c r="CZ746" s="491"/>
      <c r="DA746" s="491"/>
      <c r="DB746" s="491"/>
      <c r="DC746" s="491"/>
      <c r="DD746" s="491"/>
      <c r="DE746" s="491"/>
      <c r="DF746" s="491"/>
      <c r="DG746" s="491"/>
      <c r="DH746" s="491"/>
      <c r="DI746" s="491"/>
      <c r="DJ746" s="491"/>
      <c r="DK746" s="491"/>
      <c r="DL746" s="491"/>
      <c r="DM746" s="491"/>
      <c r="DN746" s="491"/>
      <c r="DO746" s="491"/>
      <c r="DP746" s="491"/>
      <c r="DQ746" s="491"/>
      <c r="DR746" s="491"/>
      <c r="DS746" s="491"/>
      <c r="DT746" s="491"/>
      <c r="DU746" s="491"/>
      <c r="DV746" s="491"/>
      <c r="DW746" s="491"/>
      <c r="DX746" s="491"/>
      <c r="DY746" s="491"/>
      <c r="DZ746" s="491"/>
      <c r="EA746" s="491"/>
      <c r="EB746" s="491"/>
      <c r="EC746" s="491"/>
      <c r="ED746" s="491"/>
      <c r="EE746" s="491"/>
      <c r="EF746" s="491"/>
      <c r="EG746" s="491"/>
      <c r="EH746" s="491"/>
      <c r="EI746" s="491"/>
      <c r="EJ746" s="491"/>
      <c r="EK746" s="491"/>
      <c r="EL746" s="491"/>
      <c r="EM746" s="491"/>
      <c r="EN746" s="491"/>
      <c r="EO746" s="491"/>
      <c r="EP746" s="491"/>
      <c r="EQ746" s="491"/>
      <c r="ER746" s="491"/>
      <c r="ES746" s="491"/>
      <c r="ET746" s="491"/>
      <c r="EU746" s="491"/>
      <c r="EV746" s="491"/>
      <c r="EW746" s="491"/>
      <c r="EX746" s="491"/>
      <c r="EY746" s="491"/>
      <c r="EZ746" s="491"/>
      <c r="FA746" s="491"/>
      <c r="FB746" s="491"/>
      <c r="FC746" s="491"/>
      <c r="FD746" s="491"/>
      <c r="FE746" s="491"/>
      <c r="FF746" s="491"/>
      <c r="FG746" s="491"/>
      <c r="FH746" s="491"/>
      <c r="FI746" s="491"/>
      <c r="FJ746" s="491"/>
      <c r="FK746" s="491"/>
      <c r="FL746" s="491"/>
      <c r="FM746" s="491"/>
      <c r="FN746" s="491"/>
      <c r="FO746" s="491"/>
      <c r="FP746" s="491"/>
      <c r="FQ746" s="491"/>
      <c r="FR746" s="491"/>
      <c r="FS746" s="491"/>
      <c r="FT746" s="491"/>
      <c r="FU746" s="491"/>
      <c r="FV746" s="491"/>
      <c r="FW746" s="491"/>
      <c r="FX746" s="491"/>
      <c r="FY746" s="491"/>
      <c r="FZ746" s="491"/>
      <c r="GA746" s="491"/>
      <c r="GB746" s="491"/>
      <c r="GC746" s="491"/>
      <c r="GD746" s="491"/>
      <c r="GE746" s="491"/>
      <c r="GF746" s="491"/>
      <c r="GG746" s="491"/>
      <c r="GH746" s="491"/>
      <c r="GI746" s="491"/>
      <c r="GJ746" s="491"/>
      <c r="GK746" s="491"/>
      <c r="GL746" s="491"/>
      <c r="GM746" s="491"/>
      <c r="GN746" s="491"/>
      <c r="GO746" s="491"/>
      <c r="GP746" s="491"/>
      <c r="GQ746" s="491"/>
      <c r="GR746" s="491"/>
      <c r="GS746" s="491"/>
      <c r="GT746" s="491"/>
      <c r="GU746" s="491"/>
      <c r="GV746" s="491"/>
      <c r="GW746" s="491"/>
      <c r="GX746" s="491"/>
      <c r="GY746" s="491"/>
      <c r="GZ746" s="491"/>
      <c r="HA746" s="491"/>
      <c r="HB746" s="491"/>
      <c r="HC746" s="491"/>
      <c r="HD746" s="491"/>
      <c r="HE746" s="491"/>
      <c r="HF746" s="491"/>
      <c r="HG746" s="491"/>
      <c r="HH746" s="491"/>
      <c r="HI746" s="491"/>
      <c r="HJ746" s="491"/>
      <c r="HK746" s="491"/>
      <c r="HL746" s="491"/>
      <c r="HM746" s="491"/>
      <c r="HN746" s="491"/>
      <c r="HO746" s="491"/>
      <c r="HP746" s="491"/>
      <c r="HQ746" s="491"/>
      <c r="HR746" s="491"/>
      <c r="HS746" s="491"/>
      <c r="HT746" s="491"/>
      <c r="HU746" s="491"/>
    </row>
    <row r="747" spans="1:229" s="485" customFormat="1" x14ac:dyDescent="0.15">
      <c r="A747" s="496">
        <v>743</v>
      </c>
      <c r="B747" s="611">
        <v>61</v>
      </c>
      <c r="C747" s="539" t="s">
        <v>4607</v>
      </c>
      <c r="D747" s="538" t="s">
        <v>4597</v>
      </c>
      <c r="E747" s="506" t="s">
        <v>709</v>
      </c>
      <c r="F747" s="598" t="s">
        <v>2828</v>
      </c>
      <c r="G747" s="558" t="s">
        <v>4620</v>
      </c>
      <c r="H747" s="516" t="s">
        <v>2246</v>
      </c>
      <c r="I747" s="502" t="str">
        <f t="shared" si="68"/>
        <v>III/b</v>
      </c>
      <c r="J747" s="505" t="s">
        <v>3690</v>
      </c>
      <c r="K747" s="504" t="s">
        <v>707</v>
      </c>
      <c r="L747" s="503">
        <f t="shared" si="64"/>
        <v>30</v>
      </c>
      <c r="M747" s="504" t="s">
        <v>680</v>
      </c>
      <c r="N747" s="505" t="s">
        <v>3690</v>
      </c>
      <c r="O747" s="604" t="s">
        <v>2226</v>
      </c>
      <c r="P747" s="553" t="s">
        <v>2348</v>
      </c>
      <c r="Q747" s="508" t="s">
        <v>2233</v>
      </c>
      <c r="R747" s="508" t="s">
        <v>2297</v>
      </c>
      <c r="S747" s="598"/>
      <c r="T747" s="598"/>
      <c r="U747" s="598"/>
      <c r="V747" s="625"/>
      <c r="W747" s="491"/>
      <c r="X747" s="491"/>
      <c r="Y747" s="491"/>
      <c r="Z747" s="491"/>
      <c r="AA747" s="491"/>
      <c r="AB747" s="491"/>
      <c r="AC747" s="491"/>
      <c r="AD747" s="491"/>
      <c r="AE747" s="491"/>
      <c r="AF747" s="491"/>
      <c r="AG747" s="491"/>
      <c r="AH747" s="491"/>
      <c r="AI747" s="491"/>
      <c r="AJ747" s="491"/>
      <c r="AK747" s="491"/>
      <c r="AL747" s="491"/>
      <c r="AM747" s="491"/>
      <c r="AN747" s="491"/>
      <c r="AO747" s="491"/>
      <c r="AP747" s="491"/>
      <c r="AQ747" s="491"/>
      <c r="AR747" s="491"/>
      <c r="AS747" s="491"/>
      <c r="AT747" s="491"/>
      <c r="AU747" s="491"/>
      <c r="AV747" s="491"/>
      <c r="AW747" s="491"/>
      <c r="AX747" s="491"/>
      <c r="AY747" s="491"/>
      <c r="AZ747" s="491"/>
      <c r="BA747" s="491"/>
      <c r="BB747" s="491"/>
      <c r="BC747" s="491"/>
      <c r="BD747" s="491"/>
      <c r="BE747" s="491"/>
      <c r="BF747" s="491"/>
      <c r="BG747" s="491"/>
      <c r="BH747" s="491"/>
      <c r="BI747" s="491"/>
      <c r="BJ747" s="491"/>
      <c r="BK747" s="491"/>
      <c r="BL747" s="491"/>
      <c r="BM747" s="491"/>
      <c r="BN747" s="491"/>
      <c r="BO747" s="491"/>
      <c r="BP747" s="491"/>
      <c r="BQ747" s="491"/>
      <c r="BR747" s="491"/>
      <c r="BS747" s="491"/>
      <c r="BT747" s="491"/>
      <c r="BU747" s="491"/>
      <c r="BV747" s="491"/>
      <c r="BW747" s="491"/>
      <c r="BX747" s="491"/>
      <c r="BY747" s="491"/>
      <c r="BZ747" s="491"/>
      <c r="CA747" s="491"/>
      <c r="CB747" s="491"/>
      <c r="CC747" s="491"/>
      <c r="CD747" s="491"/>
      <c r="CE747" s="491"/>
      <c r="CF747" s="491"/>
      <c r="CG747" s="491"/>
      <c r="CH747" s="491"/>
      <c r="CI747" s="491"/>
      <c r="CJ747" s="491"/>
      <c r="CK747" s="491"/>
      <c r="CL747" s="491"/>
      <c r="CM747" s="491"/>
      <c r="CN747" s="491"/>
      <c r="CO747" s="491"/>
      <c r="CP747" s="491"/>
      <c r="CQ747" s="491"/>
      <c r="CR747" s="491"/>
      <c r="CS747" s="491"/>
      <c r="CT747" s="491"/>
      <c r="CU747" s="491"/>
      <c r="CV747" s="491"/>
      <c r="CW747" s="491"/>
      <c r="CX747" s="491"/>
      <c r="CY747" s="491"/>
      <c r="CZ747" s="491"/>
      <c r="DA747" s="491"/>
      <c r="DB747" s="491"/>
      <c r="DC747" s="491"/>
      <c r="DD747" s="491"/>
      <c r="DE747" s="491"/>
      <c r="DF747" s="491"/>
      <c r="DG747" s="491"/>
      <c r="DH747" s="491"/>
      <c r="DI747" s="491"/>
      <c r="DJ747" s="491"/>
      <c r="DK747" s="491"/>
      <c r="DL747" s="491"/>
      <c r="DM747" s="491"/>
      <c r="DN747" s="491"/>
      <c r="DO747" s="491"/>
      <c r="DP747" s="491"/>
      <c r="DQ747" s="491"/>
      <c r="DR747" s="491"/>
      <c r="DS747" s="491"/>
      <c r="DT747" s="491"/>
      <c r="DU747" s="491"/>
      <c r="DV747" s="491"/>
      <c r="DW747" s="491"/>
      <c r="DX747" s="491"/>
      <c r="DY747" s="491"/>
      <c r="DZ747" s="491"/>
      <c r="EA747" s="491"/>
      <c r="EB747" s="491"/>
      <c r="EC747" s="491"/>
      <c r="ED747" s="491"/>
      <c r="EE747" s="491"/>
      <c r="EF747" s="491"/>
      <c r="EG747" s="491"/>
      <c r="EH747" s="491"/>
      <c r="EI747" s="491"/>
      <c r="EJ747" s="491"/>
      <c r="EK747" s="491"/>
      <c r="EL747" s="491"/>
      <c r="EM747" s="491"/>
      <c r="EN747" s="491"/>
      <c r="EO747" s="491"/>
      <c r="EP747" s="491"/>
      <c r="EQ747" s="491"/>
      <c r="ER747" s="491"/>
      <c r="ES747" s="491"/>
      <c r="ET747" s="491"/>
      <c r="EU747" s="491"/>
      <c r="EV747" s="491"/>
      <c r="EW747" s="491"/>
      <c r="EX747" s="491"/>
      <c r="EY747" s="491"/>
      <c r="EZ747" s="491"/>
      <c r="FA747" s="491"/>
      <c r="FB747" s="491"/>
      <c r="FC747" s="491"/>
      <c r="FD747" s="491"/>
      <c r="FE747" s="491"/>
      <c r="FF747" s="491"/>
      <c r="FG747" s="491"/>
      <c r="FH747" s="491"/>
      <c r="FI747" s="491"/>
      <c r="FJ747" s="491"/>
      <c r="FK747" s="491"/>
      <c r="FL747" s="491"/>
      <c r="FM747" s="491"/>
      <c r="FN747" s="491"/>
      <c r="FO747" s="491"/>
      <c r="FP747" s="491"/>
      <c r="FQ747" s="491"/>
      <c r="FR747" s="491"/>
      <c r="FS747" s="491"/>
      <c r="FT747" s="491"/>
      <c r="FU747" s="491"/>
      <c r="FV747" s="491"/>
      <c r="FW747" s="491"/>
      <c r="FX747" s="491"/>
      <c r="FY747" s="491"/>
      <c r="FZ747" s="491"/>
      <c r="GA747" s="491"/>
      <c r="GB747" s="491"/>
      <c r="GC747" s="491"/>
      <c r="GD747" s="491"/>
      <c r="GE747" s="491"/>
      <c r="GF747" s="491"/>
      <c r="GG747" s="491"/>
      <c r="GH747" s="491"/>
      <c r="GI747" s="491"/>
      <c r="GJ747" s="491"/>
      <c r="GK747" s="491"/>
      <c r="GL747" s="491"/>
      <c r="GM747" s="491"/>
      <c r="GN747" s="491"/>
      <c r="GO747" s="491"/>
      <c r="GP747" s="491"/>
      <c r="GQ747" s="491"/>
      <c r="GR747" s="491"/>
      <c r="GS747" s="491"/>
      <c r="GT747" s="491"/>
      <c r="GU747" s="491"/>
      <c r="GV747" s="491"/>
      <c r="GW747" s="491"/>
      <c r="GX747" s="491"/>
      <c r="GY747" s="491"/>
      <c r="GZ747" s="491"/>
      <c r="HA747" s="491"/>
      <c r="HB747" s="491"/>
      <c r="HC747" s="491"/>
      <c r="HD747" s="491"/>
      <c r="HE747" s="491"/>
      <c r="HF747" s="491"/>
      <c r="HG747" s="491"/>
      <c r="HH747" s="491"/>
      <c r="HI747" s="491"/>
      <c r="HJ747" s="491"/>
      <c r="HK747" s="491"/>
      <c r="HL747" s="491"/>
      <c r="HM747" s="491"/>
      <c r="HN747" s="491"/>
      <c r="HO747" s="491"/>
      <c r="HP747" s="491"/>
      <c r="HQ747" s="491"/>
      <c r="HR747" s="491"/>
      <c r="HS747" s="491"/>
      <c r="HT747" s="491"/>
      <c r="HU747" s="491"/>
    </row>
    <row r="748" spans="1:229" s="485" customFormat="1" x14ac:dyDescent="0.15">
      <c r="A748" s="504">
        <v>744</v>
      </c>
      <c r="B748" s="504">
        <v>62</v>
      </c>
      <c r="C748" s="539" t="s">
        <v>4608</v>
      </c>
      <c r="D748" s="538" t="s">
        <v>5206</v>
      </c>
      <c r="E748" s="506" t="s">
        <v>705</v>
      </c>
      <c r="F748" s="598" t="s">
        <v>2747</v>
      </c>
      <c r="G748" s="558" t="s">
        <v>4622</v>
      </c>
      <c r="H748" s="516" t="s">
        <v>2246</v>
      </c>
      <c r="I748" s="502" t="str">
        <f t="shared" si="68"/>
        <v>III/b</v>
      </c>
      <c r="J748" s="505" t="s">
        <v>3690</v>
      </c>
      <c r="K748" s="504" t="s">
        <v>707</v>
      </c>
      <c r="L748" s="503">
        <f t="shared" si="64"/>
        <v>36</v>
      </c>
      <c r="M748" s="504" t="s">
        <v>680</v>
      </c>
      <c r="N748" s="505" t="s">
        <v>3690</v>
      </c>
      <c r="O748" s="604" t="s">
        <v>2226</v>
      </c>
      <c r="P748" s="553" t="s">
        <v>4804</v>
      </c>
      <c r="Q748" s="508" t="s">
        <v>2233</v>
      </c>
      <c r="R748" s="508" t="s">
        <v>3438</v>
      </c>
      <c r="S748" s="598">
        <v>2016</v>
      </c>
      <c r="T748" s="598" t="s">
        <v>5207</v>
      </c>
      <c r="U748" s="598" t="s">
        <v>5208</v>
      </c>
      <c r="V748" s="625"/>
      <c r="W748" s="491"/>
      <c r="X748" s="491"/>
      <c r="Y748" s="491"/>
      <c r="Z748" s="491"/>
      <c r="AA748" s="491"/>
      <c r="AB748" s="491"/>
      <c r="AC748" s="491"/>
      <c r="AD748" s="491"/>
      <c r="AE748" s="491"/>
      <c r="AF748" s="491"/>
      <c r="AG748" s="491"/>
      <c r="AH748" s="491"/>
      <c r="AI748" s="491"/>
      <c r="AJ748" s="491"/>
      <c r="AK748" s="491"/>
      <c r="AL748" s="491"/>
      <c r="AM748" s="491"/>
      <c r="AN748" s="491"/>
      <c r="AO748" s="491"/>
      <c r="AP748" s="491"/>
      <c r="AQ748" s="491"/>
      <c r="AR748" s="491"/>
      <c r="AS748" s="491"/>
      <c r="AT748" s="491"/>
      <c r="AU748" s="491"/>
      <c r="AV748" s="491"/>
      <c r="AW748" s="491"/>
      <c r="AX748" s="491"/>
      <c r="AY748" s="491"/>
      <c r="AZ748" s="491"/>
      <c r="BA748" s="491"/>
      <c r="BB748" s="491"/>
      <c r="BC748" s="491"/>
      <c r="BD748" s="491"/>
      <c r="BE748" s="491"/>
      <c r="BF748" s="491"/>
      <c r="BG748" s="491"/>
      <c r="BH748" s="491"/>
      <c r="BI748" s="491"/>
      <c r="BJ748" s="491"/>
      <c r="BK748" s="491"/>
      <c r="BL748" s="491"/>
      <c r="BM748" s="491"/>
      <c r="BN748" s="491"/>
      <c r="BO748" s="491"/>
      <c r="BP748" s="491"/>
      <c r="BQ748" s="491"/>
      <c r="BR748" s="491"/>
      <c r="BS748" s="491"/>
      <c r="BT748" s="491"/>
      <c r="BU748" s="491"/>
      <c r="BV748" s="491"/>
      <c r="BW748" s="491"/>
      <c r="BX748" s="491"/>
      <c r="BY748" s="491"/>
      <c r="BZ748" s="491"/>
      <c r="CA748" s="491"/>
      <c r="CB748" s="491"/>
      <c r="CC748" s="491"/>
      <c r="CD748" s="491"/>
      <c r="CE748" s="491"/>
      <c r="CF748" s="491"/>
      <c r="CG748" s="491"/>
      <c r="CH748" s="491"/>
      <c r="CI748" s="491"/>
      <c r="CJ748" s="491"/>
      <c r="CK748" s="491"/>
      <c r="CL748" s="491"/>
      <c r="CM748" s="491"/>
      <c r="CN748" s="491"/>
      <c r="CO748" s="491"/>
      <c r="CP748" s="491"/>
      <c r="CQ748" s="491"/>
      <c r="CR748" s="491"/>
      <c r="CS748" s="491"/>
      <c r="CT748" s="491"/>
      <c r="CU748" s="491"/>
      <c r="CV748" s="491"/>
      <c r="CW748" s="491"/>
      <c r="CX748" s="491"/>
      <c r="CY748" s="491"/>
      <c r="CZ748" s="491"/>
      <c r="DA748" s="491"/>
      <c r="DB748" s="491"/>
      <c r="DC748" s="491"/>
      <c r="DD748" s="491"/>
      <c r="DE748" s="491"/>
      <c r="DF748" s="491"/>
      <c r="DG748" s="491"/>
      <c r="DH748" s="491"/>
      <c r="DI748" s="491"/>
      <c r="DJ748" s="491"/>
      <c r="DK748" s="491"/>
      <c r="DL748" s="491"/>
      <c r="DM748" s="491"/>
      <c r="DN748" s="491"/>
      <c r="DO748" s="491"/>
      <c r="DP748" s="491"/>
      <c r="DQ748" s="491"/>
      <c r="DR748" s="491"/>
      <c r="DS748" s="491"/>
      <c r="DT748" s="491"/>
      <c r="DU748" s="491"/>
      <c r="DV748" s="491"/>
      <c r="DW748" s="491"/>
      <c r="DX748" s="491"/>
      <c r="DY748" s="491"/>
      <c r="DZ748" s="491"/>
      <c r="EA748" s="491"/>
      <c r="EB748" s="491"/>
      <c r="EC748" s="491"/>
      <c r="ED748" s="491"/>
      <c r="EE748" s="491"/>
      <c r="EF748" s="491"/>
      <c r="EG748" s="491"/>
      <c r="EH748" s="491"/>
      <c r="EI748" s="491"/>
      <c r="EJ748" s="491"/>
      <c r="EK748" s="491"/>
      <c r="EL748" s="491"/>
      <c r="EM748" s="491"/>
      <c r="EN748" s="491"/>
      <c r="EO748" s="491"/>
      <c r="EP748" s="491"/>
      <c r="EQ748" s="491"/>
      <c r="ER748" s="491"/>
      <c r="ES748" s="491"/>
      <c r="ET748" s="491"/>
      <c r="EU748" s="491"/>
      <c r="EV748" s="491"/>
      <c r="EW748" s="491"/>
      <c r="EX748" s="491"/>
      <c r="EY748" s="491"/>
      <c r="EZ748" s="491"/>
      <c r="FA748" s="491"/>
      <c r="FB748" s="491"/>
      <c r="FC748" s="491"/>
      <c r="FD748" s="491"/>
      <c r="FE748" s="491"/>
      <c r="FF748" s="491"/>
      <c r="FG748" s="491"/>
      <c r="FH748" s="491"/>
      <c r="FI748" s="491"/>
      <c r="FJ748" s="491"/>
      <c r="FK748" s="491"/>
      <c r="FL748" s="491"/>
      <c r="FM748" s="491"/>
      <c r="FN748" s="491"/>
      <c r="FO748" s="491"/>
      <c r="FP748" s="491"/>
      <c r="FQ748" s="491"/>
      <c r="FR748" s="491"/>
      <c r="FS748" s="491"/>
      <c r="FT748" s="491"/>
      <c r="FU748" s="491"/>
      <c r="FV748" s="491"/>
      <c r="FW748" s="491"/>
      <c r="FX748" s="491"/>
      <c r="FY748" s="491"/>
      <c r="FZ748" s="491"/>
      <c r="GA748" s="491"/>
      <c r="GB748" s="491"/>
      <c r="GC748" s="491"/>
      <c r="GD748" s="491"/>
      <c r="GE748" s="491"/>
      <c r="GF748" s="491"/>
      <c r="GG748" s="491"/>
      <c r="GH748" s="491"/>
      <c r="GI748" s="491"/>
      <c r="GJ748" s="491"/>
      <c r="GK748" s="491"/>
      <c r="GL748" s="491"/>
      <c r="GM748" s="491"/>
      <c r="GN748" s="491"/>
      <c r="GO748" s="491"/>
      <c r="GP748" s="491"/>
      <c r="GQ748" s="491"/>
      <c r="GR748" s="491"/>
      <c r="GS748" s="491"/>
      <c r="GT748" s="491"/>
      <c r="GU748" s="491"/>
      <c r="GV748" s="491"/>
      <c r="GW748" s="491"/>
      <c r="GX748" s="491"/>
      <c r="GY748" s="491"/>
      <c r="GZ748" s="491"/>
      <c r="HA748" s="491"/>
      <c r="HB748" s="491"/>
      <c r="HC748" s="491"/>
      <c r="HD748" s="491"/>
      <c r="HE748" s="491"/>
      <c r="HF748" s="491"/>
      <c r="HG748" s="491"/>
      <c r="HH748" s="491"/>
      <c r="HI748" s="491"/>
      <c r="HJ748" s="491"/>
      <c r="HK748" s="491"/>
      <c r="HL748" s="491"/>
      <c r="HM748" s="491"/>
      <c r="HN748" s="491"/>
      <c r="HO748" s="491"/>
      <c r="HP748" s="491"/>
      <c r="HQ748" s="491"/>
      <c r="HR748" s="491"/>
      <c r="HS748" s="491"/>
      <c r="HT748" s="491"/>
      <c r="HU748" s="491"/>
    </row>
    <row r="749" spans="1:229" s="485" customFormat="1" x14ac:dyDescent="0.15">
      <c r="A749" s="496">
        <v>745</v>
      </c>
      <c r="B749" s="611">
        <v>63</v>
      </c>
      <c r="C749" s="539" t="s">
        <v>4609</v>
      </c>
      <c r="D749" s="538" t="s">
        <v>4598</v>
      </c>
      <c r="E749" s="506" t="s">
        <v>709</v>
      </c>
      <c r="F749" s="598" t="s">
        <v>4647</v>
      </c>
      <c r="G749" s="558" t="s">
        <v>4621</v>
      </c>
      <c r="H749" s="516" t="s">
        <v>2246</v>
      </c>
      <c r="I749" s="502" t="str">
        <f t="shared" si="68"/>
        <v>III/b</v>
      </c>
      <c r="J749" s="505" t="s">
        <v>3690</v>
      </c>
      <c r="K749" s="504" t="s">
        <v>707</v>
      </c>
      <c r="L749" s="503">
        <f t="shared" si="64"/>
        <v>28</v>
      </c>
      <c r="M749" s="504" t="s">
        <v>680</v>
      </c>
      <c r="N749" s="505" t="s">
        <v>3690</v>
      </c>
      <c r="O749" s="604" t="s">
        <v>2226</v>
      </c>
      <c r="P749" s="553" t="s">
        <v>4805</v>
      </c>
      <c r="Q749" s="508" t="s">
        <v>2233</v>
      </c>
      <c r="R749" s="508" t="s">
        <v>4962</v>
      </c>
      <c r="S749" s="598"/>
      <c r="T749" s="598"/>
      <c r="U749" s="598"/>
      <c r="V749" s="625"/>
      <c r="W749" s="491"/>
      <c r="X749" s="491"/>
      <c r="Y749" s="491"/>
      <c r="Z749" s="491"/>
      <c r="AA749" s="491"/>
      <c r="AB749" s="491"/>
      <c r="AC749" s="491"/>
      <c r="AD749" s="491"/>
      <c r="AE749" s="491"/>
      <c r="AF749" s="491"/>
      <c r="AG749" s="491"/>
      <c r="AH749" s="491"/>
      <c r="AI749" s="491"/>
      <c r="AJ749" s="491"/>
      <c r="AK749" s="491"/>
      <c r="AL749" s="491"/>
      <c r="AM749" s="491"/>
      <c r="AN749" s="491"/>
      <c r="AO749" s="491"/>
      <c r="AP749" s="491"/>
      <c r="AQ749" s="491"/>
      <c r="AR749" s="491"/>
      <c r="AS749" s="491"/>
      <c r="AT749" s="491"/>
      <c r="AU749" s="491"/>
      <c r="AV749" s="491"/>
      <c r="AW749" s="491"/>
      <c r="AX749" s="491"/>
      <c r="AY749" s="491"/>
      <c r="AZ749" s="491"/>
      <c r="BA749" s="491"/>
      <c r="BB749" s="491"/>
      <c r="BC749" s="491"/>
      <c r="BD749" s="491"/>
      <c r="BE749" s="491"/>
      <c r="BF749" s="491"/>
      <c r="BG749" s="491"/>
      <c r="BH749" s="491"/>
      <c r="BI749" s="491"/>
      <c r="BJ749" s="491"/>
      <c r="BK749" s="491"/>
      <c r="BL749" s="491"/>
      <c r="BM749" s="491"/>
      <c r="BN749" s="491"/>
      <c r="BO749" s="491"/>
      <c r="BP749" s="491"/>
      <c r="BQ749" s="491"/>
      <c r="BR749" s="491"/>
      <c r="BS749" s="491"/>
      <c r="BT749" s="491"/>
      <c r="BU749" s="491"/>
      <c r="BV749" s="491"/>
      <c r="BW749" s="491"/>
      <c r="BX749" s="491"/>
      <c r="BY749" s="491"/>
      <c r="BZ749" s="491"/>
      <c r="CA749" s="491"/>
      <c r="CB749" s="491"/>
      <c r="CC749" s="491"/>
      <c r="CD749" s="491"/>
      <c r="CE749" s="491"/>
      <c r="CF749" s="491"/>
      <c r="CG749" s="491"/>
      <c r="CH749" s="491"/>
      <c r="CI749" s="491"/>
      <c r="CJ749" s="491"/>
      <c r="CK749" s="491"/>
      <c r="CL749" s="491"/>
      <c r="CM749" s="491"/>
      <c r="CN749" s="491"/>
      <c r="CO749" s="491"/>
      <c r="CP749" s="491"/>
      <c r="CQ749" s="491"/>
      <c r="CR749" s="491"/>
      <c r="CS749" s="491"/>
      <c r="CT749" s="491"/>
      <c r="CU749" s="491"/>
      <c r="CV749" s="491"/>
      <c r="CW749" s="491"/>
      <c r="CX749" s="491"/>
      <c r="CY749" s="491"/>
      <c r="CZ749" s="491"/>
      <c r="DA749" s="491"/>
      <c r="DB749" s="491"/>
      <c r="DC749" s="491"/>
      <c r="DD749" s="491"/>
      <c r="DE749" s="491"/>
      <c r="DF749" s="491"/>
      <c r="DG749" s="491"/>
      <c r="DH749" s="491"/>
      <c r="DI749" s="491"/>
      <c r="DJ749" s="491"/>
      <c r="DK749" s="491"/>
      <c r="DL749" s="491"/>
      <c r="DM749" s="491"/>
      <c r="DN749" s="491"/>
      <c r="DO749" s="491"/>
      <c r="DP749" s="491"/>
      <c r="DQ749" s="491"/>
      <c r="DR749" s="491"/>
      <c r="DS749" s="491"/>
      <c r="DT749" s="491"/>
      <c r="DU749" s="491"/>
      <c r="DV749" s="491"/>
      <c r="DW749" s="491"/>
      <c r="DX749" s="491"/>
      <c r="DY749" s="491"/>
      <c r="DZ749" s="491"/>
      <c r="EA749" s="491"/>
      <c r="EB749" s="491"/>
      <c r="EC749" s="491"/>
      <c r="ED749" s="491"/>
      <c r="EE749" s="491"/>
      <c r="EF749" s="491"/>
      <c r="EG749" s="491"/>
      <c r="EH749" s="491"/>
      <c r="EI749" s="491"/>
      <c r="EJ749" s="491"/>
      <c r="EK749" s="491"/>
      <c r="EL749" s="491"/>
      <c r="EM749" s="491"/>
      <c r="EN749" s="491"/>
      <c r="EO749" s="491"/>
      <c r="EP749" s="491"/>
      <c r="EQ749" s="491"/>
      <c r="ER749" s="491"/>
      <c r="ES749" s="491"/>
      <c r="ET749" s="491"/>
      <c r="EU749" s="491"/>
      <c r="EV749" s="491"/>
      <c r="EW749" s="491"/>
      <c r="EX749" s="491"/>
      <c r="EY749" s="491"/>
      <c r="EZ749" s="491"/>
      <c r="FA749" s="491"/>
      <c r="FB749" s="491"/>
      <c r="FC749" s="491"/>
      <c r="FD749" s="491"/>
      <c r="FE749" s="491"/>
      <c r="FF749" s="491"/>
      <c r="FG749" s="491"/>
      <c r="FH749" s="491"/>
      <c r="FI749" s="491"/>
      <c r="FJ749" s="491"/>
      <c r="FK749" s="491"/>
      <c r="FL749" s="491"/>
      <c r="FM749" s="491"/>
      <c r="FN749" s="491"/>
      <c r="FO749" s="491"/>
      <c r="FP749" s="491"/>
      <c r="FQ749" s="491"/>
      <c r="FR749" s="491"/>
      <c r="FS749" s="491"/>
      <c r="FT749" s="491"/>
      <c r="FU749" s="491"/>
      <c r="FV749" s="491"/>
      <c r="FW749" s="491"/>
      <c r="FX749" s="491"/>
      <c r="FY749" s="491"/>
      <c r="FZ749" s="491"/>
      <c r="GA749" s="491"/>
      <c r="GB749" s="491"/>
      <c r="GC749" s="491"/>
      <c r="GD749" s="491"/>
      <c r="GE749" s="491"/>
      <c r="GF749" s="491"/>
      <c r="GG749" s="491"/>
      <c r="GH749" s="491"/>
      <c r="GI749" s="491"/>
      <c r="GJ749" s="491"/>
      <c r="GK749" s="491"/>
      <c r="GL749" s="491"/>
      <c r="GM749" s="491"/>
      <c r="GN749" s="491"/>
      <c r="GO749" s="491"/>
      <c r="GP749" s="491"/>
      <c r="GQ749" s="491"/>
      <c r="GR749" s="491"/>
      <c r="GS749" s="491"/>
      <c r="GT749" s="491"/>
      <c r="GU749" s="491"/>
      <c r="GV749" s="491"/>
      <c r="GW749" s="491"/>
      <c r="GX749" s="491"/>
      <c r="GY749" s="491"/>
      <c r="GZ749" s="491"/>
      <c r="HA749" s="491"/>
      <c r="HB749" s="491"/>
      <c r="HC749" s="491"/>
      <c r="HD749" s="491"/>
      <c r="HE749" s="491"/>
      <c r="HF749" s="491"/>
      <c r="HG749" s="491"/>
      <c r="HH749" s="491"/>
      <c r="HI749" s="491"/>
      <c r="HJ749" s="491"/>
      <c r="HK749" s="491"/>
      <c r="HL749" s="491"/>
      <c r="HM749" s="491"/>
      <c r="HN749" s="491"/>
      <c r="HO749" s="491"/>
      <c r="HP749" s="491"/>
      <c r="HQ749" s="491"/>
      <c r="HR749" s="491"/>
      <c r="HS749" s="491"/>
      <c r="HT749" s="491"/>
      <c r="HU749" s="491"/>
    </row>
    <row r="750" spans="1:229" s="485" customFormat="1" x14ac:dyDescent="0.15">
      <c r="A750" s="496">
        <v>746</v>
      </c>
      <c r="B750" s="504">
        <v>64</v>
      </c>
      <c r="C750" s="539" t="s">
        <v>4610</v>
      </c>
      <c r="D750" s="538" t="s">
        <v>5256</v>
      </c>
      <c r="E750" s="506" t="s">
        <v>705</v>
      </c>
      <c r="F750" s="598" t="s">
        <v>2751</v>
      </c>
      <c r="G750" s="558" t="s">
        <v>4623</v>
      </c>
      <c r="H750" s="516" t="s">
        <v>2246</v>
      </c>
      <c r="I750" s="502" t="str">
        <f t="shared" si="68"/>
        <v>III/b</v>
      </c>
      <c r="J750" s="505" t="s">
        <v>3690</v>
      </c>
      <c r="K750" s="504" t="s">
        <v>707</v>
      </c>
      <c r="L750" s="503">
        <f t="shared" si="64"/>
        <v>36</v>
      </c>
      <c r="M750" s="504" t="s">
        <v>680</v>
      </c>
      <c r="N750" s="505" t="s">
        <v>3690</v>
      </c>
      <c r="O750" s="604" t="s">
        <v>2226</v>
      </c>
      <c r="P750" s="553" t="s">
        <v>4806</v>
      </c>
      <c r="Q750" s="508" t="s">
        <v>2233</v>
      </c>
      <c r="R750" s="508" t="s">
        <v>3359</v>
      </c>
      <c r="S750" s="598">
        <v>2014</v>
      </c>
      <c r="T750" s="598" t="s">
        <v>5257</v>
      </c>
      <c r="U750" s="598" t="s">
        <v>3007</v>
      </c>
      <c r="V750" s="625"/>
      <c r="W750" s="491"/>
      <c r="X750" s="491"/>
      <c r="Y750" s="491"/>
      <c r="Z750" s="491"/>
      <c r="AA750" s="491"/>
      <c r="AB750" s="491"/>
      <c r="AC750" s="491"/>
      <c r="AD750" s="491"/>
      <c r="AE750" s="491"/>
      <c r="AF750" s="491"/>
      <c r="AG750" s="491"/>
      <c r="AH750" s="491"/>
      <c r="AI750" s="491"/>
      <c r="AJ750" s="491"/>
      <c r="AK750" s="491"/>
      <c r="AL750" s="491"/>
      <c r="AM750" s="491"/>
      <c r="AN750" s="491"/>
      <c r="AO750" s="491"/>
      <c r="AP750" s="491"/>
      <c r="AQ750" s="491"/>
      <c r="AR750" s="491"/>
      <c r="AS750" s="491"/>
      <c r="AT750" s="491"/>
      <c r="AU750" s="491"/>
      <c r="AV750" s="491"/>
      <c r="AW750" s="491"/>
      <c r="AX750" s="491"/>
      <c r="AY750" s="491"/>
      <c r="AZ750" s="491"/>
      <c r="BA750" s="491"/>
      <c r="BB750" s="491"/>
      <c r="BC750" s="491"/>
      <c r="BD750" s="491"/>
      <c r="BE750" s="491"/>
      <c r="BF750" s="491"/>
      <c r="BG750" s="491"/>
      <c r="BH750" s="491"/>
      <c r="BI750" s="491"/>
      <c r="BJ750" s="491"/>
      <c r="BK750" s="491"/>
      <c r="BL750" s="491"/>
      <c r="BM750" s="491"/>
      <c r="BN750" s="491"/>
      <c r="BO750" s="491"/>
      <c r="BP750" s="491"/>
      <c r="BQ750" s="491"/>
      <c r="BR750" s="491"/>
      <c r="BS750" s="491"/>
      <c r="BT750" s="491"/>
      <c r="BU750" s="491"/>
      <c r="BV750" s="491"/>
      <c r="BW750" s="491"/>
      <c r="BX750" s="491"/>
      <c r="BY750" s="491"/>
      <c r="BZ750" s="491"/>
      <c r="CA750" s="491"/>
      <c r="CB750" s="491"/>
      <c r="CC750" s="491"/>
      <c r="CD750" s="491"/>
      <c r="CE750" s="491"/>
      <c r="CF750" s="491"/>
      <c r="CG750" s="491"/>
      <c r="CH750" s="491"/>
      <c r="CI750" s="491"/>
      <c r="CJ750" s="491"/>
      <c r="CK750" s="491"/>
      <c r="CL750" s="491"/>
      <c r="CM750" s="491"/>
      <c r="CN750" s="491"/>
      <c r="CO750" s="491"/>
      <c r="CP750" s="491"/>
      <c r="CQ750" s="491"/>
      <c r="CR750" s="491"/>
      <c r="CS750" s="491"/>
      <c r="CT750" s="491"/>
      <c r="CU750" s="491"/>
      <c r="CV750" s="491"/>
      <c r="CW750" s="491"/>
      <c r="CX750" s="491"/>
      <c r="CY750" s="491"/>
      <c r="CZ750" s="491"/>
      <c r="DA750" s="491"/>
      <c r="DB750" s="491"/>
      <c r="DC750" s="491"/>
      <c r="DD750" s="491"/>
      <c r="DE750" s="491"/>
      <c r="DF750" s="491"/>
      <c r="DG750" s="491"/>
      <c r="DH750" s="491"/>
      <c r="DI750" s="491"/>
      <c r="DJ750" s="491"/>
      <c r="DK750" s="491"/>
      <c r="DL750" s="491"/>
      <c r="DM750" s="491"/>
      <c r="DN750" s="491"/>
      <c r="DO750" s="491"/>
      <c r="DP750" s="491"/>
      <c r="DQ750" s="491"/>
      <c r="DR750" s="491"/>
      <c r="DS750" s="491"/>
      <c r="DT750" s="491"/>
      <c r="DU750" s="491"/>
      <c r="DV750" s="491"/>
      <c r="DW750" s="491"/>
      <c r="DX750" s="491"/>
      <c r="DY750" s="491"/>
      <c r="DZ750" s="491"/>
      <c r="EA750" s="491"/>
      <c r="EB750" s="491"/>
      <c r="EC750" s="491"/>
      <c r="ED750" s="491"/>
      <c r="EE750" s="491"/>
      <c r="EF750" s="491"/>
      <c r="EG750" s="491"/>
      <c r="EH750" s="491"/>
      <c r="EI750" s="491"/>
      <c r="EJ750" s="491"/>
      <c r="EK750" s="491"/>
      <c r="EL750" s="491"/>
      <c r="EM750" s="491"/>
      <c r="EN750" s="491"/>
      <c r="EO750" s="491"/>
      <c r="EP750" s="491"/>
      <c r="EQ750" s="491"/>
      <c r="ER750" s="491"/>
      <c r="ES750" s="491"/>
      <c r="ET750" s="491"/>
      <c r="EU750" s="491"/>
      <c r="EV750" s="491"/>
      <c r="EW750" s="491"/>
      <c r="EX750" s="491"/>
      <c r="EY750" s="491"/>
      <c r="EZ750" s="491"/>
      <c r="FA750" s="491"/>
      <c r="FB750" s="491"/>
      <c r="FC750" s="491"/>
      <c r="FD750" s="491"/>
      <c r="FE750" s="491"/>
      <c r="FF750" s="491"/>
      <c r="FG750" s="491"/>
      <c r="FH750" s="491"/>
      <c r="FI750" s="491"/>
      <c r="FJ750" s="491"/>
      <c r="FK750" s="491"/>
      <c r="FL750" s="491"/>
      <c r="FM750" s="491"/>
      <c r="FN750" s="491"/>
      <c r="FO750" s="491"/>
      <c r="FP750" s="491"/>
      <c r="FQ750" s="491"/>
      <c r="FR750" s="491"/>
      <c r="FS750" s="491"/>
      <c r="FT750" s="491"/>
      <c r="FU750" s="491"/>
      <c r="FV750" s="491"/>
      <c r="FW750" s="491"/>
      <c r="FX750" s="491"/>
      <c r="FY750" s="491"/>
      <c r="FZ750" s="491"/>
      <c r="GA750" s="491"/>
      <c r="GB750" s="491"/>
      <c r="GC750" s="491"/>
      <c r="GD750" s="491"/>
      <c r="GE750" s="491"/>
      <c r="GF750" s="491"/>
      <c r="GG750" s="491"/>
      <c r="GH750" s="491"/>
      <c r="GI750" s="491"/>
      <c r="GJ750" s="491"/>
      <c r="GK750" s="491"/>
      <c r="GL750" s="491"/>
      <c r="GM750" s="491"/>
      <c r="GN750" s="491"/>
      <c r="GO750" s="491"/>
      <c r="GP750" s="491"/>
      <c r="GQ750" s="491"/>
      <c r="GR750" s="491"/>
      <c r="GS750" s="491"/>
      <c r="GT750" s="491"/>
      <c r="GU750" s="491"/>
      <c r="GV750" s="491"/>
      <c r="GW750" s="491"/>
      <c r="GX750" s="491"/>
      <c r="GY750" s="491"/>
      <c r="GZ750" s="491"/>
      <c r="HA750" s="491"/>
      <c r="HB750" s="491"/>
      <c r="HC750" s="491"/>
      <c r="HD750" s="491"/>
      <c r="HE750" s="491"/>
      <c r="HF750" s="491"/>
      <c r="HG750" s="491"/>
      <c r="HH750" s="491"/>
      <c r="HI750" s="491"/>
      <c r="HJ750" s="491"/>
      <c r="HK750" s="491"/>
      <c r="HL750" s="491"/>
      <c r="HM750" s="491"/>
      <c r="HN750" s="491"/>
      <c r="HO750" s="491"/>
      <c r="HP750" s="491"/>
      <c r="HQ750" s="491"/>
      <c r="HR750" s="491"/>
      <c r="HS750" s="491"/>
      <c r="HT750" s="491"/>
      <c r="HU750" s="491"/>
    </row>
    <row r="751" spans="1:229" s="485" customFormat="1" x14ac:dyDescent="0.15">
      <c r="A751" s="504">
        <v>747</v>
      </c>
      <c r="B751" s="611">
        <v>65</v>
      </c>
      <c r="C751" s="539" t="s">
        <v>4611</v>
      </c>
      <c r="D751" s="538" t="s">
        <v>5279</v>
      </c>
      <c r="E751" s="506" t="s">
        <v>705</v>
      </c>
      <c r="F751" s="598" t="s">
        <v>2816</v>
      </c>
      <c r="G751" s="558" t="s">
        <v>4624</v>
      </c>
      <c r="H751" s="516" t="s">
        <v>2246</v>
      </c>
      <c r="I751" s="502" t="str">
        <f t="shared" si="68"/>
        <v>III/b</v>
      </c>
      <c r="J751" s="505" t="s">
        <v>3690</v>
      </c>
      <c r="K751" s="504" t="s">
        <v>707</v>
      </c>
      <c r="L751" s="503">
        <f t="shared" si="64"/>
        <v>34</v>
      </c>
      <c r="M751" s="504" t="s">
        <v>680</v>
      </c>
      <c r="N751" s="505" t="s">
        <v>3690</v>
      </c>
      <c r="O751" s="604" t="s">
        <v>2226</v>
      </c>
      <c r="P751" s="553" t="s">
        <v>4807</v>
      </c>
      <c r="Q751" s="508" t="s">
        <v>2233</v>
      </c>
      <c r="R751" s="508" t="s">
        <v>2297</v>
      </c>
      <c r="S751" s="598">
        <v>2015</v>
      </c>
      <c r="T751" s="598" t="s">
        <v>5280</v>
      </c>
      <c r="U751" s="598" t="s">
        <v>2991</v>
      </c>
      <c r="V751" s="625"/>
      <c r="W751" s="491"/>
      <c r="X751" s="491"/>
      <c r="Y751" s="491"/>
      <c r="Z751" s="491"/>
      <c r="AA751" s="491"/>
      <c r="AB751" s="491"/>
      <c r="AC751" s="491"/>
      <c r="AD751" s="491"/>
      <c r="AE751" s="491"/>
      <c r="AF751" s="491"/>
      <c r="AG751" s="491"/>
      <c r="AH751" s="491"/>
      <c r="AI751" s="491"/>
      <c r="AJ751" s="491"/>
      <c r="AK751" s="491"/>
      <c r="AL751" s="491"/>
      <c r="AM751" s="491"/>
      <c r="AN751" s="491"/>
      <c r="AO751" s="491"/>
      <c r="AP751" s="491"/>
      <c r="AQ751" s="491"/>
      <c r="AR751" s="491"/>
      <c r="AS751" s="491"/>
      <c r="AT751" s="491"/>
      <c r="AU751" s="491"/>
      <c r="AV751" s="491"/>
      <c r="AW751" s="491"/>
      <c r="AX751" s="491"/>
      <c r="AY751" s="491"/>
      <c r="AZ751" s="491"/>
      <c r="BA751" s="491"/>
      <c r="BB751" s="491"/>
      <c r="BC751" s="491"/>
      <c r="BD751" s="491"/>
      <c r="BE751" s="491"/>
      <c r="BF751" s="491"/>
      <c r="BG751" s="491"/>
      <c r="BH751" s="491"/>
      <c r="BI751" s="491"/>
      <c r="BJ751" s="491"/>
      <c r="BK751" s="491"/>
      <c r="BL751" s="491"/>
      <c r="BM751" s="491"/>
      <c r="BN751" s="491"/>
      <c r="BO751" s="491"/>
      <c r="BP751" s="491"/>
      <c r="BQ751" s="491"/>
      <c r="BR751" s="491"/>
      <c r="BS751" s="491"/>
      <c r="BT751" s="491"/>
      <c r="BU751" s="491"/>
      <c r="BV751" s="491"/>
      <c r="BW751" s="491"/>
      <c r="BX751" s="491"/>
      <c r="BY751" s="491"/>
      <c r="BZ751" s="491"/>
      <c r="CA751" s="491"/>
      <c r="CB751" s="491"/>
      <c r="CC751" s="491"/>
      <c r="CD751" s="491"/>
      <c r="CE751" s="491"/>
      <c r="CF751" s="491"/>
      <c r="CG751" s="491"/>
      <c r="CH751" s="491"/>
      <c r="CI751" s="491"/>
      <c r="CJ751" s="491"/>
      <c r="CK751" s="491"/>
      <c r="CL751" s="491"/>
      <c r="CM751" s="491"/>
      <c r="CN751" s="491"/>
      <c r="CO751" s="491"/>
      <c r="CP751" s="491"/>
      <c r="CQ751" s="491"/>
      <c r="CR751" s="491"/>
      <c r="CS751" s="491"/>
      <c r="CT751" s="491"/>
      <c r="CU751" s="491"/>
      <c r="CV751" s="491"/>
      <c r="CW751" s="491"/>
      <c r="CX751" s="491"/>
      <c r="CY751" s="491"/>
      <c r="CZ751" s="491"/>
      <c r="DA751" s="491"/>
      <c r="DB751" s="491"/>
      <c r="DC751" s="491"/>
      <c r="DD751" s="491"/>
      <c r="DE751" s="491"/>
      <c r="DF751" s="491"/>
      <c r="DG751" s="491"/>
      <c r="DH751" s="491"/>
      <c r="DI751" s="491"/>
      <c r="DJ751" s="491"/>
      <c r="DK751" s="491"/>
      <c r="DL751" s="491"/>
      <c r="DM751" s="491"/>
      <c r="DN751" s="491"/>
      <c r="DO751" s="491"/>
      <c r="DP751" s="491"/>
      <c r="DQ751" s="491"/>
      <c r="DR751" s="491"/>
      <c r="DS751" s="491"/>
      <c r="DT751" s="491"/>
      <c r="DU751" s="491"/>
      <c r="DV751" s="491"/>
      <c r="DW751" s="491"/>
      <c r="DX751" s="491"/>
      <c r="DY751" s="491"/>
      <c r="DZ751" s="491"/>
      <c r="EA751" s="491"/>
      <c r="EB751" s="491"/>
      <c r="EC751" s="491"/>
      <c r="ED751" s="491"/>
      <c r="EE751" s="491"/>
      <c r="EF751" s="491"/>
      <c r="EG751" s="491"/>
      <c r="EH751" s="491"/>
      <c r="EI751" s="491"/>
      <c r="EJ751" s="491"/>
      <c r="EK751" s="491"/>
      <c r="EL751" s="491"/>
      <c r="EM751" s="491"/>
      <c r="EN751" s="491"/>
      <c r="EO751" s="491"/>
      <c r="EP751" s="491"/>
      <c r="EQ751" s="491"/>
      <c r="ER751" s="491"/>
      <c r="ES751" s="491"/>
      <c r="ET751" s="491"/>
      <c r="EU751" s="491"/>
      <c r="EV751" s="491"/>
      <c r="EW751" s="491"/>
      <c r="EX751" s="491"/>
      <c r="EY751" s="491"/>
      <c r="EZ751" s="491"/>
      <c r="FA751" s="491"/>
      <c r="FB751" s="491"/>
      <c r="FC751" s="491"/>
      <c r="FD751" s="491"/>
      <c r="FE751" s="491"/>
      <c r="FF751" s="491"/>
      <c r="FG751" s="491"/>
      <c r="FH751" s="491"/>
      <c r="FI751" s="491"/>
      <c r="FJ751" s="491"/>
      <c r="FK751" s="491"/>
      <c r="FL751" s="491"/>
      <c r="FM751" s="491"/>
      <c r="FN751" s="491"/>
      <c r="FO751" s="491"/>
      <c r="FP751" s="491"/>
      <c r="FQ751" s="491"/>
      <c r="FR751" s="491"/>
      <c r="FS751" s="491"/>
      <c r="FT751" s="491"/>
      <c r="FU751" s="491"/>
      <c r="FV751" s="491"/>
      <c r="FW751" s="491"/>
      <c r="FX751" s="491"/>
      <c r="FY751" s="491"/>
      <c r="FZ751" s="491"/>
      <c r="GA751" s="491"/>
      <c r="GB751" s="491"/>
      <c r="GC751" s="491"/>
      <c r="GD751" s="491"/>
      <c r="GE751" s="491"/>
      <c r="GF751" s="491"/>
      <c r="GG751" s="491"/>
      <c r="GH751" s="491"/>
      <c r="GI751" s="491"/>
      <c r="GJ751" s="491"/>
      <c r="GK751" s="491"/>
      <c r="GL751" s="491"/>
      <c r="GM751" s="491"/>
      <c r="GN751" s="491"/>
      <c r="GO751" s="491"/>
      <c r="GP751" s="491"/>
      <c r="GQ751" s="491"/>
      <c r="GR751" s="491"/>
      <c r="GS751" s="491"/>
      <c r="GT751" s="491"/>
      <c r="GU751" s="491"/>
      <c r="GV751" s="491"/>
      <c r="GW751" s="491"/>
      <c r="GX751" s="491"/>
      <c r="GY751" s="491"/>
      <c r="GZ751" s="491"/>
      <c r="HA751" s="491"/>
      <c r="HB751" s="491"/>
      <c r="HC751" s="491"/>
      <c r="HD751" s="491"/>
      <c r="HE751" s="491"/>
      <c r="HF751" s="491"/>
      <c r="HG751" s="491"/>
      <c r="HH751" s="491"/>
      <c r="HI751" s="491"/>
      <c r="HJ751" s="491"/>
      <c r="HK751" s="491"/>
      <c r="HL751" s="491"/>
      <c r="HM751" s="491"/>
      <c r="HN751" s="491"/>
      <c r="HO751" s="491"/>
      <c r="HP751" s="491"/>
      <c r="HQ751" s="491"/>
      <c r="HR751" s="491"/>
      <c r="HS751" s="491"/>
      <c r="HT751" s="491"/>
      <c r="HU751" s="491"/>
    </row>
    <row r="752" spans="1:229" s="485" customFormat="1" x14ac:dyDescent="0.15">
      <c r="A752" s="496">
        <v>748</v>
      </c>
      <c r="B752" s="504">
        <v>66</v>
      </c>
      <c r="C752" s="539" t="s">
        <v>4612</v>
      </c>
      <c r="D752" s="538" t="s">
        <v>4599</v>
      </c>
      <c r="E752" s="506" t="s">
        <v>705</v>
      </c>
      <c r="F752" s="598" t="s">
        <v>2732</v>
      </c>
      <c r="G752" s="558" t="s">
        <v>4625</v>
      </c>
      <c r="H752" s="516" t="s">
        <v>2246</v>
      </c>
      <c r="I752" s="502" t="str">
        <f t="shared" si="68"/>
        <v>III/b</v>
      </c>
      <c r="J752" s="505" t="s">
        <v>3690</v>
      </c>
      <c r="K752" s="504" t="s">
        <v>707</v>
      </c>
      <c r="L752" s="503">
        <f t="shared" si="64"/>
        <v>36</v>
      </c>
      <c r="M752" s="504" t="s">
        <v>680</v>
      </c>
      <c r="N752" s="505" t="s">
        <v>3690</v>
      </c>
      <c r="O752" s="604" t="s">
        <v>2226</v>
      </c>
      <c r="P752" s="553" t="s">
        <v>4797</v>
      </c>
      <c r="Q752" s="508" t="s">
        <v>2233</v>
      </c>
      <c r="R752" s="508" t="s">
        <v>3361</v>
      </c>
      <c r="S752" s="598"/>
      <c r="T752" s="598"/>
      <c r="U752" s="598"/>
      <c r="V752" s="625"/>
      <c r="W752" s="491"/>
      <c r="X752" s="491"/>
      <c r="Y752" s="491"/>
      <c r="Z752" s="491"/>
      <c r="AA752" s="491"/>
      <c r="AB752" s="491"/>
      <c r="AC752" s="491"/>
      <c r="AD752" s="491"/>
      <c r="AE752" s="491"/>
      <c r="AF752" s="491"/>
      <c r="AG752" s="491"/>
      <c r="AH752" s="491"/>
      <c r="AI752" s="491"/>
      <c r="AJ752" s="491"/>
      <c r="AK752" s="491"/>
      <c r="AL752" s="491"/>
      <c r="AM752" s="491"/>
      <c r="AN752" s="491"/>
      <c r="AO752" s="491"/>
      <c r="AP752" s="491"/>
      <c r="AQ752" s="491"/>
      <c r="AR752" s="491"/>
      <c r="AS752" s="491"/>
      <c r="AT752" s="491"/>
      <c r="AU752" s="491"/>
      <c r="AV752" s="491"/>
      <c r="AW752" s="491"/>
      <c r="AX752" s="491"/>
      <c r="AY752" s="491"/>
      <c r="AZ752" s="491"/>
      <c r="BA752" s="491"/>
      <c r="BB752" s="491"/>
      <c r="BC752" s="491"/>
      <c r="BD752" s="491"/>
      <c r="BE752" s="491"/>
      <c r="BF752" s="491"/>
      <c r="BG752" s="491"/>
      <c r="BH752" s="491"/>
      <c r="BI752" s="491"/>
      <c r="BJ752" s="491"/>
      <c r="BK752" s="491"/>
      <c r="BL752" s="491"/>
      <c r="BM752" s="491"/>
      <c r="BN752" s="491"/>
      <c r="BO752" s="491"/>
      <c r="BP752" s="491"/>
      <c r="BQ752" s="491"/>
      <c r="BR752" s="491"/>
      <c r="BS752" s="491"/>
      <c r="BT752" s="491"/>
      <c r="BU752" s="491"/>
      <c r="BV752" s="491"/>
      <c r="BW752" s="491"/>
      <c r="BX752" s="491"/>
      <c r="BY752" s="491"/>
      <c r="BZ752" s="491"/>
      <c r="CA752" s="491"/>
      <c r="CB752" s="491"/>
      <c r="CC752" s="491"/>
      <c r="CD752" s="491"/>
      <c r="CE752" s="491"/>
      <c r="CF752" s="491"/>
      <c r="CG752" s="491"/>
      <c r="CH752" s="491"/>
      <c r="CI752" s="491"/>
      <c r="CJ752" s="491"/>
      <c r="CK752" s="491"/>
      <c r="CL752" s="491"/>
      <c r="CM752" s="491"/>
      <c r="CN752" s="491"/>
      <c r="CO752" s="491"/>
      <c r="CP752" s="491"/>
      <c r="CQ752" s="491"/>
      <c r="CR752" s="491"/>
      <c r="CS752" s="491"/>
      <c r="CT752" s="491"/>
      <c r="CU752" s="491"/>
      <c r="CV752" s="491"/>
      <c r="CW752" s="491"/>
      <c r="CX752" s="491"/>
      <c r="CY752" s="491"/>
      <c r="CZ752" s="491"/>
      <c r="DA752" s="491"/>
      <c r="DB752" s="491"/>
      <c r="DC752" s="491"/>
      <c r="DD752" s="491"/>
      <c r="DE752" s="491"/>
      <c r="DF752" s="491"/>
      <c r="DG752" s="491"/>
      <c r="DH752" s="491"/>
      <c r="DI752" s="491"/>
      <c r="DJ752" s="491"/>
      <c r="DK752" s="491"/>
      <c r="DL752" s="491"/>
      <c r="DM752" s="491"/>
      <c r="DN752" s="491"/>
      <c r="DO752" s="491"/>
      <c r="DP752" s="491"/>
      <c r="DQ752" s="491"/>
      <c r="DR752" s="491"/>
      <c r="DS752" s="491"/>
      <c r="DT752" s="491"/>
      <c r="DU752" s="491"/>
      <c r="DV752" s="491"/>
      <c r="DW752" s="491"/>
      <c r="DX752" s="491"/>
      <c r="DY752" s="491"/>
      <c r="DZ752" s="491"/>
      <c r="EA752" s="491"/>
      <c r="EB752" s="491"/>
      <c r="EC752" s="491"/>
      <c r="ED752" s="491"/>
      <c r="EE752" s="491"/>
      <c r="EF752" s="491"/>
      <c r="EG752" s="491"/>
      <c r="EH752" s="491"/>
      <c r="EI752" s="491"/>
      <c r="EJ752" s="491"/>
      <c r="EK752" s="491"/>
      <c r="EL752" s="491"/>
      <c r="EM752" s="491"/>
      <c r="EN752" s="491"/>
      <c r="EO752" s="491"/>
      <c r="EP752" s="491"/>
      <c r="EQ752" s="491"/>
      <c r="ER752" s="491"/>
      <c r="ES752" s="491"/>
      <c r="ET752" s="491"/>
      <c r="EU752" s="491"/>
      <c r="EV752" s="491"/>
      <c r="EW752" s="491"/>
      <c r="EX752" s="491"/>
      <c r="EY752" s="491"/>
      <c r="EZ752" s="491"/>
      <c r="FA752" s="491"/>
      <c r="FB752" s="491"/>
      <c r="FC752" s="491"/>
      <c r="FD752" s="491"/>
      <c r="FE752" s="491"/>
      <c r="FF752" s="491"/>
      <c r="FG752" s="491"/>
      <c r="FH752" s="491"/>
      <c r="FI752" s="491"/>
      <c r="FJ752" s="491"/>
      <c r="FK752" s="491"/>
      <c r="FL752" s="491"/>
      <c r="FM752" s="491"/>
      <c r="FN752" s="491"/>
      <c r="FO752" s="491"/>
      <c r="FP752" s="491"/>
      <c r="FQ752" s="491"/>
      <c r="FR752" s="491"/>
      <c r="FS752" s="491"/>
      <c r="FT752" s="491"/>
      <c r="FU752" s="491"/>
      <c r="FV752" s="491"/>
      <c r="FW752" s="491"/>
      <c r="FX752" s="491"/>
      <c r="FY752" s="491"/>
      <c r="FZ752" s="491"/>
      <c r="GA752" s="491"/>
      <c r="GB752" s="491"/>
      <c r="GC752" s="491"/>
      <c r="GD752" s="491"/>
      <c r="GE752" s="491"/>
      <c r="GF752" s="491"/>
      <c r="GG752" s="491"/>
      <c r="GH752" s="491"/>
      <c r="GI752" s="491"/>
      <c r="GJ752" s="491"/>
      <c r="GK752" s="491"/>
      <c r="GL752" s="491"/>
      <c r="GM752" s="491"/>
      <c r="GN752" s="491"/>
      <c r="GO752" s="491"/>
      <c r="GP752" s="491"/>
      <c r="GQ752" s="491"/>
      <c r="GR752" s="491"/>
      <c r="GS752" s="491"/>
      <c r="GT752" s="491"/>
      <c r="GU752" s="491"/>
      <c r="GV752" s="491"/>
      <c r="GW752" s="491"/>
      <c r="GX752" s="491"/>
      <c r="GY752" s="491"/>
      <c r="GZ752" s="491"/>
      <c r="HA752" s="491"/>
      <c r="HB752" s="491"/>
      <c r="HC752" s="491"/>
      <c r="HD752" s="491"/>
      <c r="HE752" s="491"/>
      <c r="HF752" s="491"/>
      <c r="HG752" s="491"/>
      <c r="HH752" s="491"/>
      <c r="HI752" s="491"/>
      <c r="HJ752" s="491"/>
      <c r="HK752" s="491"/>
      <c r="HL752" s="491"/>
      <c r="HM752" s="491"/>
      <c r="HN752" s="491"/>
      <c r="HO752" s="491"/>
      <c r="HP752" s="491"/>
      <c r="HQ752" s="491"/>
      <c r="HR752" s="491"/>
      <c r="HS752" s="491"/>
      <c r="HT752" s="491"/>
      <c r="HU752" s="491"/>
    </row>
    <row r="753" spans="1:229" s="485" customFormat="1" x14ac:dyDescent="0.15">
      <c r="A753" s="496">
        <v>749</v>
      </c>
      <c r="B753" s="611">
        <v>67</v>
      </c>
      <c r="C753" s="539" t="s">
        <v>4613</v>
      </c>
      <c r="D753" s="538" t="s">
        <v>5267</v>
      </c>
      <c r="E753" s="506" t="s">
        <v>709</v>
      </c>
      <c r="F753" s="598" t="s">
        <v>2741</v>
      </c>
      <c r="G753" s="558" t="s">
        <v>4626</v>
      </c>
      <c r="H753" s="516" t="s">
        <v>2246</v>
      </c>
      <c r="I753" s="502" t="str">
        <f t="shared" si="68"/>
        <v>III/b</v>
      </c>
      <c r="J753" s="505" t="s">
        <v>3690</v>
      </c>
      <c r="K753" s="504" t="s">
        <v>707</v>
      </c>
      <c r="L753" s="503">
        <f t="shared" si="64"/>
        <v>30</v>
      </c>
      <c r="M753" s="504" t="s">
        <v>680</v>
      </c>
      <c r="N753" s="505" t="s">
        <v>3690</v>
      </c>
      <c r="O753" s="604" t="s">
        <v>2226</v>
      </c>
      <c r="P753" s="553" t="s">
        <v>4798</v>
      </c>
      <c r="Q753" s="508" t="s">
        <v>2233</v>
      </c>
      <c r="R753" s="508" t="s">
        <v>3361</v>
      </c>
      <c r="S753" s="598">
        <v>2016</v>
      </c>
      <c r="T753" s="598" t="s">
        <v>270</v>
      </c>
      <c r="U753" s="598" t="s">
        <v>2921</v>
      </c>
      <c r="V753" s="625"/>
      <c r="W753" s="491"/>
      <c r="X753" s="491"/>
      <c r="Y753" s="491"/>
      <c r="Z753" s="491"/>
      <c r="AA753" s="491"/>
      <c r="AB753" s="491"/>
      <c r="AC753" s="491"/>
      <c r="AD753" s="491"/>
      <c r="AE753" s="491"/>
      <c r="AF753" s="491"/>
      <c r="AG753" s="491"/>
      <c r="AH753" s="491"/>
      <c r="AI753" s="491"/>
      <c r="AJ753" s="491"/>
      <c r="AK753" s="491"/>
      <c r="AL753" s="491"/>
      <c r="AM753" s="491"/>
      <c r="AN753" s="491"/>
      <c r="AO753" s="491"/>
      <c r="AP753" s="491"/>
      <c r="AQ753" s="491"/>
      <c r="AR753" s="491"/>
      <c r="AS753" s="491"/>
      <c r="AT753" s="491"/>
      <c r="AU753" s="491"/>
      <c r="AV753" s="491"/>
      <c r="AW753" s="491"/>
      <c r="AX753" s="491"/>
      <c r="AY753" s="491"/>
      <c r="AZ753" s="491"/>
      <c r="BA753" s="491"/>
      <c r="BB753" s="491"/>
      <c r="BC753" s="491"/>
      <c r="BD753" s="491"/>
      <c r="BE753" s="491"/>
      <c r="BF753" s="491"/>
      <c r="BG753" s="491"/>
      <c r="BH753" s="491"/>
      <c r="BI753" s="491"/>
      <c r="BJ753" s="491"/>
      <c r="BK753" s="491"/>
      <c r="BL753" s="491"/>
      <c r="BM753" s="491"/>
      <c r="BN753" s="491"/>
      <c r="BO753" s="491"/>
      <c r="BP753" s="491"/>
      <c r="BQ753" s="491"/>
      <c r="BR753" s="491"/>
      <c r="BS753" s="491"/>
      <c r="BT753" s="491"/>
      <c r="BU753" s="491"/>
      <c r="BV753" s="491"/>
      <c r="BW753" s="491"/>
      <c r="BX753" s="491"/>
      <c r="BY753" s="491"/>
      <c r="BZ753" s="491"/>
      <c r="CA753" s="491"/>
      <c r="CB753" s="491"/>
      <c r="CC753" s="491"/>
      <c r="CD753" s="491"/>
      <c r="CE753" s="491"/>
      <c r="CF753" s="491"/>
      <c r="CG753" s="491"/>
      <c r="CH753" s="491"/>
      <c r="CI753" s="491"/>
      <c r="CJ753" s="491"/>
      <c r="CK753" s="491"/>
      <c r="CL753" s="491"/>
      <c r="CM753" s="491"/>
      <c r="CN753" s="491"/>
      <c r="CO753" s="491"/>
      <c r="CP753" s="491"/>
      <c r="CQ753" s="491"/>
      <c r="CR753" s="491"/>
      <c r="CS753" s="491"/>
      <c r="CT753" s="491"/>
      <c r="CU753" s="491"/>
      <c r="CV753" s="491"/>
      <c r="CW753" s="491"/>
      <c r="CX753" s="491"/>
      <c r="CY753" s="491"/>
      <c r="CZ753" s="491"/>
      <c r="DA753" s="491"/>
      <c r="DB753" s="491"/>
      <c r="DC753" s="491"/>
      <c r="DD753" s="491"/>
      <c r="DE753" s="491"/>
      <c r="DF753" s="491"/>
      <c r="DG753" s="491"/>
      <c r="DH753" s="491"/>
      <c r="DI753" s="491"/>
      <c r="DJ753" s="491"/>
      <c r="DK753" s="491"/>
      <c r="DL753" s="491"/>
      <c r="DM753" s="491"/>
      <c r="DN753" s="491"/>
      <c r="DO753" s="491"/>
      <c r="DP753" s="491"/>
      <c r="DQ753" s="491"/>
      <c r="DR753" s="491"/>
      <c r="DS753" s="491"/>
      <c r="DT753" s="491"/>
      <c r="DU753" s="491"/>
      <c r="DV753" s="491"/>
      <c r="DW753" s="491"/>
      <c r="DX753" s="491"/>
      <c r="DY753" s="491"/>
      <c r="DZ753" s="491"/>
      <c r="EA753" s="491"/>
      <c r="EB753" s="491"/>
      <c r="EC753" s="491"/>
      <c r="ED753" s="491"/>
      <c r="EE753" s="491"/>
      <c r="EF753" s="491"/>
      <c r="EG753" s="491"/>
      <c r="EH753" s="491"/>
      <c r="EI753" s="491"/>
      <c r="EJ753" s="491"/>
      <c r="EK753" s="491"/>
      <c r="EL753" s="491"/>
      <c r="EM753" s="491"/>
      <c r="EN753" s="491"/>
      <c r="EO753" s="491"/>
      <c r="EP753" s="491"/>
      <c r="EQ753" s="491"/>
      <c r="ER753" s="491"/>
      <c r="ES753" s="491"/>
      <c r="ET753" s="491"/>
      <c r="EU753" s="491"/>
      <c r="EV753" s="491"/>
      <c r="EW753" s="491"/>
      <c r="EX753" s="491"/>
      <c r="EY753" s="491"/>
      <c r="EZ753" s="491"/>
      <c r="FA753" s="491"/>
      <c r="FB753" s="491"/>
      <c r="FC753" s="491"/>
      <c r="FD753" s="491"/>
      <c r="FE753" s="491"/>
      <c r="FF753" s="491"/>
      <c r="FG753" s="491"/>
      <c r="FH753" s="491"/>
      <c r="FI753" s="491"/>
      <c r="FJ753" s="491"/>
      <c r="FK753" s="491"/>
      <c r="FL753" s="491"/>
      <c r="FM753" s="491"/>
      <c r="FN753" s="491"/>
      <c r="FO753" s="491"/>
      <c r="FP753" s="491"/>
      <c r="FQ753" s="491"/>
      <c r="FR753" s="491"/>
      <c r="FS753" s="491"/>
      <c r="FT753" s="491"/>
      <c r="FU753" s="491"/>
      <c r="FV753" s="491"/>
      <c r="FW753" s="491"/>
      <c r="FX753" s="491"/>
      <c r="FY753" s="491"/>
      <c r="FZ753" s="491"/>
      <c r="GA753" s="491"/>
      <c r="GB753" s="491"/>
      <c r="GC753" s="491"/>
      <c r="GD753" s="491"/>
      <c r="GE753" s="491"/>
      <c r="GF753" s="491"/>
      <c r="GG753" s="491"/>
      <c r="GH753" s="491"/>
      <c r="GI753" s="491"/>
      <c r="GJ753" s="491"/>
      <c r="GK753" s="491"/>
      <c r="GL753" s="491"/>
      <c r="GM753" s="491"/>
      <c r="GN753" s="491"/>
      <c r="GO753" s="491"/>
      <c r="GP753" s="491"/>
      <c r="GQ753" s="491"/>
      <c r="GR753" s="491"/>
      <c r="GS753" s="491"/>
      <c r="GT753" s="491"/>
      <c r="GU753" s="491"/>
      <c r="GV753" s="491"/>
      <c r="GW753" s="491"/>
      <c r="GX753" s="491"/>
      <c r="GY753" s="491"/>
      <c r="GZ753" s="491"/>
      <c r="HA753" s="491"/>
      <c r="HB753" s="491"/>
      <c r="HC753" s="491"/>
      <c r="HD753" s="491"/>
      <c r="HE753" s="491"/>
      <c r="HF753" s="491"/>
      <c r="HG753" s="491"/>
      <c r="HH753" s="491"/>
      <c r="HI753" s="491"/>
      <c r="HJ753" s="491"/>
      <c r="HK753" s="491"/>
      <c r="HL753" s="491"/>
      <c r="HM753" s="491"/>
      <c r="HN753" s="491"/>
      <c r="HO753" s="491"/>
      <c r="HP753" s="491"/>
      <c r="HQ753" s="491"/>
      <c r="HR753" s="491"/>
      <c r="HS753" s="491"/>
      <c r="HT753" s="491"/>
      <c r="HU753" s="491"/>
    </row>
    <row r="754" spans="1:229" s="491" customFormat="1" x14ac:dyDescent="0.15">
      <c r="A754" s="504">
        <v>750</v>
      </c>
      <c r="B754" s="504">
        <v>68</v>
      </c>
      <c r="C754" s="539" t="s">
        <v>4793</v>
      </c>
      <c r="D754" s="538" t="s">
        <v>4794</v>
      </c>
      <c r="E754" s="506" t="s">
        <v>705</v>
      </c>
      <c r="F754" s="598" t="s">
        <v>2724</v>
      </c>
      <c r="G754" s="558" t="s">
        <v>4795</v>
      </c>
      <c r="H754" s="516" t="s">
        <v>2246</v>
      </c>
      <c r="I754" s="502" t="str">
        <f t="shared" ref="I754:I756" si="69">IF(H754="Pembina Utama","IV/e",IF(H754="Pembina Utama Madya","IV/d",IF(H754="Pembina Utama Muda","IV/c",IF(H754="Pembina Tk.I","IV/b",IF(H754="Pembina","IV/a",IF(H754="Penata Tk.I","III/d",IF(H754="Penata","III/c",IF(H754="Penata Muda Tk.I","III/b",IF(H754="Penata Muda","III/a",IF(H754="Pengatur Tk.I","II/d",IF(H754="Pengatur","II/c",IF(H754="Pengatur Muda Tk.I","II/b",IF(H754="Pengatur Muda","II/a",IF(H754="Juru Tk.I","I/d",IF(H754="Juru","I/c",IF(H754="Juru Muda Tk.I","I/b","I/a"))))))))))))))))</f>
        <v>III/b</v>
      </c>
      <c r="J754" s="505" t="s">
        <v>3690</v>
      </c>
      <c r="K754" s="504" t="s">
        <v>707</v>
      </c>
      <c r="L754" s="503">
        <f t="shared" si="64"/>
        <v>26</v>
      </c>
      <c r="M754" s="504" t="s">
        <v>680</v>
      </c>
      <c r="N754" s="505" t="s">
        <v>3690</v>
      </c>
      <c r="O754" s="604" t="s">
        <v>2226</v>
      </c>
      <c r="P754" s="553" t="s">
        <v>4796</v>
      </c>
      <c r="Q754" s="508" t="s">
        <v>2233</v>
      </c>
      <c r="R754" s="508" t="s">
        <v>4962</v>
      </c>
      <c r="S754" s="598">
        <v>2018</v>
      </c>
      <c r="T754" s="598" t="s">
        <v>4796</v>
      </c>
      <c r="U754" s="598" t="s">
        <v>2986</v>
      </c>
      <c r="V754" s="625"/>
    </row>
    <row r="755" spans="1:229" s="491" customFormat="1" x14ac:dyDescent="0.15">
      <c r="A755" s="496">
        <v>751</v>
      </c>
      <c r="B755" s="611">
        <v>69</v>
      </c>
      <c r="C755" s="539" t="s">
        <v>4808</v>
      </c>
      <c r="D755" s="538" t="s">
        <v>4809</v>
      </c>
      <c r="E755" s="506" t="s">
        <v>705</v>
      </c>
      <c r="F755" s="598" t="s">
        <v>2738</v>
      </c>
      <c r="G755" s="558" t="s">
        <v>4810</v>
      </c>
      <c r="H755" s="516" t="s">
        <v>2246</v>
      </c>
      <c r="I755" s="502" t="str">
        <f t="shared" si="69"/>
        <v>III/b</v>
      </c>
      <c r="J755" s="505" t="s">
        <v>3690</v>
      </c>
      <c r="K755" s="504" t="s">
        <v>707</v>
      </c>
      <c r="L755" s="503">
        <f t="shared" si="64"/>
        <v>28</v>
      </c>
      <c r="M755" s="504" t="s">
        <v>680</v>
      </c>
      <c r="N755" s="505" t="s">
        <v>3690</v>
      </c>
      <c r="O755" s="604" t="s">
        <v>2226</v>
      </c>
      <c r="P755" s="553" t="s">
        <v>3363</v>
      </c>
      <c r="Q755" s="508" t="s">
        <v>2233</v>
      </c>
      <c r="R755" s="508" t="s">
        <v>3438</v>
      </c>
      <c r="S755" s="598">
        <v>2017</v>
      </c>
      <c r="T755" s="598" t="s">
        <v>3363</v>
      </c>
      <c r="U755" s="598" t="s">
        <v>3003</v>
      </c>
      <c r="V755" s="625"/>
    </row>
    <row r="756" spans="1:229" s="491" customFormat="1" x14ac:dyDescent="0.15">
      <c r="A756" s="496">
        <v>752</v>
      </c>
      <c r="B756" s="504">
        <v>70</v>
      </c>
      <c r="C756" s="637" t="s">
        <v>5357</v>
      </c>
      <c r="D756" s="638" t="s">
        <v>4811</v>
      </c>
      <c r="E756" s="639" t="s">
        <v>705</v>
      </c>
      <c r="F756" s="640" t="s">
        <v>2742</v>
      </c>
      <c r="G756" s="661" t="s">
        <v>4812</v>
      </c>
      <c r="H756" s="516" t="s">
        <v>2246</v>
      </c>
      <c r="I756" s="502" t="str">
        <f t="shared" si="69"/>
        <v>III/b</v>
      </c>
      <c r="J756" s="505" t="s">
        <v>3690</v>
      </c>
      <c r="K756" s="504" t="s">
        <v>707</v>
      </c>
      <c r="L756" s="503">
        <f t="shared" si="64"/>
        <v>30</v>
      </c>
      <c r="M756" s="504" t="s">
        <v>680</v>
      </c>
      <c r="N756" s="505" t="s">
        <v>3690</v>
      </c>
      <c r="O756" s="604" t="s">
        <v>2226</v>
      </c>
      <c r="P756" s="644" t="s">
        <v>4813</v>
      </c>
      <c r="Q756" s="508" t="s">
        <v>2233</v>
      </c>
      <c r="R756" s="645" t="s">
        <v>3359</v>
      </c>
      <c r="S756" s="640">
        <v>2015</v>
      </c>
      <c r="T756" s="640" t="s">
        <v>263</v>
      </c>
      <c r="U756" s="640" t="s">
        <v>2991</v>
      </c>
      <c r="V756" s="625"/>
    </row>
    <row r="757" spans="1:229" x14ac:dyDescent="0.15">
      <c r="A757" s="504">
        <v>753</v>
      </c>
      <c r="B757" s="504">
        <v>1</v>
      </c>
      <c r="C757" s="659" t="s">
        <v>1549</v>
      </c>
      <c r="D757" s="613" t="s">
        <v>3164</v>
      </c>
      <c r="E757" s="614" t="s">
        <v>705</v>
      </c>
      <c r="F757" s="615" t="s">
        <v>2732</v>
      </c>
      <c r="G757" s="660" t="s">
        <v>789</v>
      </c>
      <c r="H757" s="611" t="s">
        <v>2244</v>
      </c>
      <c r="I757" s="617" t="str">
        <f t="shared" ref="I757:I763" si="70">IF(H757="Pembina Utama","IV/e",IF(H757="Pembina Utama Madya","IV/d",IF(H757="Pembina Utama Muda","IV/c",IF(H757="Pembina Tk.I","IV/b",IF(H757="Pembina","IV/a",IF(H757="Penata Tk.I","III/d",IF(H757="Penata","III/c",IF(H757="Penata Muda Tk.I","III/b",IF(H757="Penata Muda","III/a",IF(H757="Pengatur Tk.I","II/d",IF(H757="Pengatur","II/c",IF(H757="Pengatur Muda Tk.I","II/b",IF(H757="Pengatur Muda","II/a",IF(H757="Juru Tk.I","I/d",IF(H757="Juru","I/c",IF(H757="Juru Muda Tk.I","I/b","I/a"))))))))))))))))</f>
        <v>IV/e</v>
      </c>
      <c r="J757" s="618" t="s">
        <v>3977</v>
      </c>
      <c r="K757" s="611" t="s">
        <v>720</v>
      </c>
      <c r="L757" s="503">
        <f t="shared" si="64"/>
        <v>64</v>
      </c>
      <c r="M757" s="611" t="s">
        <v>2256</v>
      </c>
      <c r="N757" s="618" t="s">
        <v>3138</v>
      </c>
      <c r="O757" s="611">
        <v>2009</v>
      </c>
      <c r="P757" s="614" t="s">
        <v>156</v>
      </c>
      <c r="Q757" s="613" t="s">
        <v>1151</v>
      </c>
      <c r="R757" s="614" t="s">
        <v>1258</v>
      </c>
      <c r="S757" s="615">
        <v>2007</v>
      </c>
      <c r="T757" s="615"/>
      <c r="U757" s="615"/>
      <c r="V757" s="625"/>
    </row>
    <row r="758" spans="1:229" x14ac:dyDescent="0.15">
      <c r="A758" s="496">
        <v>754</v>
      </c>
      <c r="B758" s="611">
        <v>2</v>
      </c>
      <c r="C758" s="555" t="s">
        <v>3694</v>
      </c>
      <c r="D758" s="508" t="s">
        <v>5460</v>
      </c>
      <c r="E758" s="506" t="s">
        <v>705</v>
      </c>
      <c r="F758" s="598"/>
      <c r="G758" s="566" t="s">
        <v>3696</v>
      </c>
      <c r="H758" s="504" t="s">
        <v>2254</v>
      </c>
      <c r="I758" s="502" t="str">
        <f t="shared" si="70"/>
        <v>IV/d</v>
      </c>
      <c r="J758" s="505"/>
      <c r="K758" s="504" t="s">
        <v>720</v>
      </c>
      <c r="L758" s="503">
        <f t="shared" si="64"/>
        <v>56</v>
      </c>
      <c r="M758" s="504" t="s">
        <v>258</v>
      </c>
      <c r="N758" s="505"/>
      <c r="O758" s="496" t="s">
        <v>2225</v>
      </c>
      <c r="P758" s="506"/>
      <c r="Q758" s="508" t="s">
        <v>1151</v>
      </c>
      <c r="R758" s="506" t="s">
        <v>3697</v>
      </c>
      <c r="S758" s="598"/>
      <c r="T758" s="598"/>
      <c r="U758" s="598"/>
      <c r="V758" s="625"/>
    </row>
    <row r="759" spans="1:229" x14ac:dyDescent="0.15">
      <c r="A759" s="496">
        <v>755</v>
      </c>
      <c r="B759" s="504">
        <v>3</v>
      </c>
      <c r="C759" s="555" t="s">
        <v>1552</v>
      </c>
      <c r="D759" s="508" t="s">
        <v>49</v>
      </c>
      <c r="E759" s="506" t="s">
        <v>705</v>
      </c>
      <c r="F759" s="598" t="s">
        <v>2741</v>
      </c>
      <c r="G759" s="566" t="s">
        <v>795</v>
      </c>
      <c r="H759" s="504" t="s">
        <v>2242</v>
      </c>
      <c r="I759" s="502" t="str">
        <f t="shared" si="70"/>
        <v>IV/b</v>
      </c>
      <c r="J759" s="505" t="s">
        <v>1484</v>
      </c>
      <c r="K759" s="504" t="s">
        <v>707</v>
      </c>
      <c r="L759" s="503">
        <f t="shared" si="64"/>
        <v>49</v>
      </c>
      <c r="M759" s="504" t="s">
        <v>192</v>
      </c>
      <c r="N759" s="505" t="s">
        <v>1086</v>
      </c>
      <c r="O759" s="504">
        <v>2009</v>
      </c>
      <c r="P759" s="506" t="s">
        <v>660</v>
      </c>
      <c r="Q759" s="508" t="s">
        <v>1151</v>
      </c>
      <c r="R759" s="506" t="s">
        <v>3123</v>
      </c>
      <c r="S759" s="598">
        <v>2008</v>
      </c>
      <c r="T759" s="598"/>
      <c r="U759" s="598" t="s">
        <v>3006</v>
      </c>
      <c r="V759" s="625"/>
    </row>
    <row r="760" spans="1:229" x14ac:dyDescent="0.15">
      <c r="A760" s="504">
        <v>756</v>
      </c>
      <c r="B760" s="611">
        <v>4</v>
      </c>
      <c r="C760" s="556" t="s">
        <v>1553</v>
      </c>
      <c r="D760" s="508" t="s">
        <v>166</v>
      </c>
      <c r="E760" s="506" t="s">
        <v>709</v>
      </c>
      <c r="F760" s="598" t="s">
        <v>2760</v>
      </c>
      <c r="G760" s="566" t="s">
        <v>794</v>
      </c>
      <c r="H760" s="504" t="s">
        <v>2242</v>
      </c>
      <c r="I760" s="502" t="str">
        <f t="shared" si="70"/>
        <v>IV/b</v>
      </c>
      <c r="J760" s="505" t="s">
        <v>1086</v>
      </c>
      <c r="K760" s="504" t="s">
        <v>707</v>
      </c>
      <c r="L760" s="503">
        <f t="shared" si="64"/>
        <v>60</v>
      </c>
      <c r="M760" s="504" t="s">
        <v>192</v>
      </c>
      <c r="N760" s="505" t="s">
        <v>1086</v>
      </c>
      <c r="O760" s="504">
        <v>2009</v>
      </c>
      <c r="P760" s="506" t="s">
        <v>127</v>
      </c>
      <c r="Q760" s="508" t="s">
        <v>1151</v>
      </c>
      <c r="R760" s="506" t="s">
        <v>3075</v>
      </c>
      <c r="S760" s="598">
        <v>1994</v>
      </c>
      <c r="T760" s="598"/>
      <c r="U760" s="598" t="s">
        <v>2918</v>
      </c>
      <c r="V760" s="625"/>
    </row>
    <row r="761" spans="1:229" x14ac:dyDescent="0.15">
      <c r="A761" s="496">
        <v>757</v>
      </c>
      <c r="B761" s="504">
        <v>5</v>
      </c>
      <c r="C761" s="556" t="s">
        <v>1556</v>
      </c>
      <c r="D761" s="508" t="s">
        <v>828</v>
      </c>
      <c r="E761" s="506" t="s">
        <v>705</v>
      </c>
      <c r="F761" s="598" t="s">
        <v>2724</v>
      </c>
      <c r="G761" s="566" t="s">
        <v>791</v>
      </c>
      <c r="H761" s="504" t="s">
        <v>2242</v>
      </c>
      <c r="I761" s="502" t="str">
        <f t="shared" si="70"/>
        <v>IV/b</v>
      </c>
      <c r="J761" s="505" t="s">
        <v>1484</v>
      </c>
      <c r="K761" s="504" t="s">
        <v>720</v>
      </c>
      <c r="L761" s="503">
        <f t="shared" si="64"/>
        <v>64</v>
      </c>
      <c r="M761" s="504" t="s">
        <v>192</v>
      </c>
      <c r="N761" s="505" t="s">
        <v>109</v>
      </c>
      <c r="O761" s="504">
        <v>2010</v>
      </c>
      <c r="P761" s="506" t="s">
        <v>129</v>
      </c>
      <c r="Q761" s="508" t="s">
        <v>1151</v>
      </c>
      <c r="R761" s="506" t="s">
        <v>3077</v>
      </c>
      <c r="S761" s="598">
        <v>2009</v>
      </c>
      <c r="T761" s="598"/>
      <c r="U761" s="598" t="s">
        <v>3006</v>
      </c>
      <c r="V761" s="625"/>
    </row>
    <row r="762" spans="1:229" x14ac:dyDescent="0.15">
      <c r="A762" s="496">
        <v>758</v>
      </c>
      <c r="B762" s="611">
        <v>6</v>
      </c>
      <c r="C762" s="556" t="s">
        <v>1563</v>
      </c>
      <c r="D762" s="508" t="s">
        <v>987</v>
      </c>
      <c r="E762" s="506" t="s">
        <v>705</v>
      </c>
      <c r="F762" s="598" t="s">
        <v>2729</v>
      </c>
      <c r="G762" s="566" t="s">
        <v>810</v>
      </c>
      <c r="H762" s="504" t="s">
        <v>2242</v>
      </c>
      <c r="I762" s="502" t="str">
        <f t="shared" si="70"/>
        <v>IV/b</v>
      </c>
      <c r="J762" s="505" t="s">
        <v>1484</v>
      </c>
      <c r="K762" s="504" t="s">
        <v>720</v>
      </c>
      <c r="L762" s="503">
        <f t="shared" si="64"/>
        <v>46</v>
      </c>
      <c r="M762" s="504" t="s">
        <v>192</v>
      </c>
      <c r="N762" s="505" t="s">
        <v>2712</v>
      </c>
      <c r="O762" s="504">
        <v>2010</v>
      </c>
      <c r="P762" s="506" t="s">
        <v>373</v>
      </c>
      <c r="Q762" s="508" t="s">
        <v>1151</v>
      </c>
      <c r="R762" s="506" t="s">
        <v>3074</v>
      </c>
      <c r="S762" s="598">
        <v>2002</v>
      </c>
      <c r="T762" s="598"/>
      <c r="U762" s="598" t="s">
        <v>2918</v>
      </c>
      <c r="V762" s="625"/>
    </row>
    <row r="763" spans="1:229" x14ac:dyDescent="0.15">
      <c r="A763" s="504">
        <v>759</v>
      </c>
      <c r="B763" s="504">
        <v>7</v>
      </c>
      <c r="C763" s="507" t="s">
        <v>1586</v>
      </c>
      <c r="D763" s="508" t="s">
        <v>1587</v>
      </c>
      <c r="E763" s="506" t="s">
        <v>1290</v>
      </c>
      <c r="F763" s="598" t="s">
        <v>2875</v>
      </c>
      <c r="G763" s="558" t="s">
        <v>1588</v>
      </c>
      <c r="H763" s="504" t="s">
        <v>2242</v>
      </c>
      <c r="I763" s="502" t="str">
        <f t="shared" si="70"/>
        <v>IV/b</v>
      </c>
      <c r="J763" s="505" t="s">
        <v>438</v>
      </c>
      <c r="K763" s="504" t="s">
        <v>707</v>
      </c>
      <c r="L763" s="503">
        <f t="shared" si="64"/>
        <v>63</v>
      </c>
      <c r="M763" s="504" t="s">
        <v>192</v>
      </c>
      <c r="N763" s="505" t="s">
        <v>2714</v>
      </c>
      <c r="O763" s="504">
        <v>2011</v>
      </c>
      <c r="P763" s="506" t="s">
        <v>1589</v>
      </c>
      <c r="Q763" s="508" t="s">
        <v>1151</v>
      </c>
      <c r="R763" s="506" t="s">
        <v>3075</v>
      </c>
      <c r="S763" s="598">
        <v>2001</v>
      </c>
      <c r="T763" s="598"/>
      <c r="U763" s="598" t="s">
        <v>1248</v>
      </c>
      <c r="V763" s="625"/>
    </row>
    <row r="764" spans="1:229" x14ac:dyDescent="0.15">
      <c r="A764" s="496">
        <v>760</v>
      </c>
      <c r="B764" s="611">
        <v>8</v>
      </c>
      <c r="C764" s="507" t="s">
        <v>3737</v>
      </c>
      <c r="D764" s="508" t="s">
        <v>3738</v>
      </c>
      <c r="E764" s="506" t="s">
        <v>705</v>
      </c>
      <c r="F764" s="598" t="s">
        <v>3739</v>
      </c>
      <c r="G764" s="566" t="s">
        <v>3740</v>
      </c>
      <c r="H764" s="504" t="s">
        <v>2242</v>
      </c>
      <c r="I764" s="502" t="str">
        <f t="shared" ref="I764" si="71">IF(H764="Pembina Utama","IV/e",IF(H764="Pembina Utama Madya","IV/d",IF(H764="Pembina Utama Muda","IV/c",IF(H764="Pembina Tk.I","IV/b",IF(H764="Pembina","IV/a",IF(H764="Penata Tk.I","III/d",IF(H764="Penata","III/c",IF(H764="Penata Muda Tk.I","III/b",IF(H764="Penata Muda","III/a",IF(H764="Pengatur Tk.I","II/d",IF(H764="Pengatur","II/c",IF(H764="Pengatur Muda Tk.I","II/b",IF(H764="Pengatur Muda","II/a",IF(H764="Juru Tk.I","I/d",IF(H764="Juru","I/c",IF(H764="Juru Muda Tk.I","I/b","I/a"))))))))))))))))</f>
        <v>IV/b</v>
      </c>
      <c r="J764" s="505" t="s">
        <v>1333</v>
      </c>
      <c r="K764" s="504" t="s">
        <v>720</v>
      </c>
      <c r="L764" s="503">
        <f t="shared" si="64"/>
        <v>60</v>
      </c>
      <c r="M764" s="504" t="s">
        <v>230</v>
      </c>
      <c r="N764" s="505" t="s">
        <v>3741</v>
      </c>
      <c r="O764" s="496" t="s">
        <v>2225</v>
      </c>
      <c r="P764" s="506" t="s">
        <v>203</v>
      </c>
      <c r="Q764" s="508" t="s">
        <v>1151</v>
      </c>
      <c r="R764" s="506" t="s">
        <v>3742</v>
      </c>
      <c r="S764" s="598"/>
      <c r="T764" s="598"/>
      <c r="U764" s="598"/>
      <c r="V764" s="625"/>
    </row>
    <row r="765" spans="1:229" x14ac:dyDescent="0.15">
      <c r="A765" s="496">
        <v>761</v>
      </c>
      <c r="B765" s="504">
        <v>9</v>
      </c>
      <c r="C765" s="556" t="s">
        <v>1558</v>
      </c>
      <c r="D765" s="508" t="s">
        <v>3042</v>
      </c>
      <c r="E765" s="506" t="s">
        <v>709</v>
      </c>
      <c r="F765" s="598" t="s">
        <v>2743</v>
      </c>
      <c r="G765" s="566" t="s">
        <v>793</v>
      </c>
      <c r="H765" s="504" t="s">
        <v>2242</v>
      </c>
      <c r="I765" s="502" t="str">
        <f>IF(H765="Pembina Utama","IV/e",IF(H765="Pembina Utama Madya","IV/d",IF(H765="Pembina Utama Muda","IV/c",IF(H765="Pembina Tk.I","IV/b",IF(H765="Pembina","IV/a",IF(H765="Penata Tk.I","III/d",IF(H765="Penata","III/c",IF(H765="Penata Muda Tk.I","III/b",IF(H765="Penata Muda","III/a",IF(H765="Pengatur Tk.I","II/d",IF(H765="Pengatur","II/c",IF(H765="Pengatur Muda Tk.I","II/b",IF(H765="Pengatur Muda","II/a",IF(H765="Juru Tk.I","I/d",IF(H765="Juru","I/c",IF(H765="Juru Muda Tk.I","I/b","I/a"))))))))))))))))</f>
        <v>IV/b</v>
      </c>
      <c r="J765" s="505" t="s">
        <v>2112</v>
      </c>
      <c r="K765" s="504" t="s">
        <v>720</v>
      </c>
      <c r="L765" s="503">
        <f t="shared" si="64"/>
        <v>59</v>
      </c>
      <c r="M765" s="504" t="s">
        <v>192</v>
      </c>
      <c r="N765" s="505" t="s">
        <v>2648</v>
      </c>
      <c r="O765" s="504">
        <v>2009</v>
      </c>
      <c r="P765" s="506" t="s">
        <v>220</v>
      </c>
      <c r="Q765" s="508" t="s">
        <v>1151</v>
      </c>
      <c r="R765" s="506" t="s">
        <v>3075</v>
      </c>
      <c r="S765" s="598">
        <v>2002</v>
      </c>
      <c r="T765" s="598"/>
      <c r="U765" s="598" t="s">
        <v>2917</v>
      </c>
      <c r="V765" s="625"/>
    </row>
    <row r="766" spans="1:229" x14ac:dyDescent="0.15">
      <c r="A766" s="504">
        <v>762</v>
      </c>
      <c r="B766" s="611">
        <v>10</v>
      </c>
      <c r="C766" s="556" t="s">
        <v>1562</v>
      </c>
      <c r="D766" s="508" t="s">
        <v>2072</v>
      </c>
      <c r="E766" s="506" t="s">
        <v>705</v>
      </c>
      <c r="F766" s="598" t="s">
        <v>2760</v>
      </c>
      <c r="G766" s="566" t="s">
        <v>798</v>
      </c>
      <c r="H766" s="504" t="s">
        <v>2242</v>
      </c>
      <c r="I766" s="502" t="str">
        <f>IF(H766="Pembina Utama","IV/e",IF(H766="Pembina Utama Madya","IV/d",IF(H766="Pembina Utama Muda","IV/c",IF(H766="Pembina Tk.I","IV/b",IF(H766="Pembina","IV/a",IF(H766="Penata Tk.I","III/d",IF(H766="Penata","III/c",IF(H766="Penata Muda Tk.I","III/b",IF(H766="Penata Muda","III/a",IF(H766="Pengatur Tk.I","II/d",IF(H766="Pengatur","II/c",IF(H766="Pengatur Muda Tk.I","II/b",IF(H766="Pengatur Muda","II/a",IF(H766="Juru Tk.I","I/d",IF(H766="Juru","I/c",IF(H766="Juru Muda Tk.I","I/b","I/a"))))))))))))))))</f>
        <v>IV/b</v>
      </c>
      <c r="J766" s="505" t="s">
        <v>2112</v>
      </c>
      <c r="K766" s="504" t="s">
        <v>720</v>
      </c>
      <c r="L766" s="503">
        <f t="shared" si="64"/>
        <v>61</v>
      </c>
      <c r="M766" s="504" t="s">
        <v>192</v>
      </c>
      <c r="N766" s="505" t="s">
        <v>2675</v>
      </c>
      <c r="O766" s="504">
        <v>2009</v>
      </c>
      <c r="P766" s="506" t="s">
        <v>149</v>
      </c>
      <c r="Q766" s="508" t="s">
        <v>1151</v>
      </c>
      <c r="R766" s="506" t="s">
        <v>3077</v>
      </c>
      <c r="S766" s="598">
        <v>2013</v>
      </c>
      <c r="T766" s="598"/>
      <c r="U766" s="598" t="s">
        <v>2922</v>
      </c>
      <c r="V766" s="625"/>
    </row>
    <row r="767" spans="1:229" x14ac:dyDescent="0.15">
      <c r="A767" s="496">
        <v>763</v>
      </c>
      <c r="B767" s="504">
        <v>11</v>
      </c>
      <c r="C767" s="556" t="s">
        <v>3929</v>
      </c>
      <c r="D767" s="508" t="s">
        <v>3930</v>
      </c>
      <c r="E767" s="506" t="s">
        <v>705</v>
      </c>
      <c r="F767" s="598" t="s">
        <v>4648</v>
      </c>
      <c r="G767" s="566" t="s">
        <v>3990</v>
      </c>
      <c r="H767" s="504" t="s">
        <v>2242</v>
      </c>
      <c r="I767" s="502" t="str">
        <f>IF(H767="Pembina Utama","IV/e",IF(H767="Pembina Utama Madya","IV/d",IF(H767="Pembina Utama Muda","IV/c",IF(H767="Pembina Tk.I","IV/b",IF(H767="Pembina","IV/a",IF(H767="Penata Tk.I","III/d",IF(H767="Penata","III/c",IF(H767="Penata Muda Tk.I","III/b",IF(H767="Penata Muda","III/a",IF(H767="Pengatur Tk.I","II/d",IF(H767="Pengatur","II/c",IF(H767="Pengatur Muda Tk.I","II/b",IF(H767="Pengatur Muda","II/a",IF(H767="Juru Tk.I","I/d",IF(H767="Juru","I/c",IF(H767="Juru Muda Tk.I","I/b","I/a"))))))))))))))))</f>
        <v>IV/b</v>
      </c>
      <c r="J767" s="505" t="s">
        <v>3931</v>
      </c>
      <c r="K767" s="504" t="s">
        <v>707</v>
      </c>
      <c r="L767" s="503">
        <f t="shared" si="64"/>
        <v>60</v>
      </c>
      <c r="M767" s="504" t="s">
        <v>258</v>
      </c>
      <c r="N767" s="505" t="s">
        <v>3924</v>
      </c>
      <c r="O767" s="496" t="s">
        <v>2225</v>
      </c>
      <c r="P767" s="506" t="s">
        <v>3932</v>
      </c>
      <c r="Q767" s="508" t="s">
        <v>1151</v>
      </c>
      <c r="R767" s="506" t="s">
        <v>3266</v>
      </c>
      <c r="S767" s="598"/>
      <c r="T767" s="598"/>
      <c r="U767" s="598"/>
      <c r="V767" s="625"/>
    </row>
    <row r="768" spans="1:229" x14ac:dyDescent="0.15">
      <c r="A768" s="496">
        <v>764</v>
      </c>
      <c r="B768" s="611">
        <v>12</v>
      </c>
      <c r="C768" s="555" t="s">
        <v>1554</v>
      </c>
      <c r="D768" s="508" t="s">
        <v>1218</v>
      </c>
      <c r="E768" s="506" t="s">
        <v>705</v>
      </c>
      <c r="F768" s="598" t="s">
        <v>2736</v>
      </c>
      <c r="G768" s="566" t="s">
        <v>790</v>
      </c>
      <c r="H768" s="504" t="s">
        <v>2243</v>
      </c>
      <c r="I768" s="502" t="str">
        <f>IF(H768="Pembina Utama","IV/e",IF(H768="Pembina Utama Madya","IV/d",IF(H768="Pembina Utama Muda","IV/c",IF(H768="Pembina Tk.I","IV/b",IF(H768="Pembina","IV/a",IF(H768="Penata Tk.I","III/d",IF(H768="Penata","III/c",IF(H768="Penata Muda Tk.I","III/b",IF(H768="Penata Muda","III/a",IF(H768="Pengatur Tk.I","II/d",IF(H768="Pengatur","II/c",IF(H768="Pengatur Muda Tk.I","II/b",IF(H768="Pengatur Muda","II/a",IF(H768="Juru Tk.I","I/d",IF(H768="Juru","I/c",IF(H768="Juru Muda Tk.I","I/b","I/a"))))))))))))))))</f>
        <v>IV/a</v>
      </c>
      <c r="J768" s="505" t="s">
        <v>118</v>
      </c>
      <c r="K768" s="504" t="s">
        <v>707</v>
      </c>
      <c r="L768" s="503">
        <f t="shared" si="64"/>
        <v>65</v>
      </c>
      <c r="M768" s="504" t="s">
        <v>192</v>
      </c>
      <c r="N768" s="505" t="s">
        <v>2715</v>
      </c>
      <c r="O768" s="504">
        <v>2010</v>
      </c>
      <c r="P768" s="506" t="s">
        <v>131</v>
      </c>
      <c r="Q768" s="508" t="s">
        <v>1151</v>
      </c>
      <c r="R768" s="506" t="s">
        <v>3076</v>
      </c>
      <c r="S768" s="598"/>
      <c r="T768" s="598"/>
      <c r="U768" s="598"/>
      <c r="V768" s="625"/>
    </row>
    <row r="769" spans="1:229" x14ac:dyDescent="0.15">
      <c r="A769" s="504">
        <v>765</v>
      </c>
      <c r="B769" s="504">
        <v>13</v>
      </c>
      <c r="C769" s="507" t="s">
        <v>1555</v>
      </c>
      <c r="D769" s="508" t="s">
        <v>103</v>
      </c>
      <c r="E769" s="506" t="s">
        <v>705</v>
      </c>
      <c r="F769" s="598" t="s">
        <v>2731</v>
      </c>
      <c r="G769" s="566" t="s">
        <v>792</v>
      </c>
      <c r="H769" s="504" t="s">
        <v>2243</v>
      </c>
      <c r="I769" s="502" t="str">
        <f>IF(H769="Pembina Utama","IV/e",IF(H769="Pembina Utama Madya","IV/d",IF(H769="Pembina Utama Muda","IV/c",IF(H769="Pembina Tk.I","IV/b",IF(H769="Pembina","IV/a",IF(H769="Penata Tk.I","III/d",IF(H769="Penata","III/c",IF(H769="Penata Muda Tk.I","III/b",IF(H769="Penata Muda","III/a",IF(H769="Pengatur Tk.I","II/d",IF(H769="Pengatur","II/c",IF(H769="Pengatur Muda Tk.I","II/b",IF(H769="Pengatur Muda","II/a",IF(H769="Juru Tk.I","I/d",IF(H769="Juru","I/c",IF(H769="Juru Muda Tk.I","I/b","I/a"))))))))))))))))</f>
        <v>IV/a</v>
      </c>
      <c r="J769" s="505" t="s">
        <v>112</v>
      </c>
      <c r="K769" s="504" t="s">
        <v>707</v>
      </c>
      <c r="L769" s="503">
        <f t="shared" si="64"/>
        <v>52</v>
      </c>
      <c r="M769" s="504" t="s">
        <v>192</v>
      </c>
      <c r="N769" s="505" t="s">
        <v>112</v>
      </c>
      <c r="O769" s="504">
        <v>2010</v>
      </c>
      <c r="P769" s="506" t="s">
        <v>157</v>
      </c>
      <c r="Q769" s="508" t="s">
        <v>1151</v>
      </c>
      <c r="R769" s="506" t="s">
        <v>1246</v>
      </c>
      <c r="S769" s="598">
        <v>2002</v>
      </c>
      <c r="T769" s="598"/>
      <c r="U769" s="598" t="s">
        <v>2921</v>
      </c>
      <c r="V769" s="625"/>
    </row>
    <row r="770" spans="1:229" x14ac:dyDescent="0.15">
      <c r="A770" s="496">
        <v>766</v>
      </c>
      <c r="B770" s="611">
        <v>14</v>
      </c>
      <c r="C770" s="555" t="s">
        <v>1557</v>
      </c>
      <c r="D770" s="508" t="s">
        <v>2619</v>
      </c>
      <c r="E770" s="506" t="s">
        <v>705</v>
      </c>
      <c r="F770" s="598" t="s">
        <v>2834</v>
      </c>
      <c r="G770" s="566" t="s">
        <v>793</v>
      </c>
      <c r="H770" s="504" t="s">
        <v>2243</v>
      </c>
      <c r="I770" s="502" t="str">
        <f t="shared" ref="I770:I790" si="72">IF(H770="Pembina Utama","IV/e",IF(H770="Pembina Utama Madya","IV/d",IF(H770="Pembina Utama Muda","IV/c",IF(H770="Pembina Tk.I","IV/b",IF(H770="Pembina","IV/a",IF(H770="Penata Tk.I","III/d",IF(H770="Penata","III/c",IF(H770="Penata Muda Tk.I","III/b",IF(H770="Penata Muda","III/a",IF(H770="Pengatur Tk.I","II/d",IF(H770="Pengatur","II/c",IF(H770="Pengatur Muda Tk.I","II/b",IF(H770="Pengatur Muda","II/a",IF(H770="Juru Tk.I","I/d",IF(H770="Juru","I/c",IF(H770="Juru Muda Tk.I","I/b","I/a"))))))))))))))))</f>
        <v>IV/a</v>
      </c>
      <c r="J770" s="505" t="s">
        <v>105</v>
      </c>
      <c r="K770" s="504" t="s">
        <v>720</v>
      </c>
      <c r="L770" s="503">
        <f t="shared" si="64"/>
        <v>59</v>
      </c>
      <c r="M770" s="504" t="s">
        <v>192</v>
      </c>
      <c r="N770" s="505" t="s">
        <v>105</v>
      </c>
      <c r="O770" s="504">
        <v>2009</v>
      </c>
      <c r="P770" s="506" t="s">
        <v>542</v>
      </c>
      <c r="Q770" s="508" t="s">
        <v>1151</v>
      </c>
      <c r="R770" s="506" t="s">
        <v>3077</v>
      </c>
      <c r="S770" s="598">
        <v>2002</v>
      </c>
      <c r="T770" s="598"/>
      <c r="U770" s="598" t="s">
        <v>2918</v>
      </c>
      <c r="V770" s="625"/>
    </row>
    <row r="771" spans="1:229" x14ac:dyDescent="0.15">
      <c r="A771" s="496">
        <v>767</v>
      </c>
      <c r="B771" s="504">
        <v>15</v>
      </c>
      <c r="C771" s="556" t="s">
        <v>1560</v>
      </c>
      <c r="D771" s="508" t="s">
        <v>3171</v>
      </c>
      <c r="E771" s="506" t="s">
        <v>705</v>
      </c>
      <c r="F771" s="598" t="s">
        <v>2724</v>
      </c>
      <c r="G771" s="566" t="s">
        <v>800</v>
      </c>
      <c r="H771" s="504" t="s">
        <v>2243</v>
      </c>
      <c r="I771" s="502" t="str">
        <f t="shared" si="72"/>
        <v>IV/a</v>
      </c>
      <c r="J771" s="505" t="s">
        <v>834</v>
      </c>
      <c r="K771" s="504" t="s">
        <v>720</v>
      </c>
      <c r="L771" s="503">
        <f t="shared" si="64"/>
        <v>47</v>
      </c>
      <c r="M771" s="504" t="s">
        <v>192</v>
      </c>
      <c r="N771" s="505" t="s">
        <v>745</v>
      </c>
      <c r="O771" s="504">
        <v>2010</v>
      </c>
      <c r="P771" s="506" t="s">
        <v>240</v>
      </c>
      <c r="Q771" s="508" t="s">
        <v>1151</v>
      </c>
      <c r="R771" s="506" t="s">
        <v>3075</v>
      </c>
      <c r="S771" s="598">
        <v>2015</v>
      </c>
      <c r="T771" s="598"/>
      <c r="U771" s="598" t="s">
        <v>1248</v>
      </c>
      <c r="V771" s="625"/>
    </row>
    <row r="772" spans="1:229" x14ac:dyDescent="0.15">
      <c r="A772" s="504">
        <v>768</v>
      </c>
      <c r="B772" s="611">
        <v>16</v>
      </c>
      <c r="C772" s="556" t="s">
        <v>1899</v>
      </c>
      <c r="D772" s="508" t="s">
        <v>2129</v>
      </c>
      <c r="E772" s="506" t="s">
        <v>709</v>
      </c>
      <c r="F772" s="598" t="s">
        <v>2876</v>
      </c>
      <c r="G772" s="566" t="s">
        <v>1014</v>
      </c>
      <c r="H772" s="504" t="s">
        <v>2243</v>
      </c>
      <c r="I772" s="502" t="str">
        <f t="shared" si="72"/>
        <v>IV/a</v>
      </c>
      <c r="J772" s="505" t="s">
        <v>834</v>
      </c>
      <c r="K772" s="504" t="s">
        <v>720</v>
      </c>
      <c r="L772" s="503">
        <f t="shared" si="64"/>
        <v>52</v>
      </c>
      <c r="M772" s="504" t="s">
        <v>192</v>
      </c>
      <c r="N772" s="505" t="s">
        <v>2694</v>
      </c>
      <c r="O772" s="504">
        <v>2010</v>
      </c>
      <c r="P772" s="506" t="s">
        <v>158</v>
      </c>
      <c r="Q772" s="508" t="s">
        <v>1151</v>
      </c>
      <c r="R772" s="506" t="s">
        <v>3076</v>
      </c>
      <c r="S772" s="598">
        <v>2015</v>
      </c>
      <c r="T772" s="598"/>
      <c r="U772" s="598" t="s">
        <v>2922</v>
      </c>
      <c r="V772" s="625"/>
    </row>
    <row r="773" spans="1:229" x14ac:dyDescent="0.15">
      <c r="A773" s="496">
        <v>769</v>
      </c>
      <c r="B773" s="504">
        <v>17</v>
      </c>
      <c r="C773" s="507" t="s">
        <v>1561</v>
      </c>
      <c r="D773" s="508" t="s">
        <v>1277</v>
      </c>
      <c r="E773" s="506" t="s">
        <v>705</v>
      </c>
      <c r="F773" s="598" t="s">
        <v>2732</v>
      </c>
      <c r="G773" s="557" t="s">
        <v>1085</v>
      </c>
      <c r="H773" s="504" t="s">
        <v>2243</v>
      </c>
      <c r="I773" s="502" t="str">
        <f t="shared" si="72"/>
        <v>IV/a</v>
      </c>
      <c r="J773" s="505" t="s">
        <v>108</v>
      </c>
      <c r="K773" s="504" t="s">
        <v>720</v>
      </c>
      <c r="L773" s="503">
        <f t="shared" si="64"/>
        <v>64</v>
      </c>
      <c r="M773" s="504" t="s">
        <v>230</v>
      </c>
      <c r="N773" s="505" t="s">
        <v>2716</v>
      </c>
      <c r="O773" s="504">
        <v>2012</v>
      </c>
      <c r="P773" s="506" t="s">
        <v>187</v>
      </c>
      <c r="Q773" s="508" t="s">
        <v>1151</v>
      </c>
      <c r="R773" s="506" t="s">
        <v>1258</v>
      </c>
      <c r="S773" s="598">
        <v>2011</v>
      </c>
      <c r="T773" s="598"/>
      <c r="U773" s="598" t="s">
        <v>2922</v>
      </c>
      <c r="V773" s="625"/>
    </row>
    <row r="774" spans="1:229" x14ac:dyDescent="0.15">
      <c r="A774" s="496">
        <v>770</v>
      </c>
      <c r="B774" s="611">
        <v>18</v>
      </c>
      <c r="C774" s="555" t="s">
        <v>1564</v>
      </c>
      <c r="D774" s="564" t="s">
        <v>2070</v>
      </c>
      <c r="E774" s="585" t="s">
        <v>705</v>
      </c>
      <c r="F774" s="598" t="s">
        <v>2741</v>
      </c>
      <c r="G774" s="586" t="s">
        <v>791</v>
      </c>
      <c r="H774" s="504" t="s">
        <v>2243</v>
      </c>
      <c r="I774" s="502" t="str">
        <f t="shared" si="72"/>
        <v>IV/a</v>
      </c>
      <c r="J774" s="587" t="s">
        <v>118</v>
      </c>
      <c r="K774" s="504" t="s">
        <v>707</v>
      </c>
      <c r="L774" s="503">
        <f t="shared" si="64"/>
        <v>64</v>
      </c>
      <c r="M774" s="504" t="s">
        <v>230</v>
      </c>
      <c r="N774" s="505" t="s">
        <v>2718</v>
      </c>
      <c r="O774" s="504">
        <v>2014</v>
      </c>
      <c r="P774" s="585" t="s">
        <v>157</v>
      </c>
      <c r="Q774" s="508" t="s">
        <v>1151</v>
      </c>
      <c r="R774" s="506" t="s">
        <v>1258</v>
      </c>
      <c r="S774" s="598"/>
      <c r="T774" s="598"/>
      <c r="U774" s="598"/>
      <c r="V774" s="625"/>
    </row>
    <row r="775" spans="1:229" x14ac:dyDescent="0.15">
      <c r="A775" s="504">
        <v>771</v>
      </c>
      <c r="B775" s="504">
        <v>19</v>
      </c>
      <c r="C775" s="555" t="s">
        <v>1565</v>
      </c>
      <c r="D775" s="564" t="s">
        <v>3964</v>
      </c>
      <c r="E775" s="585" t="s">
        <v>705</v>
      </c>
      <c r="F775" s="598" t="s">
        <v>2729</v>
      </c>
      <c r="G775" s="588" t="s">
        <v>1187</v>
      </c>
      <c r="H775" s="504" t="s">
        <v>2243</v>
      </c>
      <c r="I775" s="502" t="str">
        <f t="shared" si="72"/>
        <v>IV/a</v>
      </c>
      <c r="J775" s="587" t="s">
        <v>2717</v>
      </c>
      <c r="K775" s="504" t="s">
        <v>720</v>
      </c>
      <c r="L775" s="503">
        <f t="shared" si="64"/>
        <v>64</v>
      </c>
      <c r="M775" s="504" t="s">
        <v>230</v>
      </c>
      <c r="N775" s="505" t="s">
        <v>2717</v>
      </c>
      <c r="O775" s="504">
        <v>2014</v>
      </c>
      <c r="P775" s="585" t="s">
        <v>452</v>
      </c>
      <c r="Q775" s="508" t="s">
        <v>1151</v>
      </c>
      <c r="R775" s="585" t="s">
        <v>1249</v>
      </c>
      <c r="S775" s="598">
        <v>2015</v>
      </c>
      <c r="T775" s="598"/>
      <c r="U775" s="598" t="s">
        <v>2922</v>
      </c>
      <c r="V775" s="625"/>
    </row>
    <row r="776" spans="1:229" x14ac:dyDescent="0.15">
      <c r="A776" s="496">
        <v>772</v>
      </c>
      <c r="B776" s="611">
        <v>20</v>
      </c>
      <c r="C776" s="555" t="s">
        <v>1566</v>
      </c>
      <c r="D776" s="564" t="s">
        <v>3965</v>
      </c>
      <c r="E776" s="585" t="s">
        <v>705</v>
      </c>
      <c r="F776" s="598" t="s">
        <v>2741</v>
      </c>
      <c r="G776" s="588" t="s">
        <v>3439</v>
      </c>
      <c r="H776" s="504" t="s">
        <v>2243</v>
      </c>
      <c r="I776" s="502" t="str">
        <f t="shared" si="72"/>
        <v>IV/a</v>
      </c>
      <c r="J776" s="587" t="s">
        <v>834</v>
      </c>
      <c r="K776" s="504" t="s">
        <v>720</v>
      </c>
      <c r="L776" s="503">
        <f t="shared" si="64"/>
        <v>63</v>
      </c>
      <c r="M776" s="504" t="s">
        <v>230</v>
      </c>
      <c r="N776" s="505" t="s">
        <v>2713</v>
      </c>
      <c r="O776" s="504">
        <v>2013</v>
      </c>
      <c r="P776" s="585" t="s">
        <v>652</v>
      </c>
      <c r="Q776" s="508" t="s">
        <v>1151</v>
      </c>
      <c r="R776" s="506" t="s">
        <v>3123</v>
      </c>
      <c r="S776" s="598"/>
      <c r="T776" s="598"/>
      <c r="U776" s="598"/>
      <c r="V776" s="625"/>
    </row>
    <row r="777" spans="1:229" x14ac:dyDescent="0.15">
      <c r="A777" s="496">
        <v>773</v>
      </c>
      <c r="B777" s="504">
        <v>21</v>
      </c>
      <c r="C777" s="555" t="s">
        <v>1567</v>
      </c>
      <c r="D777" s="564" t="s">
        <v>2069</v>
      </c>
      <c r="E777" s="585" t="s">
        <v>705</v>
      </c>
      <c r="F777" s="598" t="s">
        <v>2732</v>
      </c>
      <c r="G777" s="588" t="s">
        <v>1287</v>
      </c>
      <c r="H777" s="589" t="s">
        <v>2243</v>
      </c>
      <c r="I777" s="502" t="str">
        <f t="shared" si="72"/>
        <v>IV/a</v>
      </c>
      <c r="J777" s="587" t="s">
        <v>438</v>
      </c>
      <c r="K777" s="504" t="s">
        <v>707</v>
      </c>
      <c r="L777" s="503">
        <f t="shared" si="64"/>
        <v>63</v>
      </c>
      <c r="M777" s="504" t="s">
        <v>230</v>
      </c>
      <c r="N777" s="505" t="s">
        <v>2719</v>
      </c>
      <c r="O777" s="504">
        <v>2014</v>
      </c>
      <c r="P777" s="585" t="s">
        <v>1259</v>
      </c>
      <c r="Q777" s="508" t="s">
        <v>1151</v>
      </c>
      <c r="R777" s="506" t="s">
        <v>1258</v>
      </c>
      <c r="S777" s="598">
        <v>2004</v>
      </c>
      <c r="T777" s="598"/>
      <c r="U777" s="598" t="s">
        <v>2917</v>
      </c>
      <c r="V777" s="625"/>
    </row>
    <row r="778" spans="1:229" x14ac:dyDescent="0.15">
      <c r="A778" s="504">
        <v>774</v>
      </c>
      <c r="B778" s="611">
        <v>22</v>
      </c>
      <c r="C778" s="555" t="s">
        <v>1910</v>
      </c>
      <c r="D778" s="508" t="s">
        <v>1110</v>
      </c>
      <c r="E778" s="506" t="s">
        <v>709</v>
      </c>
      <c r="F778" s="598" t="s">
        <v>2751</v>
      </c>
      <c r="G778" s="566" t="s">
        <v>816</v>
      </c>
      <c r="H778" s="504" t="s">
        <v>2242</v>
      </c>
      <c r="I778" s="502" t="str">
        <f t="shared" si="72"/>
        <v>IV/b</v>
      </c>
      <c r="J778" s="505" t="s">
        <v>3977</v>
      </c>
      <c r="K778" s="504" t="s">
        <v>720</v>
      </c>
      <c r="L778" s="503">
        <f t="shared" ref="L778:L811" si="73">2020 - (RIGHT(G778,4))</f>
        <v>42</v>
      </c>
      <c r="M778" s="504" t="s">
        <v>192</v>
      </c>
      <c r="N778" s="517" t="s">
        <v>2708</v>
      </c>
      <c r="O778" s="504">
        <v>2010</v>
      </c>
      <c r="P778" s="506" t="s">
        <v>126</v>
      </c>
      <c r="Q778" s="508" t="s">
        <v>1151</v>
      </c>
      <c r="R778" s="506" t="s">
        <v>1251</v>
      </c>
      <c r="S778" s="598">
        <v>2011</v>
      </c>
      <c r="T778" s="598"/>
      <c r="U778" s="598" t="s">
        <v>3028</v>
      </c>
      <c r="V778" s="625"/>
    </row>
    <row r="779" spans="1:229" s="106" customFormat="1" x14ac:dyDescent="0.15">
      <c r="A779" s="502">
        <v>775</v>
      </c>
      <c r="B779" s="516">
        <v>23</v>
      </c>
      <c r="C779" s="590" t="s">
        <v>1568</v>
      </c>
      <c r="D779" s="581" t="s">
        <v>3158</v>
      </c>
      <c r="E779" s="515" t="s">
        <v>709</v>
      </c>
      <c r="F779" s="600" t="s">
        <v>2811</v>
      </c>
      <c r="G779" s="591" t="s">
        <v>799</v>
      </c>
      <c r="H779" s="516" t="s">
        <v>2243</v>
      </c>
      <c r="I779" s="502" t="str">
        <f t="shared" si="72"/>
        <v>IV/a</v>
      </c>
      <c r="J779" s="517" t="s">
        <v>3335</v>
      </c>
      <c r="K779" s="516" t="s">
        <v>720</v>
      </c>
      <c r="L779" s="503">
        <f t="shared" si="73"/>
        <v>51</v>
      </c>
      <c r="M779" s="516" t="s">
        <v>192</v>
      </c>
      <c r="N779" s="517" t="s">
        <v>3220</v>
      </c>
      <c r="O779" s="516">
        <v>2010</v>
      </c>
      <c r="P779" s="515" t="s">
        <v>634</v>
      </c>
      <c r="Q779" s="581" t="s">
        <v>1151</v>
      </c>
      <c r="R779" s="515" t="s">
        <v>3079</v>
      </c>
      <c r="S779" s="600">
        <v>2000</v>
      </c>
      <c r="T779" s="598"/>
      <c r="U779" s="600"/>
      <c r="V779" s="625"/>
      <c r="W779" s="632"/>
      <c r="X779" s="632"/>
      <c r="Y779" s="632"/>
      <c r="Z779" s="632"/>
      <c r="AA779" s="632"/>
      <c r="AB779" s="632"/>
      <c r="AC779" s="632"/>
      <c r="AD779" s="632"/>
      <c r="AE779" s="632"/>
      <c r="AF779" s="632"/>
      <c r="AG779" s="632"/>
      <c r="AH779" s="632"/>
      <c r="AI779" s="632"/>
      <c r="AJ779" s="632"/>
      <c r="AK779" s="632"/>
      <c r="AL779" s="632"/>
      <c r="AM779" s="632"/>
      <c r="AN779" s="632"/>
      <c r="AO779" s="632"/>
      <c r="AP779" s="632"/>
      <c r="AQ779" s="632"/>
      <c r="AR779" s="632"/>
      <c r="AS779" s="632"/>
      <c r="AT779" s="632"/>
      <c r="AU779" s="632"/>
      <c r="AV779" s="632"/>
      <c r="AW779" s="632"/>
      <c r="AX779" s="632"/>
      <c r="AY779" s="632"/>
      <c r="AZ779" s="632"/>
      <c r="BA779" s="632"/>
      <c r="BB779" s="632"/>
      <c r="BC779" s="632"/>
      <c r="BD779" s="632"/>
      <c r="BE779" s="632"/>
      <c r="BF779" s="632"/>
      <c r="BG779" s="632"/>
      <c r="BH779" s="632"/>
      <c r="BI779" s="632"/>
      <c r="BJ779" s="632"/>
      <c r="BK779" s="632"/>
      <c r="BL779" s="632"/>
      <c r="BM779" s="632"/>
      <c r="BN779" s="632"/>
      <c r="BO779" s="632"/>
      <c r="BP779" s="632"/>
      <c r="BQ779" s="632"/>
      <c r="BR779" s="632"/>
      <c r="BS779" s="632"/>
      <c r="BT779" s="632"/>
      <c r="BU779" s="632"/>
      <c r="BV779" s="632"/>
      <c r="BW779" s="632"/>
      <c r="BX779" s="632"/>
      <c r="BY779" s="632"/>
      <c r="BZ779" s="632"/>
      <c r="CA779" s="632"/>
      <c r="CB779" s="632"/>
      <c r="CC779" s="632"/>
      <c r="CD779" s="632"/>
      <c r="CE779" s="632"/>
      <c r="CF779" s="632"/>
      <c r="CG779" s="632"/>
      <c r="CH779" s="632"/>
      <c r="CI779" s="632"/>
      <c r="CJ779" s="632"/>
      <c r="CK779" s="632"/>
      <c r="CL779" s="632"/>
      <c r="CM779" s="632"/>
      <c r="CN779" s="632"/>
      <c r="CO779" s="632"/>
      <c r="CP779" s="632"/>
      <c r="CQ779" s="632"/>
      <c r="CR779" s="632"/>
      <c r="CS779" s="632"/>
      <c r="CT779" s="632"/>
      <c r="CU779" s="632"/>
      <c r="CV779" s="632"/>
      <c r="CW779" s="632"/>
      <c r="CX779" s="632"/>
      <c r="CY779" s="632"/>
      <c r="CZ779" s="632"/>
      <c r="DA779" s="632"/>
      <c r="DB779" s="632"/>
      <c r="DC779" s="632"/>
      <c r="DD779" s="632"/>
      <c r="DE779" s="632"/>
      <c r="DF779" s="632"/>
      <c r="DG779" s="632"/>
      <c r="DH779" s="632"/>
      <c r="DI779" s="632"/>
      <c r="DJ779" s="632"/>
      <c r="DK779" s="632"/>
      <c r="DL779" s="632"/>
      <c r="DM779" s="632"/>
      <c r="DN779" s="632"/>
      <c r="DO779" s="632"/>
      <c r="DP779" s="632"/>
      <c r="DQ779" s="632"/>
      <c r="DR779" s="632"/>
      <c r="DS779" s="632"/>
      <c r="DT779" s="632"/>
      <c r="DU779" s="632"/>
      <c r="DV779" s="632"/>
      <c r="DW779" s="632"/>
      <c r="DX779" s="632"/>
      <c r="DY779" s="632"/>
      <c r="DZ779" s="632"/>
      <c r="EA779" s="632"/>
      <c r="EB779" s="632"/>
      <c r="EC779" s="632"/>
      <c r="ED779" s="632"/>
      <c r="EE779" s="632"/>
      <c r="EF779" s="632"/>
      <c r="EG779" s="632"/>
      <c r="EH779" s="632"/>
      <c r="EI779" s="632"/>
      <c r="EJ779" s="632"/>
      <c r="EK779" s="632"/>
      <c r="EL779" s="632"/>
      <c r="EM779" s="632"/>
      <c r="EN779" s="632"/>
      <c r="EO779" s="632"/>
      <c r="EP779" s="632"/>
      <c r="EQ779" s="632"/>
      <c r="ER779" s="632"/>
      <c r="ES779" s="632"/>
      <c r="ET779" s="632"/>
      <c r="EU779" s="632"/>
      <c r="EV779" s="632"/>
      <c r="EW779" s="632"/>
      <c r="EX779" s="632"/>
      <c r="EY779" s="632"/>
      <c r="EZ779" s="632"/>
      <c r="FA779" s="632"/>
      <c r="FB779" s="632"/>
      <c r="FC779" s="632"/>
      <c r="FD779" s="632"/>
      <c r="FE779" s="632"/>
      <c r="FF779" s="632"/>
      <c r="FG779" s="632"/>
      <c r="FH779" s="632"/>
      <c r="FI779" s="632"/>
      <c r="FJ779" s="632"/>
      <c r="FK779" s="632"/>
      <c r="FL779" s="632"/>
      <c r="FM779" s="632"/>
      <c r="FN779" s="632"/>
      <c r="FO779" s="632"/>
      <c r="FP779" s="632"/>
      <c r="FQ779" s="632"/>
      <c r="FR779" s="632"/>
      <c r="FS779" s="632"/>
      <c r="FT779" s="632"/>
      <c r="FU779" s="632"/>
      <c r="FV779" s="632"/>
      <c r="FW779" s="632"/>
      <c r="FX779" s="632"/>
      <c r="FY779" s="632"/>
      <c r="FZ779" s="632"/>
      <c r="GA779" s="632"/>
      <c r="GB779" s="632"/>
      <c r="GC779" s="632"/>
      <c r="GD779" s="632"/>
      <c r="GE779" s="632"/>
      <c r="GF779" s="632"/>
      <c r="GG779" s="632"/>
      <c r="GH779" s="632"/>
      <c r="GI779" s="632"/>
      <c r="GJ779" s="632"/>
      <c r="GK779" s="632"/>
      <c r="GL779" s="632"/>
      <c r="GM779" s="632"/>
      <c r="GN779" s="632"/>
      <c r="GO779" s="632"/>
      <c r="GP779" s="632"/>
      <c r="GQ779" s="632"/>
      <c r="GR779" s="632"/>
      <c r="GS779" s="632"/>
      <c r="GT779" s="632"/>
      <c r="GU779" s="632"/>
      <c r="GV779" s="632"/>
      <c r="GW779" s="632"/>
      <c r="GX779" s="632"/>
      <c r="GY779" s="632"/>
      <c r="GZ779" s="632"/>
      <c r="HA779" s="632"/>
      <c r="HB779" s="632"/>
      <c r="HC779" s="632"/>
      <c r="HD779" s="632"/>
      <c r="HE779" s="632"/>
      <c r="HF779" s="632"/>
      <c r="HG779" s="632"/>
      <c r="HH779" s="632"/>
      <c r="HI779" s="632"/>
      <c r="HJ779" s="632"/>
      <c r="HK779" s="632"/>
      <c r="HL779" s="632"/>
      <c r="HM779" s="632"/>
      <c r="HN779" s="632"/>
      <c r="HO779" s="632"/>
      <c r="HP779" s="632"/>
      <c r="HQ779" s="632"/>
      <c r="HR779" s="632"/>
      <c r="HS779" s="632"/>
      <c r="HT779" s="632"/>
      <c r="HU779" s="632"/>
    </row>
    <row r="780" spans="1:229" x14ac:dyDescent="0.15">
      <c r="A780" s="496">
        <v>776</v>
      </c>
      <c r="B780" s="611">
        <v>24</v>
      </c>
      <c r="C780" s="555" t="s">
        <v>1569</v>
      </c>
      <c r="D780" s="508" t="s">
        <v>4814</v>
      </c>
      <c r="E780" s="506" t="s">
        <v>709</v>
      </c>
      <c r="F780" s="598" t="s">
        <v>2727</v>
      </c>
      <c r="G780" s="566" t="s">
        <v>797</v>
      </c>
      <c r="H780" s="504" t="s">
        <v>2243</v>
      </c>
      <c r="I780" s="502" t="str">
        <f t="shared" si="72"/>
        <v>IV/a</v>
      </c>
      <c r="J780" s="505" t="s">
        <v>2332</v>
      </c>
      <c r="K780" s="504" t="s">
        <v>720</v>
      </c>
      <c r="L780" s="503">
        <f t="shared" si="73"/>
        <v>55</v>
      </c>
      <c r="M780" s="504" t="s">
        <v>192</v>
      </c>
      <c r="N780" s="505" t="s">
        <v>2637</v>
      </c>
      <c r="O780" s="504">
        <v>2010</v>
      </c>
      <c r="P780" s="506" t="s">
        <v>15</v>
      </c>
      <c r="Q780" s="508" t="s">
        <v>1151</v>
      </c>
      <c r="R780" s="506" t="s">
        <v>3077</v>
      </c>
      <c r="S780" s="598">
        <v>2019</v>
      </c>
      <c r="T780" s="598" t="s">
        <v>3540</v>
      </c>
      <c r="U780" s="598" t="s">
        <v>2922</v>
      </c>
      <c r="V780" s="625"/>
    </row>
    <row r="781" spans="1:229" x14ac:dyDescent="0.15">
      <c r="A781" s="504">
        <v>777</v>
      </c>
      <c r="B781" s="504">
        <v>25</v>
      </c>
      <c r="C781" s="555" t="s">
        <v>3033</v>
      </c>
      <c r="D781" s="508" t="s">
        <v>3049</v>
      </c>
      <c r="E781" s="506" t="s">
        <v>705</v>
      </c>
      <c r="F781" s="598" t="s">
        <v>2724</v>
      </c>
      <c r="G781" s="566" t="s">
        <v>3034</v>
      </c>
      <c r="H781" s="504" t="s">
        <v>2243</v>
      </c>
      <c r="I781" s="502" t="str">
        <f t="shared" si="72"/>
        <v>IV/a</v>
      </c>
      <c r="J781" s="505" t="s">
        <v>2635</v>
      </c>
      <c r="K781" s="504" t="s">
        <v>720</v>
      </c>
      <c r="L781" s="503">
        <f t="shared" si="73"/>
        <v>47</v>
      </c>
      <c r="M781" s="504" t="s">
        <v>192</v>
      </c>
      <c r="N781" s="505" t="s">
        <v>3036</v>
      </c>
      <c r="O781" s="504" t="s">
        <v>2227</v>
      </c>
      <c r="P781" s="506" t="s">
        <v>3035</v>
      </c>
      <c r="Q781" s="508" t="s">
        <v>1151</v>
      </c>
      <c r="R781" s="506" t="s">
        <v>3077</v>
      </c>
      <c r="S781" s="598"/>
      <c r="T781" s="598"/>
      <c r="U781" s="598"/>
      <c r="V781" s="625"/>
    </row>
    <row r="782" spans="1:229" x14ac:dyDescent="0.15">
      <c r="A782" s="496">
        <v>778</v>
      </c>
      <c r="B782" s="611">
        <v>26</v>
      </c>
      <c r="C782" s="556" t="s">
        <v>1900</v>
      </c>
      <c r="D782" s="508" t="s">
        <v>3972</v>
      </c>
      <c r="E782" s="506" t="s">
        <v>705</v>
      </c>
      <c r="F782" s="598" t="s">
        <v>2786</v>
      </c>
      <c r="G782" s="566" t="s">
        <v>813</v>
      </c>
      <c r="H782" s="504" t="s">
        <v>2243</v>
      </c>
      <c r="I782" s="502" t="str">
        <f t="shared" si="72"/>
        <v>IV/a</v>
      </c>
      <c r="J782" s="505" t="s">
        <v>3220</v>
      </c>
      <c r="K782" s="504" t="s">
        <v>720</v>
      </c>
      <c r="L782" s="503">
        <f t="shared" si="73"/>
        <v>46</v>
      </c>
      <c r="M782" s="504" t="s">
        <v>192</v>
      </c>
      <c r="N782" s="505" t="s">
        <v>3060</v>
      </c>
      <c r="O782" s="504">
        <v>2010</v>
      </c>
      <c r="P782" s="506" t="s">
        <v>126</v>
      </c>
      <c r="Q782" s="508" t="s">
        <v>1151</v>
      </c>
      <c r="R782" s="506" t="s">
        <v>3078</v>
      </c>
      <c r="S782" s="598">
        <v>2001</v>
      </c>
      <c r="T782" s="598"/>
      <c r="U782" s="598" t="s">
        <v>2917</v>
      </c>
      <c r="V782" s="625"/>
    </row>
    <row r="783" spans="1:229" x14ac:dyDescent="0.15">
      <c r="A783" s="496">
        <v>779</v>
      </c>
      <c r="B783" s="504">
        <v>27</v>
      </c>
      <c r="C783" s="555" t="s">
        <v>3925</v>
      </c>
      <c r="D783" s="508" t="s">
        <v>3926</v>
      </c>
      <c r="E783" s="506" t="s">
        <v>705</v>
      </c>
      <c r="F783" s="598" t="s">
        <v>3927</v>
      </c>
      <c r="G783" s="566" t="s">
        <v>3928</v>
      </c>
      <c r="H783" s="504" t="s">
        <v>2243</v>
      </c>
      <c r="I783" s="502" t="str">
        <f t="shared" si="72"/>
        <v>IV/a</v>
      </c>
      <c r="J783" s="505" t="s">
        <v>1484</v>
      </c>
      <c r="K783" s="504" t="s">
        <v>707</v>
      </c>
      <c r="L783" s="503">
        <f t="shared" si="73"/>
        <v>59</v>
      </c>
      <c r="M783" s="504" t="s">
        <v>230</v>
      </c>
      <c r="N783" s="505" t="s">
        <v>3924</v>
      </c>
      <c r="O783" s="496" t="s">
        <v>2225</v>
      </c>
      <c r="P783" s="506" t="s">
        <v>2985</v>
      </c>
      <c r="Q783" s="508" t="s">
        <v>1151</v>
      </c>
      <c r="R783" s="506" t="s">
        <v>1245</v>
      </c>
      <c r="S783" s="598">
        <v>2008</v>
      </c>
      <c r="T783" s="598"/>
      <c r="U783" s="506" t="s">
        <v>2917</v>
      </c>
      <c r="V783" s="625"/>
    </row>
    <row r="784" spans="1:229" customFormat="1" ht="15" customHeight="1" x14ac:dyDescent="0.15">
      <c r="A784" s="504">
        <v>780</v>
      </c>
      <c r="B784" s="504">
        <v>28</v>
      </c>
      <c r="C784" s="539" t="s">
        <v>1340</v>
      </c>
      <c r="D784" s="498" t="s">
        <v>1593</v>
      </c>
      <c r="E784" s="496" t="s">
        <v>709</v>
      </c>
      <c r="F784" s="598" t="s">
        <v>2724</v>
      </c>
      <c r="G784" s="523" t="s">
        <v>418</v>
      </c>
      <c r="H784" s="501" t="s">
        <v>2243</v>
      </c>
      <c r="I784" s="502" t="str">
        <f t="shared" si="72"/>
        <v>IV/a</v>
      </c>
      <c r="J784" s="503" t="s">
        <v>1254</v>
      </c>
      <c r="K784" s="501" t="s">
        <v>707</v>
      </c>
      <c r="L784" s="503">
        <f t="shared" si="73"/>
        <v>59</v>
      </c>
      <c r="M784" s="504" t="s">
        <v>230</v>
      </c>
      <c r="N784" s="505" t="s">
        <v>3939</v>
      </c>
      <c r="O784" s="496" t="s">
        <v>2225</v>
      </c>
      <c r="P784" s="523"/>
      <c r="Q784" s="508" t="s">
        <v>1151</v>
      </c>
      <c r="R784" s="506" t="s">
        <v>3074</v>
      </c>
      <c r="S784" s="598">
        <v>2009</v>
      </c>
      <c r="T784" s="498"/>
      <c r="U784" s="598" t="s">
        <v>2949</v>
      </c>
      <c r="V784" s="625"/>
      <c r="W784" s="490"/>
      <c r="X784" s="490"/>
      <c r="Y784" s="490"/>
      <c r="Z784" s="490"/>
      <c r="AA784" s="490"/>
      <c r="AB784" s="490"/>
      <c r="AC784" s="490"/>
      <c r="AD784" s="490"/>
      <c r="AE784" s="490"/>
      <c r="AF784" s="490"/>
      <c r="AG784" s="490"/>
      <c r="AH784" s="490"/>
      <c r="AI784" s="490"/>
      <c r="AJ784" s="490"/>
      <c r="AK784" s="490"/>
      <c r="AL784" s="490"/>
      <c r="AM784" s="490"/>
      <c r="AN784" s="490"/>
      <c r="AO784" s="490"/>
      <c r="AP784" s="490"/>
      <c r="AQ784" s="490"/>
      <c r="AR784" s="490"/>
      <c r="AS784" s="490"/>
      <c r="AT784" s="490"/>
      <c r="AU784" s="490"/>
      <c r="AV784" s="490"/>
      <c r="AW784" s="490"/>
      <c r="AX784" s="490"/>
      <c r="AY784" s="490"/>
      <c r="AZ784" s="490"/>
      <c r="BA784" s="490"/>
      <c r="BB784" s="490"/>
      <c r="BC784" s="490"/>
      <c r="BD784" s="490"/>
      <c r="BE784" s="490"/>
      <c r="BF784" s="490"/>
      <c r="BG784" s="490"/>
      <c r="BH784" s="490"/>
      <c r="BI784" s="490"/>
      <c r="BJ784" s="490"/>
      <c r="BK784" s="490"/>
      <c r="BL784" s="490"/>
      <c r="BM784" s="490"/>
      <c r="BN784" s="490"/>
      <c r="BO784" s="490"/>
      <c r="BP784" s="490"/>
      <c r="BQ784" s="490"/>
      <c r="BR784" s="490"/>
      <c r="BS784" s="490"/>
      <c r="BT784" s="490"/>
      <c r="BU784" s="490"/>
      <c r="BV784" s="490"/>
      <c r="BW784" s="490"/>
      <c r="BX784" s="490"/>
      <c r="BY784" s="490"/>
      <c r="BZ784" s="490"/>
      <c r="CA784" s="490"/>
      <c r="CB784" s="490"/>
      <c r="CC784" s="490"/>
      <c r="CD784" s="490"/>
      <c r="CE784" s="490"/>
      <c r="CF784" s="490"/>
      <c r="CG784" s="490"/>
      <c r="CH784" s="490"/>
      <c r="CI784" s="490"/>
      <c r="CJ784" s="490"/>
      <c r="CK784" s="490"/>
      <c r="CL784" s="490"/>
      <c r="CM784" s="490"/>
      <c r="CN784" s="490"/>
      <c r="CO784" s="490"/>
      <c r="CP784" s="490"/>
      <c r="CQ784" s="490"/>
      <c r="CR784" s="490"/>
      <c r="CS784" s="490"/>
      <c r="CT784" s="490"/>
      <c r="CU784" s="490"/>
      <c r="CV784" s="490"/>
      <c r="CW784" s="490"/>
      <c r="CX784" s="490"/>
      <c r="CY784" s="490"/>
      <c r="CZ784" s="490"/>
      <c r="DA784" s="490"/>
      <c r="DB784" s="490"/>
      <c r="DC784" s="490"/>
      <c r="DD784" s="490"/>
      <c r="DE784" s="490"/>
      <c r="DF784" s="490"/>
      <c r="DG784" s="490"/>
      <c r="DH784" s="490"/>
      <c r="DI784" s="490"/>
      <c r="DJ784" s="490"/>
      <c r="DK784" s="490"/>
      <c r="DL784" s="490"/>
      <c r="DM784" s="490"/>
      <c r="DN784" s="490"/>
      <c r="DO784" s="490"/>
      <c r="DP784" s="490"/>
      <c r="DQ784" s="490"/>
      <c r="DR784" s="490"/>
      <c r="DS784" s="490"/>
      <c r="DT784" s="490"/>
      <c r="DU784" s="490"/>
      <c r="DV784" s="490"/>
      <c r="DW784" s="490"/>
      <c r="DX784" s="490"/>
      <c r="DY784" s="490"/>
      <c r="DZ784" s="490"/>
      <c r="EA784" s="490"/>
      <c r="EB784" s="490"/>
      <c r="EC784" s="490"/>
      <c r="ED784" s="490"/>
      <c r="EE784" s="490"/>
      <c r="EF784" s="490"/>
      <c r="EG784" s="490"/>
      <c r="EH784" s="490"/>
      <c r="EI784" s="490"/>
      <c r="EJ784" s="490"/>
      <c r="EK784" s="490"/>
      <c r="EL784" s="490"/>
      <c r="EM784" s="490"/>
      <c r="EN784" s="490"/>
      <c r="EO784" s="490"/>
      <c r="EP784" s="490"/>
      <c r="EQ784" s="490"/>
      <c r="ER784" s="490"/>
      <c r="ES784" s="490"/>
      <c r="ET784" s="490"/>
      <c r="EU784" s="490"/>
      <c r="EV784" s="490"/>
      <c r="EW784" s="490"/>
      <c r="EX784" s="490"/>
      <c r="EY784" s="490"/>
      <c r="EZ784" s="490"/>
      <c r="FA784" s="490"/>
      <c r="FB784" s="490"/>
      <c r="FC784" s="490"/>
      <c r="FD784" s="490"/>
      <c r="FE784" s="490"/>
      <c r="FF784" s="490"/>
      <c r="FG784" s="490"/>
      <c r="FH784" s="490"/>
      <c r="FI784" s="490"/>
      <c r="FJ784" s="490"/>
      <c r="FK784" s="490"/>
      <c r="FL784" s="490"/>
      <c r="FM784" s="490"/>
      <c r="FN784" s="490"/>
      <c r="FO784" s="490"/>
      <c r="FP784" s="490"/>
      <c r="FQ784" s="490"/>
      <c r="FR784" s="490"/>
      <c r="FS784" s="490"/>
      <c r="FT784" s="490"/>
      <c r="FU784" s="490"/>
      <c r="FV784" s="490"/>
      <c r="FW784" s="490"/>
      <c r="FX784" s="490"/>
      <c r="FY784" s="490"/>
      <c r="FZ784" s="490"/>
      <c r="GA784" s="490"/>
      <c r="GB784" s="490"/>
      <c r="GC784" s="490"/>
      <c r="GD784" s="490"/>
      <c r="GE784" s="490"/>
      <c r="GF784" s="490"/>
      <c r="GG784" s="490"/>
      <c r="GH784" s="490"/>
      <c r="GI784" s="490"/>
      <c r="GJ784" s="490"/>
      <c r="GK784" s="490"/>
      <c r="GL784" s="490"/>
      <c r="GM784" s="490"/>
      <c r="GN784" s="490"/>
      <c r="GO784" s="490"/>
      <c r="GP784" s="490"/>
      <c r="GQ784" s="490"/>
      <c r="GR784" s="490"/>
      <c r="GS784" s="490"/>
      <c r="GT784" s="490"/>
      <c r="GU784" s="490"/>
      <c r="GV784" s="490"/>
      <c r="GW784" s="490"/>
      <c r="GX784" s="490"/>
      <c r="GY784" s="490"/>
      <c r="GZ784" s="490"/>
      <c r="HA784" s="490"/>
      <c r="HB784" s="490"/>
      <c r="HC784" s="490"/>
      <c r="HD784" s="490"/>
      <c r="HE784" s="490"/>
      <c r="HF784" s="490"/>
      <c r="HG784" s="490"/>
      <c r="HH784" s="490"/>
      <c r="HI784" s="490"/>
      <c r="HJ784" s="490"/>
      <c r="HK784" s="490"/>
      <c r="HL784" s="490"/>
      <c r="HM784" s="490"/>
      <c r="HN784" s="490"/>
      <c r="HO784" s="490"/>
      <c r="HP784" s="490"/>
      <c r="HQ784" s="490"/>
      <c r="HR784" s="490"/>
      <c r="HS784" s="490"/>
      <c r="HT784" s="490"/>
      <c r="HU784" s="490"/>
    </row>
    <row r="785" spans="1:229" customFormat="1" ht="15" customHeight="1" x14ac:dyDescent="0.15">
      <c r="A785" s="496">
        <v>781</v>
      </c>
      <c r="B785" s="611">
        <v>29</v>
      </c>
      <c r="C785" s="539" t="s">
        <v>4949</v>
      </c>
      <c r="D785" s="498" t="s">
        <v>4950</v>
      </c>
      <c r="E785" s="496" t="s">
        <v>705</v>
      </c>
      <c r="F785" s="598"/>
      <c r="G785" s="541" t="s">
        <v>4951</v>
      </c>
      <c r="H785" s="501" t="s">
        <v>2243</v>
      </c>
      <c r="I785" s="502" t="str">
        <f t="shared" si="72"/>
        <v>IV/a</v>
      </c>
      <c r="J785" s="503"/>
      <c r="K785" s="501" t="s">
        <v>707</v>
      </c>
      <c r="L785" s="503">
        <f t="shared" si="73"/>
        <v>44</v>
      </c>
      <c r="M785" s="504" t="s">
        <v>230</v>
      </c>
      <c r="N785" s="505"/>
      <c r="O785" s="496" t="s">
        <v>2225</v>
      </c>
      <c r="P785" s="523" t="s">
        <v>3198</v>
      </c>
      <c r="Q785" s="508" t="s">
        <v>1151</v>
      </c>
      <c r="R785" s="506" t="s">
        <v>4952</v>
      </c>
      <c r="S785" s="598"/>
      <c r="T785" s="498"/>
      <c r="U785" s="598"/>
      <c r="V785" s="625"/>
      <c r="W785" s="490"/>
      <c r="X785" s="490"/>
      <c r="Y785" s="490"/>
      <c r="Z785" s="490"/>
      <c r="AA785" s="490"/>
      <c r="AB785" s="490"/>
      <c r="AC785" s="490"/>
      <c r="AD785" s="490"/>
      <c r="AE785" s="490"/>
      <c r="AF785" s="490"/>
      <c r="AG785" s="490"/>
      <c r="AH785" s="490"/>
      <c r="AI785" s="490"/>
      <c r="AJ785" s="490"/>
      <c r="AK785" s="490"/>
      <c r="AL785" s="490"/>
      <c r="AM785" s="490"/>
      <c r="AN785" s="490"/>
      <c r="AO785" s="490"/>
      <c r="AP785" s="490"/>
      <c r="AQ785" s="490"/>
      <c r="AR785" s="490"/>
      <c r="AS785" s="490"/>
      <c r="AT785" s="490"/>
      <c r="AU785" s="490"/>
      <c r="AV785" s="490"/>
      <c r="AW785" s="490"/>
      <c r="AX785" s="490"/>
      <c r="AY785" s="490"/>
      <c r="AZ785" s="490"/>
      <c r="BA785" s="490"/>
      <c r="BB785" s="490"/>
      <c r="BC785" s="490"/>
      <c r="BD785" s="490"/>
      <c r="BE785" s="490"/>
      <c r="BF785" s="490"/>
      <c r="BG785" s="490"/>
      <c r="BH785" s="490"/>
      <c r="BI785" s="490"/>
      <c r="BJ785" s="490"/>
      <c r="BK785" s="490"/>
      <c r="BL785" s="490"/>
      <c r="BM785" s="490"/>
      <c r="BN785" s="490"/>
      <c r="BO785" s="490"/>
      <c r="BP785" s="490"/>
      <c r="BQ785" s="490"/>
      <c r="BR785" s="490"/>
      <c r="BS785" s="490"/>
      <c r="BT785" s="490"/>
      <c r="BU785" s="490"/>
      <c r="BV785" s="490"/>
      <c r="BW785" s="490"/>
      <c r="BX785" s="490"/>
      <c r="BY785" s="490"/>
      <c r="BZ785" s="490"/>
      <c r="CA785" s="490"/>
      <c r="CB785" s="490"/>
      <c r="CC785" s="490"/>
      <c r="CD785" s="490"/>
      <c r="CE785" s="490"/>
      <c r="CF785" s="490"/>
      <c r="CG785" s="490"/>
      <c r="CH785" s="490"/>
      <c r="CI785" s="490"/>
      <c r="CJ785" s="490"/>
      <c r="CK785" s="490"/>
      <c r="CL785" s="490"/>
      <c r="CM785" s="490"/>
      <c r="CN785" s="490"/>
      <c r="CO785" s="490"/>
      <c r="CP785" s="490"/>
      <c r="CQ785" s="490"/>
      <c r="CR785" s="490"/>
      <c r="CS785" s="490"/>
      <c r="CT785" s="490"/>
      <c r="CU785" s="490"/>
      <c r="CV785" s="490"/>
      <c r="CW785" s="490"/>
      <c r="CX785" s="490"/>
      <c r="CY785" s="490"/>
      <c r="CZ785" s="490"/>
      <c r="DA785" s="490"/>
      <c r="DB785" s="490"/>
      <c r="DC785" s="490"/>
      <c r="DD785" s="490"/>
      <c r="DE785" s="490"/>
      <c r="DF785" s="490"/>
      <c r="DG785" s="490"/>
      <c r="DH785" s="490"/>
      <c r="DI785" s="490"/>
      <c r="DJ785" s="490"/>
      <c r="DK785" s="490"/>
      <c r="DL785" s="490"/>
      <c r="DM785" s="490"/>
      <c r="DN785" s="490"/>
      <c r="DO785" s="490"/>
      <c r="DP785" s="490"/>
      <c r="DQ785" s="490"/>
      <c r="DR785" s="490"/>
      <c r="DS785" s="490"/>
      <c r="DT785" s="490"/>
      <c r="DU785" s="490"/>
      <c r="DV785" s="490"/>
      <c r="DW785" s="490"/>
      <c r="DX785" s="490"/>
      <c r="DY785" s="490"/>
      <c r="DZ785" s="490"/>
      <c r="EA785" s="490"/>
      <c r="EB785" s="490"/>
      <c r="EC785" s="490"/>
      <c r="ED785" s="490"/>
      <c r="EE785" s="490"/>
      <c r="EF785" s="490"/>
      <c r="EG785" s="490"/>
      <c r="EH785" s="490"/>
      <c r="EI785" s="490"/>
      <c r="EJ785" s="490"/>
      <c r="EK785" s="490"/>
      <c r="EL785" s="490"/>
      <c r="EM785" s="490"/>
      <c r="EN785" s="490"/>
      <c r="EO785" s="490"/>
      <c r="EP785" s="490"/>
      <c r="EQ785" s="490"/>
      <c r="ER785" s="490"/>
      <c r="ES785" s="490"/>
      <c r="ET785" s="490"/>
      <c r="EU785" s="490"/>
      <c r="EV785" s="490"/>
      <c r="EW785" s="490"/>
      <c r="EX785" s="490"/>
      <c r="EY785" s="490"/>
      <c r="EZ785" s="490"/>
      <c r="FA785" s="490"/>
      <c r="FB785" s="490"/>
      <c r="FC785" s="490"/>
      <c r="FD785" s="490"/>
      <c r="FE785" s="490"/>
      <c r="FF785" s="490"/>
      <c r="FG785" s="490"/>
      <c r="FH785" s="490"/>
      <c r="FI785" s="490"/>
      <c r="FJ785" s="490"/>
      <c r="FK785" s="490"/>
      <c r="FL785" s="490"/>
      <c r="FM785" s="490"/>
      <c r="FN785" s="490"/>
      <c r="FO785" s="490"/>
      <c r="FP785" s="490"/>
      <c r="FQ785" s="490"/>
      <c r="FR785" s="490"/>
      <c r="FS785" s="490"/>
      <c r="FT785" s="490"/>
      <c r="FU785" s="490"/>
      <c r="FV785" s="490"/>
      <c r="FW785" s="490"/>
      <c r="FX785" s="490"/>
      <c r="FY785" s="490"/>
      <c r="FZ785" s="490"/>
      <c r="GA785" s="490"/>
      <c r="GB785" s="490"/>
      <c r="GC785" s="490"/>
      <c r="GD785" s="490"/>
      <c r="GE785" s="490"/>
      <c r="GF785" s="490"/>
      <c r="GG785" s="490"/>
      <c r="GH785" s="490"/>
      <c r="GI785" s="490"/>
      <c r="GJ785" s="490"/>
      <c r="GK785" s="490"/>
      <c r="GL785" s="490"/>
      <c r="GM785" s="490"/>
      <c r="GN785" s="490"/>
      <c r="GO785" s="490"/>
      <c r="GP785" s="490"/>
      <c r="GQ785" s="490"/>
      <c r="GR785" s="490"/>
      <c r="GS785" s="490"/>
      <c r="GT785" s="490"/>
      <c r="GU785" s="490"/>
      <c r="GV785" s="490"/>
      <c r="GW785" s="490"/>
      <c r="GX785" s="490"/>
      <c r="GY785" s="490"/>
      <c r="GZ785" s="490"/>
      <c r="HA785" s="490"/>
      <c r="HB785" s="490"/>
      <c r="HC785" s="490"/>
      <c r="HD785" s="490"/>
      <c r="HE785" s="490"/>
      <c r="HF785" s="490"/>
      <c r="HG785" s="490"/>
      <c r="HH785" s="490"/>
      <c r="HI785" s="490"/>
      <c r="HJ785" s="490"/>
      <c r="HK785" s="490"/>
      <c r="HL785" s="490"/>
      <c r="HM785" s="490"/>
      <c r="HN785" s="490"/>
      <c r="HO785" s="490"/>
      <c r="HP785" s="490"/>
      <c r="HQ785" s="490"/>
      <c r="HR785" s="490"/>
      <c r="HS785" s="490"/>
      <c r="HT785" s="490"/>
      <c r="HU785" s="490"/>
    </row>
    <row r="786" spans="1:229" customFormat="1" ht="15" customHeight="1" x14ac:dyDescent="0.15">
      <c r="A786" s="496">
        <v>782</v>
      </c>
      <c r="B786" s="504">
        <v>30</v>
      </c>
      <c r="C786" s="539" t="s">
        <v>5395</v>
      </c>
      <c r="D786" s="498" t="s">
        <v>5396</v>
      </c>
      <c r="E786" s="496" t="s">
        <v>705</v>
      </c>
      <c r="F786" s="598" t="s">
        <v>2738</v>
      </c>
      <c r="G786" s="541" t="s">
        <v>5397</v>
      </c>
      <c r="H786" s="501" t="s">
        <v>2252</v>
      </c>
      <c r="I786" s="502" t="str">
        <f t="shared" si="72"/>
        <v>III/d</v>
      </c>
      <c r="J786" s="503" t="s">
        <v>4050</v>
      </c>
      <c r="K786" s="501" t="s">
        <v>707</v>
      </c>
      <c r="L786" s="503">
        <f t="shared" si="73"/>
        <v>0</v>
      </c>
      <c r="M786" s="504" t="s">
        <v>230</v>
      </c>
      <c r="N786" s="505"/>
      <c r="O786" s="496"/>
      <c r="P786" s="523"/>
      <c r="Q786" s="508" t="s">
        <v>1151</v>
      </c>
      <c r="R786" s="506" t="s">
        <v>3742</v>
      </c>
      <c r="S786" s="598"/>
      <c r="T786" s="498"/>
      <c r="U786" s="598"/>
      <c r="V786" s="625"/>
      <c r="W786" s="490"/>
      <c r="X786" s="490"/>
      <c r="Y786" s="490"/>
      <c r="Z786" s="490"/>
      <c r="AA786" s="490"/>
      <c r="AB786" s="490"/>
      <c r="AC786" s="490"/>
      <c r="AD786" s="490"/>
      <c r="AE786" s="490"/>
      <c r="AF786" s="490"/>
      <c r="AG786" s="490"/>
      <c r="AH786" s="490"/>
      <c r="AI786" s="490"/>
      <c r="AJ786" s="490"/>
      <c r="AK786" s="490"/>
      <c r="AL786" s="490"/>
      <c r="AM786" s="490"/>
      <c r="AN786" s="490"/>
      <c r="AO786" s="490"/>
      <c r="AP786" s="490"/>
      <c r="AQ786" s="490"/>
      <c r="AR786" s="490"/>
      <c r="AS786" s="490"/>
      <c r="AT786" s="490"/>
      <c r="AU786" s="490"/>
      <c r="AV786" s="490"/>
      <c r="AW786" s="490"/>
      <c r="AX786" s="490"/>
      <c r="AY786" s="490"/>
      <c r="AZ786" s="490"/>
      <c r="BA786" s="490"/>
      <c r="BB786" s="490"/>
      <c r="BC786" s="490"/>
      <c r="BD786" s="490"/>
      <c r="BE786" s="490"/>
      <c r="BF786" s="490"/>
      <c r="BG786" s="490"/>
      <c r="BH786" s="490"/>
      <c r="BI786" s="490"/>
      <c r="BJ786" s="490"/>
      <c r="BK786" s="490"/>
      <c r="BL786" s="490"/>
      <c r="BM786" s="490"/>
      <c r="BN786" s="490"/>
      <c r="BO786" s="490"/>
      <c r="BP786" s="490"/>
      <c r="BQ786" s="490"/>
      <c r="BR786" s="490"/>
      <c r="BS786" s="490"/>
      <c r="BT786" s="490"/>
      <c r="BU786" s="490"/>
      <c r="BV786" s="490"/>
      <c r="BW786" s="490"/>
      <c r="BX786" s="490"/>
      <c r="BY786" s="490"/>
      <c r="BZ786" s="490"/>
      <c r="CA786" s="490"/>
      <c r="CB786" s="490"/>
      <c r="CC786" s="490"/>
      <c r="CD786" s="490"/>
      <c r="CE786" s="490"/>
      <c r="CF786" s="490"/>
      <c r="CG786" s="490"/>
      <c r="CH786" s="490"/>
      <c r="CI786" s="490"/>
      <c r="CJ786" s="490"/>
      <c r="CK786" s="490"/>
      <c r="CL786" s="490"/>
      <c r="CM786" s="490"/>
      <c r="CN786" s="490"/>
      <c r="CO786" s="490"/>
      <c r="CP786" s="490"/>
      <c r="CQ786" s="490"/>
      <c r="CR786" s="490"/>
      <c r="CS786" s="490"/>
      <c r="CT786" s="490"/>
      <c r="CU786" s="490"/>
      <c r="CV786" s="490"/>
      <c r="CW786" s="490"/>
      <c r="CX786" s="490"/>
      <c r="CY786" s="490"/>
      <c r="CZ786" s="490"/>
      <c r="DA786" s="490"/>
      <c r="DB786" s="490"/>
      <c r="DC786" s="490"/>
      <c r="DD786" s="490"/>
      <c r="DE786" s="490"/>
      <c r="DF786" s="490"/>
      <c r="DG786" s="490"/>
      <c r="DH786" s="490"/>
      <c r="DI786" s="490"/>
      <c r="DJ786" s="490"/>
      <c r="DK786" s="490"/>
      <c r="DL786" s="490"/>
      <c r="DM786" s="490"/>
      <c r="DN786" s="490"/>
      <c r="DO786" s="490"/>
      <c r="DP786" s="490"/>
      <c r="DQ786" s="490"/>
      <c r="DR786" s="490"/>
      <c r="DS786" s="490"/>
      <c r="DT786" s="490"/>
      <c r="DU786" s="490"/>
      <c r="DV786" s="490"/>
      <c r="DW786" s="490"/>
      <c r="DX786" s="490"/>
      <c r="DY786" s="490"/>
      <c r="DZ786" s="490"/>
      <c r="EA786" s="490"/>
      <c r="EB786" s="490"/>
      <c r="EC786" s="490"/>
      <c r="ED786" s="490"/>
      <c r="EE786" s="490"/>
      <c r="EF786" s="490"/>
      <c r="EG786" s="490"/>
      <c r="EH786" s="490"/>
      <c r="EI786" s="490"/>
      <c r="EJ786" s="490"/>
      <c r="EK786" s="490"/>
      <c r="EL786" s="490"/>
      <c r="EM786" s="490"/>
      <c r="EN786" s="490"/>
      <c r="EO786" s="490"/>
      <c r="EP786" s="490"/>
      <c r="EQ786" s="490"/>
      <c r="ER786" s="490"/>
      <c r="ES786" s="490"/>
      <c r="ET786" s="490"/>
      <c r="EU786" s="490"/>
      <c r="EV786" s="490"/>
      <c r="EW786" s="490"/>
      <c r="EX786" s="490"/>
      <c r="EY786" s="490"/>
      <c r="EZ786" s="490"/>
      <c r="FA786" s="490"/>
      <c r="FB786" s="490"/>
      <c r="FC786" s="490"/>
      <c r="FD786" s="490"/>
      <c r="FE786" s="490"/>
      <c r="FF786" s="490"/>
      <c r="FG786" s="490"/>
      <c r="FH786" s="490"/>
      <c r="FI786" s="490"/>
      <c r="FJ786" s="490"/>
      <c r="FK786" s="490"/>
      <c r="FL786" s="490"/>
      <c r="FM786" s="490"/>
      <c r="FN786" s="490"/>
      <c r="FO786" s="490"/>
      <c r="FP786" s="490"/>
      <c r="FQ786" s="490"/>
      <c r="FR786" s="490"/>
      <c r="FS786" s="490"/>
      <c r="FT786" s="490"/>
      <c r="FU786" s="490"/>
      <c r="FV786" s="490"/>
      <c r="FW786" s="490"/>
      <c r="FX786" s="490"/>
      <c r="FY786" s="490"/>
      <c r="FZ786" s="490"/>
      <c r="GA786" s="490"/>
      <c r="GB786" s="490"/>
      <c r="GC786" s="490"/>
      <c r="GD786" s="490"/>
      <c r="GE786" s="490"/>
      <c r="GF786" s="490"/>
      <c r="GG786" s="490"/>
      <c r="GH786" s="490"/>
      <c r="GI786" s="490"/>
      <c r="GJ786" s="490"/>
      <c r="GK786" s="490"/>
      <c r="GL786" s="490"/>
      <c r="GM786" s="490"/>
      <c r="GN786" s="490"/>
      <c r="GO786" s="490"/>
      <c r="GP786" s="490"/>
      <c r="GQ786" s="490"/>
      <c r="GR786" s="490"/>
      <c r="GS786" s="490"/>
      <c r="GT786" s="490"/>
      <c r="GU786" s="490"/>
      <c r="GV786" s="490"/>
      <c r="GW786" s="490"/>
      <c r="GX786" s="490"/>
      <c r="GY786" s="490"/>
      <c r="GZ786" s="490"/>
      <c r="HA786" s="490"/>
      <c r="HB786" s="490"/>
      <c r="HC786" s="490"/>
      <c r="HD786" s="490"/>
      <c r="HE786" s="490"/>
      <c r="HF786" s="490"/>
      <c r="HG786" s="490"/>
      <c r="HH786" s="490"/>
      <c r="HI786" s="490"/>
      <c r="HJ786" s="490"/>
      <c r="HK786" s="490"/>
      <c r="HL786" s="490"/>
      <c r="HM786" s="490"/>
      <c r="HN786" s="490"/>
      <c r="HO786" s="490"/>
      <c r="HP786" s="490"/>
      <c r="HQ786" s="490"/>
      <c r="HR786" s="490"/>
      <c r="HS786" s="490"/>
      <c r="HT786" s="490"/>
      <c r="HU786" s="490"/>
    </row>
    <row r="787" spans="1:229" x14ac:dyDescent="0.15">
      <c r="A787" s="504">
        <v>783</v>
      </c>
      <c r="B787" s="504">
        <v>31</v>
      </c>
      <c r="C787" s="556" t="s">
        <v>1901</v>
      </c>
      <c r="D787" s="508" t="s">
        <v>171</v>
      </c>
      <c r="E787" s="506" t="s">
        <v>705</v>
      </c>
      <c r="F787" s="598" t="s">
        <v>2742</v>
      </c>
      <c r="G787" s="566" t="s">
        <v>1015</v>
      </c>
      <c r="H787" s="504" t="s">
        <v>2252</v>
      </c>
      <c r="I787" s="502" t="str">
        <f t="shared" si="72"/>
        <v>III/d</v>
      </c>
      <c r="J787" s="505" t="s">
        <v>745</v>
      </c>
      <c r="K787" s="504" t="s">
        <v>707</v>
      </c>
      <c r="L787" s="503">
        <f t="shared" si="73"/>
        <v>52</v>
      </c>
      <c r="M787" s="504" t="s">
        <v>230</v>
      </c>
      <c r="N787" s="505" t="s">
        <v>110</v>
      </c>
      <c r="O787" s="504">
        <v>2010</v>
      </c>
      <c r="P787" s="506" t="s">
        <v>281</v>
      </c>
      <c r="Q787" s="508" t="s">
        <v>1151</v>
      </c>
      <c r="R787" s="506" t="s">
        <v>3077</v>
      </c>
      <c r="S787" s="598">
        <v>2001</v>
      </c>
      <c r="T787" s="598"/>
      <c r="U787" s="598" t="s">
        <v>1248</v>
      </c>
      <c r="V787" s="625"/>
    </row>
    <row r="788" spans="1:229" x14ac:dyDescent="0.15">
      <c r="A788" s="496">
        <v>784</v>
      </c>
      <c r="B788" s="611">
        <v>32</v>
      </c>
      <c r="C788" s="510" t="s">
        <v>1902</v>
      </c>
      <c r="D788" s="508" t="s">
        <v>59</v>
      </c>
      <c r="E788" s="506" t="s">
        <v>705</v>
      </c>
      <c r="F788" s="598" t="s">
        <v>2783</v>
      </c>
      <c r="G788" s="566" t="s">
        <v>805</v>
      </c>
      <c r="H788" s="504" t="s">
        <v>2252</v>
      </c>
      <c r="I788" s="502" t="str">
        <f t="shared" si="72"/>
        <v>III/d</v>
      </c>
      <c r="J788" s="505" t="s">
        <v>745</v>
      </c>
      <c r="K788" s="504" t="s">
        <v>707</v>
      </c>
      <c r="L788" s="503">
        <f t="shared" si="73"/>
        <v>50</v>
      </c>
      <c r="M788" s="504" t="s">
        <v>230</v>
      </c>
      <c r="N788" s="505" t="s">
        <v>438</v>
      </c>
      <c r="O788" s="504">
        <v>2010</v>
      </c>
      <c r="P788" s="506" t="s">
        <v>126</v>
      </c>
      <c r="Q788" s="508" t="s">
        <v>1151</v>
      </c>
      <c r="R788" s="506" t="s">
        <v>1250</v>
      </c>
      <c r="S788" s="598">
        <v>1997</v>
      </c>
      <c r="T788" s="598"/>
      <c r="U788" s="598" t="s">
        <v>2918</v>
      </c>
      <c r="V788" s="625"/>
    </row>
    <row r="789" spans="1:229" ht="17.25" customHeight="1" x14ac:dyDescent="0.15">
      <c r="A789" s="496">
        <v>785</v>
      </c>
      <c r="B789" s="504">
        <v>33</v>
      </c>
      <c r="C789" s="592" t="s">
        <v>1903</v>
      </c>
      <c r="D789" s="581" t="s">
        <v>661</v>
      </c>
      <c r="E789" s="515" t="s">
        <v>709</v>
      </c>
      <c r="F789" s="600" t="s">
        <v>2724</v>
      </c>
      <c r="G789" s="593" t="s">
        <v>812</v>
      </c>
      <c r="H789" s="516" t="s">
        <v>2252</v>
      </c>
      <c r="I789" s="502" t="str">
        <f t="shared" si="72"/>
        <v>III/d</v>
      </c>
      <c r="J789" s="517" t="s">
        <v>745</v>
      </c>
      <c r="K789" s="516" t="s">
        <v>707</v>
      </c>
      <c r="L789" s="503">
        <f t="shared" si="73"/>
        <v>44</v>
      </c>
      <c r="M789" s="516" t="s">
        <v>230</v>
      </c>
      <c r="N789" s="505" t="s">
        <v>745</v>
      </c>
      <c r="O789" s="516">
        <v>2010</v>
      </c>
      <c r="P789" s="515" t="s">
        <v>126</v>
      </c>
      <c r="Q789" s="581" t="s">
        <v>1151</v>
      </c>
      <c r="R789" s="515" t="s">
        <v>1250</v>
      </c>
      <c r="S789" s="600">
        <v>2001</v>
      </c>
      <c r="T789" s="598"/>
      <c r="U789" s="600" t="s">
        <v>2917</v>
      </c>
      <c r="V789" s="625"/>
    </row>
    <row r="790" spans="1:229" x14ac:dyDescent="0.15">
      <c r="A790" s="504">
        <v>786</v>
      </c>
      <c r="B790" s="504">
        <v>34</v>
      </c>
      <c r="C790" s="555" t="s">
        <v>1403</v>
      </c>
      <c r="D790" s="508" t="s">
        <v>2071</v>
      </c>
      <c r="E790" s="506" t="s">
        <v>705</v>
      </c>
      <c r="F790" s="598" t="s">
        <v>2744</v>
      </c>
      <c r="G790" s="566" t="s">
        <v>804</v>
      </c>
      <c r="H790" s="504" t="s">
        <v>2252</v>
      </c>
      <c r="I790" s="502" t="str">
        <f t="shared" si="72"/>
        <v>III/d</v>
      </c>
      <c r="J790" s="505" t="s">
        <v>834</v>
      </c>
      <c r="K790" s="504" t="s">
        <v>720</v>
      </c>
      <c r="L790" s="503">
        <f t="shared" si="73"/>
        <v>51</v>
      </c>
      <c r="M790" s="504" t="s">
        <v>230</v>
      </c>
      <c r="N790" s="505" t="s">
        <v>834</v>
      </c>
      <c r="O790" s="504">
        <v>2010</v>
      </c>
      <c r="P790" s="506" t="s">
        <v>423</v>
      </c>
      <c r="Q790" s="508" t="s">
        <v>1151</v>
      </c>
      <c r="R790" s="506" t="s">
        <v>1250</v>
      </c>
      <c r="S790" s="598">
        <v>2014</v>
      </c>
      <c r="T790" s="598"/>
      <c r="U790" s="598" t="s">
        <v>2922</v>
      </c>
      <c r="V790" s="625"/>
    </row>
    <row r="791" spans="1:229" x14ac:dyDescent="0.15">
      <c r="A791" s="496">
        <v>787</v>
      </c>
      <c r="B791" s="611">
        <v>35</v>
      </c>
      <c r="C791" s="555" t="s">
        <v>1904</v>
      </c>
      <c r="D791" s="508" t="s">
        <v>988</v>
      </c>
      <c r="E791" s="506" t="s">
        <v>705</v>
      </c>
      <c r="F791" s="598" t="s">
        <v>2731</v>
      </c>
      <c r="G791" s="566" t="s">
        <v>809</v>
      </c>
      <c r="H791" s="504" t="s">
        <v>2243</v>
      </c>
      <c r="I791" s="502" t="str">
        <f t="shared" ref="I791:I811" si="74">IF(H791="Pembina Utama","IV/e",IF(H791="Pembina Utama Madya","IV/d",IF(H791="Pembina Utama Muda","IV/c",IF(H791="Pembina Tk.I","IV/b",IF(H791="Pembina","IV/a",IF(H791="Penata Tk.I","III/d",IF(H791="Penata","III/c",IF(H791="Penata Muda Tk.I","III/b",IF(H791="Penata Muda","III/a",IF(H791="Pengatur Tk.I","II/d",IF(H791="Pengatur","II/c",IF(H791="Pengatur Muda Tk.I","II/b",IF(H791="Pengatur Muda","II/a",IF(H791="Juru Tk.I","I/d",IF(H791="Juru","I/c",IF(H791="Juru Muda Tk.I","I/b","I/a"))))))))))))))))</f>
        <v>IV/a</v>
      </c>
      <c r="J791" s="505" t="s">
        <v>4050</v>
      </c>
      <c r="K791" s="504" t="s">
        <v>720</v>
      </c>
      <c r="L791" s="503">
        <f t="shared" si="73"/>
        <v>46</v>
      </c>
      <c r="M791" s="504" t="s">
        <v>192</v>
      </c>
      <c r="N791" s="505" t="s">
        <v>108</v>
      </c>
      <c r="O791" s="504">
        <v>2010</v>
      </c>
      <c r="P791" s="506" t="s">
        <v>126</v>
      </c>
      <c r="Q791" s="508" t="s">
        <v>1151</v>
      </c>
      <c r="R791" s="506" t="s">
        <v>3078</v>
      </c>
      <c r="S791" s="598">
        <v>2011</v>
      </c>
      <c r="T791" s="598" t="s">
        <v>3540</v>
      </c>
      <c r="U791" s="598" t="s">
        <v>2922</v>
      </c>
      <c r="V791" s="625"/>
    </row>
    <row r="792" spans="1:229" x14ac:dyDescent="0.15">
      <c r="A792" s="496">
        <v>788</v>
      </c>
      <c r="B792" s="504">
        <v>36</v>
      </c>
      <c r="C792" s="555" t="s">
        <v>5247</v>
      </c>
      <c r="D792" s="508" t="s">
        <v>5248</v>
      </c>
      <c r="E792" s="506" t="s">
        <v>705</v>
      </c>
      <c r="F792" s="598" t="s">
        <v>5249</v>
      </c>
      <c r="G792" s="566" t="s">
        <v>5250</v>
      </c>
      <c r="H792" s="504" t="s">
        <v>2243</v>
      </c>
      <c r="I792" s="502" t="str">
        <f t="shared" si="74"/>
        <v>IV/a</v>
      </c>
      <c r="J792" s="505" t="s">
        <v>873</v>
      </c>
      <c r="K792" s="504" t="s">
        <v>707</v>
      </c>
      <c r="L792" s="503">
        <f t="shared" si="73"/>
        <v>58</v>
      </c>
      <c r="M792" s="504" t="s">
        <v>230</v>
      </c>
      <c r="N792" s="505" t="s">
        <v>5088</v>
      </c>
      <c r="O792" s="504"/>
      <c r="P792" s="506" t="s">
        <v>399</v>
      </c>
      <c r="Q792" s="508" t="s">
        <v>1151</v>
      </c>
      <c r="R792" s="506" t="s">
        <v>3074</v>
      </c>
      <c r="S792" s="598">
        <v>2010</v>
      </c>
      <c r="T792" s="598" t="s">
        <v>5251</v>
      </c>
      <c r="U792" s="598" t="s">
        <v>5252</v>
      </c>
      <c r="V792" s="625"/>
    </row>
    <row r="793" spans="1:229" x14ac:dyDescent="0.15">
      <c r="A793" s="504">
        <v>789</v>
      </c>
      <c r="B793" s="504">
        <v>37</v>
      </c>
      <c r="C793" s="556" t="s">
        <v>1906</v>
      </c>
      <c r="D793" s="508" t="s">
        <v>833</v>
      </c>
      <c r="E793" s="506" t="s">
        <v>709</v>
      </c>
      <c r="F793" s="598" t="s">
        <v>2724</v>
      </c>
      <c r="G793" s="566" t="s">
        <v>803</v>
      </c>
      <c r="H793" s="504" t="s">
        <v>2252</v>
      </c>
      <c r="I793" s="502" t="str">
        <f t="shared" si="74"/>
        <v>III/d</v>
      </c>
      <c r="J793" s="505" t="s">
        <v>1224</v>
      </c>
      <c r="K793" s="504" t="s">
        <v>707</v>
      </c>
      <c r="L793" s="503">
        <f t="shared" si="73"/>
        <v>55</v>
      </c>
      <c r="M793" s="504" t="s">
        <v>230</v>
      </c>
      <c r="N793" s="505" t="s">
        <v>834</v>
      </c>
      <c r="O793" s="504">
        <v>2010</v>
      </c>
      <c r="P793" s="506" t="s">
        <v>128</v>
      </c>
      <c r="Q793" s="508" t="s">
        <v>1151</v>
      </c>
      <c r="R793" s="506" t="s">
        <v>1252</v>
      </c>
      <c r="S793" s="598">
        <v>2005</v>
      </c>
      <c r="T793" s="598"/>
      <c r="U793" s="598" t="s">
        <v>1248</v>
      </c>
      <c r="V793" s="625"/>
    </row>
    <row r="794" spans="1:229" x14ac:dyDescent="0.15">
      <c r="A794" s="496">
        <v>790</v>
      </c>
      <c r="B794" s="611">
        <v>38</v>
      </c>
      <c r="C794" s="556" t="s">
        <v>1908</v>
      </c>
      <c r="D794" s="508" t="s">
        <v>669</v>
      </c>
      <c r="E794" s="506" t="s">
        <v>705</v>
      </c>
      <c r="F794" s="598" t="s">
        <v>2724</v>
      </c>
      <c r="G794" s="566" t="s">
        <v>819</v>
      </c>
      <c r="H794" s="504" t="s">
        <v>2252</v>
      </c>
      <c r="I794" s="502" t="str">
        <f t="shared" si="74"/>
        <v>III/d</v>
      </c>
      <c r="J794" s="505" t="s">
        <v>1224</v>
      </c>
      <c r="K794" s="504" t="s">
        <v>707</v>
      </c>
      <c r="L794" s="503">
        <f t="shared" si="73"/>
        <v>46</v>
      </c>
      <c r="M794" s="504" t="s">
        <v>230</v>
      </c>
      <c r="N794" s="505" t="s">
        <v>2720</v>
      </c>
      <c r="O794" s="504">
        <v>2010</v>
      </c>
      <c r="P794" s="506" t="s">
        <v>239</v>
      </c>
      <c r="Q794" s="508" t="s">
        <v>1151</v>
      </c>
      <c r="R794" s="506" t="s">
        <v>3074</v>
      </c>
      <c r="S794" s="598">
        <v>2001</v>
      </c>
      <c r="T794" s="598"/>
      <c r="U794" s="598" t="s">
        <v>2918</v>
      </c>
      <c r="V794" s="625"/>
    </row>
    <row r="795" spans="1:229" x14ac:dyDescent="0.15">
      <c r="A795" s="496">
        <v>791</v>
      </c>
      <c r="B795" s="504">
        <v>39</v>
      </c>
      <c r="C795" s="556" t="s">
        <v>1909</v>
      </c>
      <c r="D795" s="508" t="s">
        <v>415</v>
      </c>
      <c r="E795" s="506" t="s">
        <v>705</v>
      </c>
      <c r="F795" s="598" t="s">
        <v>2762</v>
      </c>
      <c r="G795" s="594" t="s">
        <v>808</v>
      </c>
      <c r="H795" s="504" t="s">
        <v>2252</v>
      </c>
      <c r="I795" s="502" t="str">
        <f t="shared" si="74"/>
        <v>III/d</v>
      </c>
      <c r="J795" s="533" t="s">
        <v>1254</v>
      </c>
      <c r="K795" s="504" t="s">
        <v>707</v>
      </c>
      <c r="L795" s="503">
        <f t="shared" si="73"/>
        <v>49</v>
      </c>
      <c r="M795" s="504" t="s">
        <v>230</v>
      </c>
      <c r="N795" s="505" t="s">
        <v>108</v>
      </c>
      <c r="O795" s="504">
        <v>2010</v>
      </c>
      <c r="P795" s="506" t="s">
        <v>126</v>
      </c>
      <c r="Q795" s="508" t="s">
        <v>1151</v>
      </c>
      <c r="R795" s="506" t="s">
        <v>3075</v>
      </c>
      <c r="S795" s="598">
        <v>2003</v>
      </c>
      <c r="T795" s="598"/>
      <c r="U795" s="598" t="s">
        <v>2918</v>
      </c>
      <c r="V795" s="625"/>
    </row>
    <row r="796" spans="1:229" x14ac:dyDescent="0.15">
      <c r="A796" s="504">
        <v>792</v>
      </c>
      <c r="B796" s="504">
        <v>40</v>
      </c>
      <c r="C796" s="555" t="s">
        <v>1915</v>
      </c>
      <c r="D796" s="508" t="s">
        <v>3973</v>
      </c>
      <c r="E796" s="506" t="s">
        <v>705</v>
      </c>
      <c r="F796" s="598" t="s">
        <v>2878</v>
      </c>
      <c r="G796" s="566" t="s">
        <v>818</v>
      </c>
      <c r="H796" s="504" t="s">
        <v>2252</v>
      </c>
      <c r="I796" s="502" t="str">
        <f t="shared" si="74"/>
        <v>III/d</v>
      </c>
      <c r="J796" s="505" t="s">
        <v>1454</v>
      </c>
      <c r="K796" s="504" t="s">
        <v>720</v>
      </c>
      <c r="L796" s="503">
        <f t="shared" si="73"/>
        <v>53</v>
      </c>
      <c r="M796" s="504" t="s">
        <v>230</v>
      </c>
      <c r="N796" s="505" t="s">
        <v>2551</v>
      </c>
      <c r="O796" s="504">
        <v>2010</v>
      </c>
      <c r="P796" s="506" t="s">
        <v>126</v>
      </c>
      <c r="Q796" s="508" t="s">
        <v>1151</v>
      </c>
      <c r="R796" s="506" t="s">
        <v>1249</v>
      </c>
      <c r="S796" s="598">
        <v>2003</v>
      </c>
      <c r="T796" s="598"/>
      <c r="U796" s="598" t="s">
        <v>2918</v>
      </c>
      <c r="V796" s="625"/>
    </row>
    <row r="797" spans="1:229" x14ac:dyDescent="0.15">
      <c r="A797" s="496">
        <v>793</v>
      </c>
      <c r="B797" s="611">
        <v>40</v>
      </c>
      <c r="C797" s="507" t="s">
        <v>1574</v>
      </c>
      <c r="D797" s="508" t="s">
        <v>1029</v>
      </c>
      <c r="E797" s="506" t="s">
        <v>709</v>
      </c>
      <c r="F797" s="598" t="s">
        <v>2879</v>
      </c>
      <c r="G797" s="558" t="s">
        <v>1032</v>
      </c>
      <c r="H797" s="504" t="s">
        <v>2252</v>
      </c>
      <c r="I797" s="502" t="str">
        <f t="shared" si="74"/>
        <v>III/d</v>
      </c>
      <c r="J797" s="505" t="s">
        <v>1454</v>
      </c>
      <c r="K797" s="504" t="s">
        <v>720</v>
      </c>
      <c r="L797" s="503">
        <f t="shared" si="73"/>
        <v>50</v>
      </c>
      <c r="M797" s="504" t="s">
        <v>230</v>
      </c>
      <c r="N797" s="505" t="s">
        <v>873</v>
      </c>
      <c r="O797" s="504">
        <v>2011</v>
      </c>
      <c r="P797" s="506" t="s">
        <v>671</v>
      </c>
      <c r="Q797" s="508" t="s">
        <v>1151</v>
      </c>
      <c r="R797" s="506" t="s">
        <v>3077</v>
      </c>
      <c r="S797" s="598">
        <v>2001</v>
      </c>
      <c r="T797" s="598"/>
      <c r="U797" s="598"/>
      <c r="V797" s="625"/>
    </row>
    <row r="798" spans="1:229" x14ac:dyDescent="0.15">
      <c r="A798" s="496">
        <v>794</v>
      </c>
      <c r="B798" s="504">
        <v>41</v>
      </c>
      <c r="C798" s="507" t="s">
        <v>3062</v>
      </c>
      <c r="D798" s="508" t="s">
        <v>3063</v>
      </c>
      <c r="E798" s="506" t="s">
        <v>709</v>
      </c>
      <c r="F798" s="598" t="s">
        <v>2820</v>
      </c>
      <c r="G798" s="558" t="s">
        <v>3064</v>
      </c>
      <c r="H798" s="504" t="s">
        <v>2252</v>
      </c>
      <c r="I798" s="502" t="str">
        <f t="shared" si="74"/>
        <v>III/d</v>
      </c>
      <c r="J798" s="505" t="s">
        <v>1454</v>
      </c>
      <c r="K798" s="504" t="s">
        <v>707</v>
      </c>
      <c r="L798" s="503">
        <f t="shared" si="73"/>
        <v>42</v>
      </c>
      <c r="M798" s="504" t="s">
        <v>230</v>
      </c>
      <c r="N798" s="505" t="s">
        <v>1224</v>
      </c>
      <c r="O798" s="504" t="s">
        <v>2227</v>
      </c>
      <c r="P798" s="506" t="s">
        <v>306</v>
      </c>
      <c r="Q798" s="508" t="s">
        <v>1151</v>
      </c>
      <c r="R798" s="506" t="s">
        <v>3123</v>
      </c>
      <c r="S798" s="598"/>
      <c r="T798" s="598"/>
      <c r="U798" s="598"/>
      <c r="V798" s="625"/>
    </row>
    <row r="799" spans="1:229" x14ac:dyDescent="0.15">
      <c r="A799" s="504">
        <v>795</v>
      </c>
      <c r="B799" s="611">
        <v>42</v>
      </c>
      <c r="C799" s="507" t="s">
        <v>3124</v>
      </c>
      <c r="D799" s="508" t="s">
        <v>3135</v>
      </c>
      <c r="E799" s="506" t="s">
        <v>705</v>
      </c>
      <c r="F799" s="598" t="s">
        <v>2741</v>
      </c>
      <c r="G799" s="558" t="s">
        <v>3125</v>
      </c>
      <c r="H799" s="504" t="s">
        <v>2252</v>
      </c>
      <c r="I799" s="502" t="str">
        <f t="shared" si="74"/>
        <v>III/d</v>
      </c>
      <c r="J799" s="505" t="s">
        <v>2112</v>
      </c>
      <c r="K799" s="504" t="s">
        <v>720</v>
      </c>
      <c r="L799" s="503">
        <f t="shared" si="73"/>
        <v>51</v>
      </c>
      <c r="M799" s="504" t="s">
        <v>230</v>
      </c>
      <c r="N799" s="505" t="s">
        <v>3134</v>
      </c>
      <c r="O799" s="504" t="s">
        <v>2226</v>
      </c>
      <c r="P799" s="506" t="s">
        <v>240</v>
      </c>
      <c r="Q799" s="508" t="s">
        <v>1151</v>
      </c>
      <c r="R799" s="506" t="s">
        <v>3123</v>
      </c>
      <c r="S799" s="598">
        <v>2015</v>
      </c>
      <c r="T799" s="598"/>
      <c r="U799" s="598" t="s">
        <v>2921</v>
      </c>
      <c r="V799" s="625"/>
    </row>
    <row r="800" spans="1:229" x14ac:dyDescent="0.15">
      <c r="A800" s="496">
        <v>796</v>
      </c>
      <c r="B800" s="504">
        <v>43</v>
      </c>
      <c r="C800" s="507" t="s">
        <v>3128</v>
      </c>
      <c r="D800" s="508" t="s">
        <v>3129</v>
      </c>
      <c r="E800" s="506" t="s">
        <v>705</v>
      </c>
      <c r="F800" s="598" t="s">
        <v>4649</v>
      </c>
      <c r="G800" s="558" t="s">
        <v>3130</v>
      </c>
      <c r="H800" s="504" t="s">
        <v>2242</v>
      </c>
      <c r="I800" s="502" t="str">
        <f t="shared" si="74"/>
        <v>IV/b</v>
      </c>
      <c r="J800" s="505"/>
      <c r="K800" s="504" t="s">
        <v>707</v>
      </c>
      <c r="L800" s="503">
        <f t="shared" si="73"/>
        <v>62</v>
      </c>
      <c r="M800" s="504" t="s">
        <v>230</v>
      </c>
      <c r="N800" s="505" t="s">
        <v>3126</v>
      </c>
      <c r="O800" s="496" t="s">
        <v>2225</v>
      </c>
      <c r="P800" s="506" t="s">
        <v>3127</v>
      </c>
      <c r="Q800" s="508" t="s">
        <v>1151</v>
      </c>
      <c r="R800" s="506" t="s">
        <v>3266</v>
      </c>
      <c r="S800" s="598"/>
      <c r="T800" s="598"/>
      <c r="U800" s="598"/>
      <c r="V800" s="625"/>
    </row>
    <row r="801" spans="1:22" x14ac:dyDescent="0.15">
      <c r="A801" s="496">
        <v>797</v>
      </c>
      <c r="B801" s="611">
        <v>44</v>
      </c>
      <c r="C801" s="555" t="s">
        <v>1914</v>
      </c>
      <c r="D801" s="508" t="s">
        <v>414</v>
      </c>
      <c r="E801" s="506" t="s">
        <v>705</v>
      </c>
      <c r="F801" s="598" t="s">
        <v>2880</v>
      </c>
      <c r="G801" s="566" t="s">
        <v>815</v>
      </c>
      <c r="H801" s="504" t="s">
        <v>2252</v>
      </c>
      <c r="I801" s="502" t="str">
        <f t="shared" si="74"/>
        <v>III/d</v>
      </c>
      <c r="J801" s="505" t="s">
        <v>2635</v>
      </c>
      <c r="K801" s="504" t="s">
        <v>707</v>
      </c>
      <c r="L801" s="503">
        <f t="shared" si="73"/>
        <v>45</v>
      </c>
      <c r="M801" s="504" t="s">
        <v>230</v>
      </c>
      <c r="N801" s="505" t="s">
        <v>3550</v>
      </c>
      <c r="O801" s="504">
        <v>2010</v>
      </c>
      <c r="P801" s="506" t="s">
        <v>126</v>
      </c>
      <c r="Q801" s="508" t="s">
        <v>1151</v>
      </c>
      <c r="R801" s="506" t="s">
        <v>1251</v>
      </c>
      <c r="S801" s="598">
        <v>2001</v>
      </c>
      <c r="T801" s="598"/>
      <c r="U801" s="598" t="s">
        <v>2917</v>
      </c>
      <c r="V801" s="625"/>
    </row>
    <row r="802" spans="1:22" x14ac:dyDescent="0.15">
      <c r="A802" s="504">
        <v>798</v>
      </c>
      <c r="B802" s="504">
        <v>45</v>
      </c>
      <c r="C802" s="507" t="s">
        <v>2274</v>
      </c>
      <c r="D802" s="508" t="s">
        <v>2275</v>
      </c>
      <c r="E802" s="506" t="s">
        <v>705</v>
      </c>
      <c r="F802" s="598" t="s">
        <v>2741</v>
      </c>
      <c r="G802" s="557" t="s">
        <v>2277</v>
      </c>
      <c r="H802" s="504" t="s">
        <v>2252</v>
      </c>
      <c r="I802" s="502" t="str">
        <f t="shared" si="74"/>
        <v>III/d</v>
      </c>
      <c r="J802" s="505" t="s">
        <v>1254</v>
      </c>
      <c r="K802" s="504" t="s">
        <v>720</v>
      </c>
      <c r="L802" s="503">
        <f t="shared" si="73"/>
        <v>49</v>
      </c>
      <c r="M802" s="504" t="s">
        <v>230</v>
      </c>
      <c r="N802" s="505" t="s">
        <v>2720</v>
      </c>
      <c r="O802" s="504" t="s">
        <v>2227</v>
      </c>
      <c r="P802" s="506" t="s">
        <v>2278</v>
      </c>
      <c r="Q802" s="508" t="s">
        <v>1151</v>
      </c>
      <c r="R802" s="506" t="s">
        <v>3123</v>
      </c>
      <c r="S802" s="598">
        <v>2014</v>
      </c>
      <c r="T802" s="598"/>
      <c r="U802" s="598" t="s">
        <v>3007</v>
      </c>
      <c r="V802" s="625"/>
    </row>
    <row r="803" spans="1:22" x14ac:dyDescent="0.15">
      <c r="A803" s="496">
        <v>799</v>
      </c>
      <c r="B803" s="611">
        <v>46</v>
      </c>
      <c r="C803" s="507" t="s">
        <v>3236</v>
      </c>
      <c r="D803" s="508" t="s">
        <v>3238</v>
      </c>
      <c r="E803" s="506" t="s">
        <v>705</v>
      </c>
      <c r="F803" s="598" t="s">
        <v>2736</v>
      </c>
      <c r="G803" s="557" t="s">
        <v>3237</v>
      </c>
      <c r="H803" s="504" t="s">
        <v>2252</v>
      </c>
      <c r="I803" s="502" t="str">
        <f t="shared" si="74"/>
        <v>III/d</v>
      </c>
      <c r="J803" s="505" t="s">
        <v>1333</v>
      </c>
      <c r="K803" s="504" t="s">
        <v>720</v>
      </c>
      <c r="L803" s="503">
        <f t="shared" si="73"/>
        <v>44</v>
      </c>
      <c r="M803" s="504" t="s">
        <v>230</v>
      </c>
      <c r="N803" s="505" t="s">
        <v>3176</v>
      </c>
      <c r="O803" s="504" t="s">
        <v>2225</v>
      </c>
      <c r="P803" s="506" t="s">
        <v>2985</v>
      </c>
      <c r="Q803" s="508" t="s">
        <v>1151</v>
      </c>
      <c r="R803" s="506" t="s">
        <v>3077</v>
      </c>
      <c r="S803" s="598">
        <v>2013</v>
      </c>
      <c r="T803" s="598"/>
      <c r="U803" s="598" t="s">
        <v>3007</v>
      </c>
      <c r="V803" s="625"/>
    </row>
    <row r="804" spans="1:22" x14ac:dyDescent="0.15">
      <c r="A804" s="496">
        <v>800</v>
      </c>
      <c r="B804" s="504">
        <v>47</v>
      </c>
      <c r="C804" s="555" t="s">
        <v>1911</v>
      </c>
      <c r="D804" s="508" t="s">
        <v>1219</v>
      </c>
      <c r="E804" s="506" t="s">
        <v>709</v>
      </c>
      <c r="F804" s="598" t="s">
        <v>2751</v>
      </c>
      <c r="G804" s="566" t="s">
        <v>802</v>
      </c>
      <c r="H804" s="504" t="s">
        <v>2245</v>
      </c>
      <c r="I804" s="502" t="str">
        <f t="shared" si="74"/>
        <v>III/c</v>
      </c>
      <c r="J804" s="505" t="s">
        <v>3114</v>
      </c>
      <c r="K804" s="504" t="s">
        <v>707</v>
      </c>
      <c r="L804" s="503">
        <f t="shared" si="73"/>
        <v>61</v>
      </c>
      <c r="M804" s="504" t="s">
        <v>230</v>
      </c>
      <c r="N804" s="505" t="s">
        <v>2651</v>
      </c>
      <c r="O804" s="504">
        <v>2013</v>
      </c>
      <c r="P804" s="506" t="s">
        <v>90</v>
      </c>
      <c r="Q804" s="508" t="s">
        <v>1151</v>
      </c>
      <c r="R804" s="506" t="s">
        <v>1258</v>
      </c>
      <c r="S804" s="598"/>
      <c r="T804" s="598"/>
      <c r="U804" s="598"/>
      <c r="V804" s="625"/>
    </row>
    <row r="805" spans="1:22" x14ac:dyDescent="0.15">
      <c r="A805" s="504">
        <v>801</v>
      </c>
      <c r="B805" s="611">
        <v>48</v>
      </c>
      <c r="C805" s="555" t="s">
        <v>1912</v>
      </c>
      <c r="D805" s="508" t="s">
        <v>2402</v>
      </c>
      <c r="E805" s="543" t="s">
        <v>705</v>
      </c>
      <c r="F805" s="598" t="s">
        <v>2816</v>
      </c>
      <c r="G805" s="566" t="s">
        <v>829</v>
      </c>
      <c r="H805" s="504" t="s">
        <v>2252</v>
      </c>
      <c r="I805" s="502" t="str">
        <f t="shared" si="74"/>
        <v>III/d</v>
      </c>
      <c r="J805" s="505" t="s">
        <v>4050</v>
      </c>
      <c r="K805" s="504" t="s">
        <v>707</v>
      </c>
      <c r="L805" s="503">
        <f t="shared" si="73"/>
        <v>59</v>
      </c>
      <c r="M805" s="504" t="s">
        <v>230</v>
      </c>
      <c r="N805" s="505" t="s">
        <v>118</v>
      </c>
      <c r="O805" s="504">
        <v>2014</v>
      </c>
      <c r="P805" s="506" t="s">
        <v>93</v>
      </c>
      <c r="Q805" s="508" t="s">
        <v>1151</v>
      </c>
      <c r="R805" s="506" t="s">
        <v>3075</v>
      </c>
      <c r="S805" s="598">
        <v>2013</v>
      </c>
      <c r="T805" s="598"/>
      <c r="U805" s="598" t="s">
        <v>1248</v>
      </c>
      <c r="V805" s="625"/>
    </row>
    <row r="806" spans="1:22" ht="21" customHeight="1" x14ac:dyDescent="0.15">
      <c r="A806" s="502">
        <v>802</v>
      </c>
      <c r="B806" s="516">
        <v>49</v>
      </c>
      <c r="C806" s="592" t="s">
        <v>1913</v>
      </c>
      <c r="D806" s="581" t="s">
        <v>3348</v>
      </c>
      <c r="E806" s="515" t="s">
        <v>709</v>
      </c>
      <c r="F806" s="600" t="s">
        <v>2738</v>
      </c>
      <c r="G806" s="591" t="s">
        <v>817</v>
      </c>
      <c r="H806" s="516" t="s">
        <v>2245</v>
      </c>
      <c r="I806" s="502" t="str">
        <f t="shared" si="74"/>
        <v>III/c</v>
      </c>
      <c r="J806" s="517" t="s">
        <v>834</v>
      </c>
      <c r="K806" s="516" t="s">
        <v>720</v>
      </c>
      <c r="L806" s="503">
        <f t="shared" si="73"/>
        <v>49</v>
      </c>
      <c r="M806" s="516" t="s">
        <v>230</v>
      </c>
      <c r="N806" s="517" t="s">
        <v>2551</v>
      </c>
      <c r="O806" s="516">
        <v>2010</v>
      </c>
      <c r="P806" s="515" t="s">
        <v>126</v>
      </c>
      <c r="Q806" s="581" t="s">
        <v>1151</v>
      </c>
      <c r="R806" s="506" t="s">
        <v>3077</v>
      </c>
      <c r="S806" s="600">
        <v>2017</v>
      </c>
      <c r="T806" s="598"/>
      <c r="U806" s="600" t="s">
        <v>3007</v>
      </c>
      <c r="V806" s="625"/>
    </row>
    <row r="807" spans="1:22" x14ac:dyDescent="0.15">
      <c r="A807" s="496">
        <v>803</v>
      </c>
      <c r="B807" s="611">
        <v>50</v>
      </c>
      <c r="C807" s="540" t="s">
        <v>3202</v>
      </c>
      <c r="D807" s="498" t="s">
        <v>3203</v>
      </c>
      <c r="E807" s="515" t="s">
        <v>709</v>
      </c>
      <c r="F807" s="498" t="s">
        <v>2724</v>
      </c>
      <c r="G807" s="541" t="s">
        <v>3204</v>
      </c>
      <c r="H807" s="504" t="s">
        <v>2252</v>
      </c>
      <c r="I807" s="502" t="str">
        <f t="shared" si="74"/>
        <v>III/d</v>
      </c>
      <c r="J807" s="505" t="s">
        <v>3335</v>
      </c>
      <c r="K807" s="516" t="s">
        <v>707</v>
      </c>
      <c r="L807" s="503">
        <f t="shared" si="73"/>
        <v>38</v>
      </c>
      <c r="M807" s="516" t="s">
        <v>230</v>
      </c>
      <c r="N807" s="505" t="s">
        <v>2641</v>
      </c>
      <c r="O807" s="501">
        <v>2011</v>
      </c>
      <c r="P807" s="523" t="s">
        <v>3205</v>
      </c>
      <c r="Q807" s="498" t="s">
        <v>1151</v>
      </c>
      <c r="R807" s="506" t="s">
        <v>3077</v>
      </c>
      <c r="S807" s="498">
        <v>2007</v>
      </c>
      <c r="T807" s="598"/>
      <c r="U807" s="598" t="s">
        <v>2922</v>
      </c>
      <c r="V807" s="625"/>
    </row>
    <row r="808" spans="1:22" x14ac:dyDescent="0.15">
      <c r="A808" s="504">
        <v>804</v>
      </c>
      <c r="B808" s="504">
        <v>51</v>
      </c>
      <c r="C808" s="556" t="s">
        <v>1916</v>
      </c>
      <c r="D808" s="508" t="s">
        <v>148</v>
      </c>
      <c r="E808" s="506" t="s">
        <v>709</v>
      </c>
      <c r="F808" s="598" t="s">
        <v>2724</v>
      </c>
      <c r="G808" s="566" t="s">
        <v>814</v>
      </c>
      <c r="H808" s="504" t="s">
        <v>2245</v>
      </c>
      <c r="I808" s="502" t="str">
        <f t="shared" si="74"/>
        <v>III/c</v>
      </c>
      <c r="J808" s="505" t="s">
        <v>1086</v>
      </c>
      <c r="K808" s="504" t="s">
        <v>707</v>
      </c>
      <c r="L808" s="503">
        <f t="shared" si="73"/>
        <v>50</v>
      </c>
      <c r="M808" s="504" t="s">
        <v>230</v>
      </c>
      <c r="N808" s="505" t="s">
        <v>2659</v>
      </c>
      <c r="O808" s="504">
        <v>2010</v>
      </c>
      <c r="P808" s="506" t="s">
        <v>126</v>
      </c>
      <c r="Q808" s="508" t="s">
        <v>1151</v>
      </c>
      <c r="R808" s="506" t="s">
        <v>1253</v>
      </c>
      <c r="S808" s="598">
        <v>1995</v>
      </c>
      <c r="T808" s="598"/>
      <c r="U808" s="598" t="s">
        <v>1248</v>
      </c>
      <c r="V808" s="625"/>
    </row>
    <row r="809" spans="1:22" x14ac:dyDescent="0.15">
      <c r="A809" s="496">
        <v>805</v>
      </c>
      <c r="B809" s="611">
        <v>52</v>
      </c>
      <c r="C809" s="507" t="s">
        <v>2518</v>
      </c>
      <c r="D809" s="508" t="s">
        <v>2984</v>
      </c>
      <c r="E809" s="506" t="s">
        <v>705</v>
      </c>
      <c r="F809" s="598" t="s">
        <v>2729</v>
      </c>
      <c r="G809" s="557" t="s">
        <v>2519</v>
      </c>
      <c r="H809" s="504" t="s">
        <v>2252</v>
      </c>
      <c r="I809" s="502" t="str">
        <f t="shared" si="74"/>
        <v>III/d</v>
      </c>
      <c r="J809" s="505" t="s">
        <v>3335</v>
      </c>
      <c r="K809" s="504" t="s">
        <v>720</v>
      </c>
      <c r="L809" s="503">
        <f t="shared" si="73"/>
        <v>41</v>
      </c>
      <c r="M809" s="504" t="s">
        <v>230</v>
      </c>
      <c r="N809" s="505" t="s">
        <v>2346</v>
      </c>
      <c r="O809" s="504">
        <v>2016</v>
      </c>
      <c r="P809" s="506" t="s">
        <v>2985</v>
      </c>
      <c r="Q809" s="508" t="s">
        <v>1151</v>
      </c>
      <c r="R809" s="506" t="s">
        <v>1243</v>
      </c>
      <c r="S809" s="598">
        <v>2011</v>
      </c>
      <c r="T809" s="598"/>
      <c r="U809" s="598" t="s">
        <v>2922</v>
      </c>
      <c r="V809" s="625"/>
    </row>
    <row r="810" spans="1:22" x14ac:dyDescent="0.15">
      <c r="A810" s="496">
        <v>806</v>
      </c>
      <c r="B810" s="504">
        <v>53</v>
      </c>
      <c r="C810" s="507" t="s">
        <v>3948</v>
      </c>
      <c r="D810" s="508" t="s">
        <v>3949</v>
      </c>
      <c r="E810" s="506" t="s">
        <v>709</v>
      </c>
      <c r="F810" s="598" t="s">
        <v>3950</v>
      </c>
      <c r="G810" s="557" t="s">
        <v>3951</v>
      </c>
      <c r="H810" s="504" t="s">
        <v>2242</v>
      </c>
      <c r="I810" s="502" t="str">
        <f t="shared" si="74"/>
        <v>IV/b</v>
      </c>
      <c r="J810" s="505" t="s">
        <v>105</v>
      </c>
      <c r="K810" s="504" t="s">
        <v>720</v>
      </c>
      <c r="L810" s="503">
        <f t="shared" si="73"/>
        <v>55</v>
      </c>
      <c r="M810" s="504" t="s">
        <v>230</v>
      </c>
      <c r="N810" s="505" t="s">
        <v>3924</v>
      </c>
      <c r="O810" s="496" t="s">
        <v>2225</v>
      </c>
      <c r="P810" s="506" t="s">
        <v>3952</v>
      </c>
      <c r="Q810" s="508" t="s">
        <v>1151</v>
      </c>
      <c r="R810" s="498" t="s">
        <v>3323</v>
      </c>
      <c r="S810" s="598"/>
      <c r="T810" s="598"/>
      <c r="U810" s="598"/>
      <c r="V810" s="625"/>
    </row>
    <row r="811" spans="1:22" ht="15" customHeight="1" x14ac:dyDescent="0.15">
      <c r="A811" s="504">
        <v>807</v>
      </c>
      <c r="B811" s="611">
        <v>54</v>
      </c>
      <c r="C811" s="619" t="s">
        <v>3334</v>
      </c>
      <c r="D811" s="620" t="s">
        <v>3321</v>
      </c>
      <c r="E811" s="639" t="s">
        <v>705</v>
      </c>
      <c r="F811" s="620" t="s">
        <v>2770</v>
      </c>
      <c r="G811" s="662" t="s">
        <v>3325</v>
      </c>
      <c r="H811" s="649" t="s">
        <v>2252</v>
      </c>
      <c r="I811" s="620" t="str">
        <f t="shared" si="74"/>
        <v>III/d</v>
      </c>
      <c r="J811" s="619" t="s">
        <v>3322</v>
      </c>
      <c r="K811" s="636" t="s">
        <v>707</v>
      </c>
      <c r="L811" s="503">
        <f t="shared" si="73"/>
        <v>48</v>
      </c>
      <c r="M811" s="636" t="s">
        <v>230</v>
      </c>
      <c r="N811" s="650" t="s">
        <v>438</v>
      </c>
      <c r="O811" s="649">
        <v>2010</v>
      </c>
      <c r="P811" s="622" t="s">
        <v>223</v>
      </c>
      <c r="Q811" s="620" t="s">
        <v>1151</v>
      </c>
      <c r="R811" s="620" t="s">
        <v>3323</v>
      </c>
      <c r="S811" s="620">
        <v>2004</v>
      </c>
      <c r="T811" s="640"/>
      <c r="U811" s="620" t="s">
        <v>2917</v>
      </c>
      <c r="V811" s="625"/>
    </row>
    <row r="858" spans="6:6" x14ac:dyDescent="0.15">
      <c r="F858" s="39">
        <v>60</v>
      </c>
    </row>
    <row r="859" spans="6:6" x14ac:dyDescent="0.15">
      <c r="F859" s="39">
        <v>6</v>
      </c>
    </row>
    <row r="860" spans="6:6" x14ac:dyDescent="0.15">
      <c r="F860" s="39" t="s">
        <v>3043</v>
      </c>
    </row>
    <row r="861" spans="6:6" x14ac:dyDescent="0.15">
      <c r="F861" s="39">
        <f>F858*F859</f>
        <v>360</v>
      </c>
    </row>
  </sheetData>
  <autoFilter ref="A4:V811" xr:uid="{00000000-0009-0000-0000-000002000000}"/>
  <mergeCells count="1">
    <mergeCell ref="B1:Q1"/>
  </mergeCells>
  <phoneticPr fontId="0" type="noConversion"/>
  <pageMargins left="0.5" right="1" top="0.98425196850393704" bottom="0.98425196850393704" header="0" footer="0"/>
  <pageSetup paperSize="5" scale="70" fitToHeight="0" orientation="landscape" horizontalDpi="4294967294" verticalDpi="4294967293" r:id="rId1"/>
  <headerFooter alignWithMargins="0"/>
  <rowBreaks count="8" manualBreakCount="8">
    <brk id="113" min="1" max="14" man="1"/>
    <brk id="266" min="1" max="14" man="1"/>
    <brk id="334" min="1" max="14" man="1"/>
    <brk id="395" min="1" max="16" man="1"/>
    <brk id="483" min="1" max="14" man="1"/>
    <brk id="552" min="1" max="14" man="1"/>
    <brk id="686" min="1" max="14" man="1"/>
    <brk id="756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3"/>
  <sheetViews>
    <sheetView topLeftCell="A52" zoomScale="98" zoomScaleNormal="98" workbookViewId="0">
      <selection activeCell="F14" sqref="F14"/>
    </sheetView>
  </sheetViews>
  <sheetFormatPr defaultRowHeight="12.75" x14ac:dyDescent="0.15"/>
  <cols>
    <col min="1" max="1" width="4.04296875" customWidth="1"/>
    <col min="2" max="2" width="10.11328125" hidden="1" customWidth="1"/>
    <col min="3" max="3" width="20.08984375" customWidth="1"/>
    <col min="4" max="4" width="31.95703125" customWidth="1"/>
    <col min="5" max="5" width="4.71875" customWidth="1"/>
    <col min="6" max="6" width="22.7890625" customWidth="1"/>
    <col min="7" max="7" width="29.66796875" customWidth="1"/>
    <col min="8" max="8" width="25.75390625" customWidth="1"/>
    <col min="9" max="9" width="16.98828125" customWidth="1"/>
    <col min="11" max="11" width="15.5078125" customWidth="1"/>
    <col min="12" max="12" width="14.6953125" customWidth="1"/>
    <col min="13" max="13" width="15.23828125" customWidth="1"/>
  </cols>
  <sheetData>
    <row r="1" spans="1:12" ht="13.5" x14ac:dyDescent="0.15">
      <c r="A1" s="1074" t="s">
        <v>820</v>
      </c>
      <c r="B1" s="1074"/>
      <c r="C1" s="1074"/>
      <c r="D1" s="1074"/>
      <c r="E1" s="1074"/>
      <c r="F1" s="1074"/>
      <c r="G1" s="1074"/>
      <c r="H1" s="1074"/>
      <c r="I1" s="1074"/>
    </row>
    <row r="2" spans="1:12" ht="13.5" x14ac:dyDescent="0.15">
      <c r="A2" s="1075"/>
      <c r="B2" s="1075"/>
      <c r="C2" s="1075"/>
      <c r="D2" s="1075"/>
      <c r="E2" s="1075"/>
      <c r="F2" s="1075"/>
      <c r="G2" s="1075"/>
      <c r="H2" s="1075"/>
      <c r="I2" s="1075"/>
    </row>
    <row r="3" spans="1:12" ht="13.5" x14ac:dyDescent="0.15">
      <c r="A3" s="21"/>
      <c r="B3" s="21"/>
      <c r="C3" s="21"/>
      <c r="D3" s="21"/>
      <c r="E3" s="21"/>
      <c r="F3" s="21"/>
      <c r="G3" s="21"/>
      <c r="H3" s="21"/>
      <c r="I3" s="21"/>
    </row>
    <row r="4" spans="1:12" ht="30" customHeight="1" x14ac:dyDescent="0.15">
      <c r="A4" s="810" t="s">
        <v>190</v>
      </c>
      <c r="B4" s="810" t="s">
        <v>821</v>
      </c>
      <c r="C4" s="810" t="s">
        <v>727</v>
      </c>
      <c r="D4" s="810" t="s">
        <v>450</v>
      </c>
      <c r="E4" s="811" t="s">
        <v>2343</v>
      </c>
      <c r="F4" s="810" t="s">
        <v>822</v>
      </c>
      <c r="G4" s="810" t="s">
        <v>191</v>
      </c>
      <c r="H4" s="810" t="s">
        <v>823</v>
      </c>
      <c r="I4" s="810" t="s">
        <v>824</v>
      </c>
    </row>
    <row r="5" spans="1:12" ht="13.5" x14ac:dyDescent="0.15">
      <c r="A5" s="813">
        <v>1</v>
      </c>
      <c r="B5" s="813">
        <v>2</v>
      </c>
      <c r="C5" s="813">
        <v>3</v>
      </c>
      <c r="D5" s="813">
        <v>4</v>
      </c>
      <c r="E5" s="814"/>
      <c r="F5" s="813">
        <v>5</v>
      </c>
      <c r="G5" s="813">
        <v>7</v>
      </c>
      <c r="H5" s="813">
        <v>8</v>
      </c>
      <c r="I5" s="813">
        <v>9</v>
      </c>
    </row>
    <row r="6" spans="1:12" ht="24.75" x14ac:dyDescent="0.15">
      <c r="A6" s="956">
        <v>1</v>
      </c>
      <c r="B6" s="856"/>
      <c r="C6" s="957" t="s">
        <v>1338</v>
      </c>
      <c r="D6" s="958" t="s">
        <v>271</v>
      </c>
      <c r="E6" s="856" t="s">
        <v>2340</v>
      </c>
      <c r="F6" s="856" t="s">
        <v>4954</v>
      </c>
      <c r="G6" s="959" t="s">
        <v>1297</v>
      </c>
      <c r="H6" s="856" t="s">
        <v>3352</v>
      </c>
      <c r="I6" s="960" t="s">
        <v>3353</v>
      </c>
      <c r="K6" s="1022" t="s">
        <v>5370</v>
      </c>
    </row>
    <row r="7" spans="1:12" ht="24.75" x14ac:dyDescent="0.15">
      <c r="A7" s="956">
        <v>2</v>
      </c>
      <c r="B7" s="856"/>
      <c r="C7" s="957" t="s">
        <v>3768</v>
      </c>
      <c r="D7" s="958" t="s">
        <v>3769</v>
      </c>
      <c r="E7" s="856" t="s">
        <v>5084</v>
      </c>
      <c r="F7" s="856" t="s">
        <v>4868</v>
      </c>
      <c r="G7" s="959" t="s">
        <v>3953</v>
      </c>
      <c r="H7" s="959" t="s">
        <v>4895</v>
      </c>
      <c r="I7" s="960" t="s">
        <v>4896</v>
      </c>
      <c r="K7" s="1022" t="s">
        <v>5371</v>
      </c>
    </row>
    <row r="8" spans="1:12" ht="24.75" x14ac:dyDescent="0.15">
      <c r="A8" s="956">
        <v>3</v>
      </c>
      <c r="B8" s="856">
        <v>150234165</v>
      </c>
      <c r="C8" s="961" t="s">
        <v>1376</v>
      </c>
      <c r="D8" s="856" t="s">
        <v>4862</v>
      </c>
      <c r="E8" s="856" t="s">
        <v>5084</v>
      </c>
      <c r="F8" s="856" t="s">
        <v>746</v>
      </c>
      <c r="G8" s="959" t="s">
        <v>1302</v>
      </c>
      <c r="H8" s="962" t="s">
        <v>5320</v>
      </c>
      <c r="I8" s="960" t="s">
        <v>5321</v>
      </c>
      <c r="K8" s="70">
        <f>LEFT(C8,4)+58</f>
        <v>2026</v>
      </c>
      <c r="L8" s="1021"/>
    </row>
    <row r="9" spans="1:12" ht="13.5" x14ac:dyDescent="0.15">
      <c r="A9" s="956">
        <v>4</v>
      </c>
      <c r="B9" s="856"/>
      <c r="C9" s="961" t="s">
        <v>1811</v>
      </c>
      <c r="D9" s="856" t="s">
        <v>3339</v>
      </c>
      <c r="E9" s="856" t="s">
        <v>2340</v>
      </c>
      <c r="F9" s="856" t="s">
        <v>606</v>
      </c>
      <c r="G9" s="959" t="s">
        <v>72</v>
      </c>
      <c r="H9" s="962" t="s">
        <v>3150</v>
      </c>
      <c r="I9" s="960" t="s">
        <v>3151</v>
      </c>
      <c r="K9" s="70">
        <f t="shared" ref="K9:K60" si="0">LEFT(C9,4)+58</f>
        <v>2023</v>
      </c>
    </row>
    <row r="10" spans="1:12" ht="13.5" x14ac:dyDescent="0.15">
      <c r="A10" s="956">
        <v>5</v>
      </c>
      <c r="B10" s="856">
        <v>150267305</v>
      </c>
      <c r="C10" s="961" t="s">
        <v>1608</v>
      </c>
      <c r="D10" s="856" t="s">
        <v>169</v>
      </c>
      <c r="E10" s="856" t="s">
        <v>2340</v>
      </c>
      <c r="F10" s="856" t="s">
        <v>606</v>
      </c>
      <c r="G10" s="959" t="s">
        <v>37</v>
      </c>
      <c r="H10" s="962" t="s">
        <v>5320</v>
      </c>
      <c r="I10" s="960" t="s">
        <v>5321</v>
      </c>
      <c r="K10" s="70">
        <f t="shared" si="0"/>
        <v>2028</v>
      </c>
    </row>
    <row r="11" spans="1:12" ht="12.75" customHeight="1" x14ac:dyDescent="0.15">
      <c r="A11" s="956">
        <v>6</v>
      </c>
      <c r="B11" s="856">
        <v>150267543</v>
      </c>
      <c r="C11" s="961" t="s">
        <v>1389</v>
      </c>
      <c r="D11" s="856" t="s">
        <v>1016</v>
      </c>
      <c r="E11" s="856" t="s">
        <v>2340</v>
      </c>
      <c r="F11" s="856" t="s">
        <v>606</v>
      </c>
      <c r="G11" s="856" t="s">
        <v>1318</v>
      </c>
      <c r="H11" s="962" t="s">
        <v>5320</v>
      </c>
      <c r="I11" s="960" t="s">
        <v>5321</v>
      </c>
      <c r="K11" s="70">
        <f t="shared" si="0"/>
        <v>2025</v>
      </c>
    </row>
    <row r="12" spans="1:12" ht="13.5" x14ac:dyDescent="0.15">
      <c r="A12" s="956">
        <v>7</v>
      </c>
      <c r="B12" s="856">
        <v>150245784</v>
      </c>
      <c r="C12" s="823" t="s">
        <v>1673</v>
      </c>
      <c r="D12" s="822" t="s">
        <v>1005</v>
      </c>
      <c r="E12" s="856" t="s">
        <v>2340</v>
      </c>
      <c r="F12" s="856" t="s">
        <v>606</v>
      </c>
      <c r="G12" s="959" t="s">
        <v>81</v>
      </c>
      <c r="H12" s="962" t="s">
        <v>5320</v>
      </c>
      <c r="I12" s="960" t="s">
        <v>5321</v>
      </c>
      <c r="K12" s="70">
        <f t="shared" si="0"/>
        <v>2022</v>
      </c>
    </row>
    <row r="13" spans="1:12" ht="13.5" x14ac:dyDescent="0.15">
      <c r="A13" s="956">
        <v>8</v>
      </c>
      <c r="B13" s="963" t="s">
        <v>170</v>
      </c>
      <c r="C13" s="961" t="s">
        <v>1638</v>
      </c>
      <c r="D13" s="980" t="s">
        <v>352</v>
      </c>
      <c r="E13" s="980" t="s">
        <v>2340</v>
      </c>
      <c r="F13" s="856" t="s">
        <v>550</v>
      </c>
      <c r="G13" s="959" t="s">
        <v>1298</v>
      </c>
      <c r="H13" s="962" t="s">
        <v>5456</v>
      </c>
      <c r="I13" s="960" t="s">
        <v>5457</v>
      </c>
      <c r="K13" s="70" t="e">
        <f>LEFT(#REF!,4)+58</f>
        <v>#REF!</v>
      </c>
    </row>
    <row r="14" spans="1:12" ht="13.5" x14ac:dyDescent="0.15">
      <c r="A14" s="956">
        <v>9</v>
      </c>
      <c r="B14" s="856">
        <v>150274869</v>
      </c>
      <c r="C14" s="964" t="s">
        <v>1314</v>
      </c>
      <c r="D14" s="856" t="s">
        <v>1395</v>
      </c>
      <c r="E14" s="856" t="s">
        <v>2340</v>
      </c>
      <c r="F14" s="856" t="s">
        <v>606</v>
      </c>
      <c r="G14" s="959" t="s">
        <v>433</v>
      </c>
      <c r="H14" s="962" t="s">
        <v>5320</v>
      </c>
      <c r="I14" s="960" t="s">
        <v>5321</v>
      </c>
      <c r="K14" s="70">
        <f t="shared" si="0"/>
        <v>2028</v>
      </c>
    </row>
    <row r="15" spans="1:12" s="123" customFormat="1" ht="13.5" x14ac:dyDescent="0.15">
      <c r="A15" s="956">
        <v>10</v>
      </c>
      <c r="B15" s="856">
        <v>150224475</v>
      </c>
      <c r="C15" s="961" t="s">
        <v>1921</v>
      </c>
      <c r="D15" s="856" t="s">
        <v>2344</v>
      </c>
      <c r="E15" s="856" t="s">
        <v>2340</v>
      </c>
      <c r="F15" s="856" t="s">
        <v>750</v>
      </c>
      <c r="G15" s="959" t="s">
        <v>825</v>
      </c>
      <c r="H15" s="962" t="s">
        <v>5320</v>
      </c>
      <c r="I15" s="960" t="s">
        <v>5321</v>
      </c>
      <c r="K15" s="70">
        <f t="shared" si="0"/>
        <v>2024</v>
      </c>
    </row>
    <row r="16" spans="1:12" ht="24.75" x14ac:dyDescent="0.15">
      <c r="A16" s="956">
        <v>11</v>
      </c>
      <c r="B16" s="856">
        <v>150280782</v>
      </c>
      <c r="C16" s="961" t="s">
        <v>1607</v>
      </c>
      <c r="D16" s="856" t="s">
        <v>674</v>
      </c>
      <c r="E16" s="856" t="s">
        <v>2342</v>
      </c>
      <c r="F16" s="856" t="s">
        <v>550</v>
      </c>
      <c r="G16" s="959" t="s">
        <v>1018</v>
      </c>
      <c r="H16" s="965" t="s">
        <v>3763</v>
      </c>
      <c r="I16" s="966" t="s">
        <v>3765</v>
      </c>
      <c r="K16" s="70">
        <f t="shared" si="0"/>
        <v>2023</v>
      </c>
    </row>
    <row r="17" spans="1:11" ht="24.75" x14ac:dyDescent="0.15">
      <c r="A17" s="956">
        <v>12</v>
      </c>
      <c r="B17" s="856">
        <v>150260954</v>
      </c>
      <c r="C17" s="967" t="s">
        <v>1922</v>
      </c>
      <c r="D17" s="856" t="s">
        <v>2101</v>
      </c>
      <c r="E17" s="856" t="s">
        <v>2340</v>
      </c>
      <c r="F17" s="856" t="s">
        <v>750</v>
      </c>
      <c r="G17" s="959" t="s">
        <v>1282</v>
      </c>
      <c r="H17" s="962" t="s">
        <v>3350</v>
      </c>
      <c r="I17" s="960" t="s">
        <v>3351</v>
      </c>
      <c r="K17" s="70">
        <f t="shared" si="0"/>
        <v>2026</v>
      </c>
    </row>
    <row r="18" spans="1:11" ht="24.75" x14ac:dyDescent="0.15">
      <c r="A18" s="956">
        <v>13</v>
      </c>
      <c r="B18" s="856">
        <v>150241389</v>
      </c>
      <c r="C18" s="961" t="s">
        <v>1918</v>
      </c>
      <c r="D18" s="856" t="s">
        <v>168</v>
      </c>
      <c r="E18" s="856" t="s">
        <v>2340</v>
      </c>
      <c r="F18" s="856" t="s">
        <v>750</v>
      </c>
      <c r="G18" s="959" t="s">
        <v>1019</v>
      </c>
      <c r="H18" s="962" t="s">
        <v>5320</v>
      </c>
      <c r="I18" s="960" t="s">
        <v>5321</v>
      </c>
      <c r="K18" s="70">
        <f t="shared" si="0"/>
        <v>2030</v>
      </c>
    </row>
    <row r="19" spans="1:11" s="123" customFormat="1" ht="13.5" x14ac:dyDescent="0.15">
      <c r="A19" s="956">
        <v>14</v>
      </c>
      <c r="B19" s="856">
        <v>150267682</v>
      </c>
      <c r="C19" s="961" t="s">
        <v>1920</v>
      </c>
      <c r="D19" s="856" t="s">
        <v>351</v>
      </c>
      <c r="E19" s="856" t="s">
        <v>2340</v>
      </c>
      <c r="F19" s="856" t="s">
        <v>746</v>
      </c>
      <c r="G19" s="959" t="s">
        <v>826</v>
      </c>
      <c r="H19" s="962" t="s">
        <v>5320</v>
      </c>
      <c r="I19" s="960" t="s">
        <v>5321</v>
      </c>
      <c r="K19" s="70">
        <f t="shared" si="0"/>
        <v>2024</v>
      </c>
    </row>
    <row r="20" spans="1:11" s="123" customFormat="1" ht="24.75" x14ac:dyDescent="0.15">
      <c r="A20" s="956">
        <v>15</v>
      </c>
      <c r="B20" s="856">
        <v>150261875</v>
      </c>
      <c r="C20" s="961" t="s">
        <v>1378</v>
      </c>
      <c r="D20" s="856" t="s">
        <v>670</v>
      </c>
      <c r="E20" s="856" t="s">
        <v>2342</v>
      </c>
      <c r="F20" s="968" t="s">
        <v>606</v>
      </c>
      <c r="G20" s="959" t="s">
        <v>3764</v>
      </c>
      <c r="H20" s="962" t="s">
        <v>5320</v>
      </c>
      <c r="I20" s="960" t="s">
        <v>5321</v>
      </c>
      <c r="K20" s="70">
        <f t="shared" si="0"/>
        <v>2020</v>
      </c>
    </row>
    <row r="21" spans="1:11" ht="24.75" x14ac:dyDescent="0.15">
      <c r="A21" s="956">
        <v>16</v>
      </c>
      <c r="B21" s="856">
        <v>150272391</v>
      </c>
      <c r="C21" s="969" t="s">
        <v>1919</v>
      </c>
      <c r="D21" s="856" t="s">
        <v>618</v>
      </c>
      <c r="E21" s="856" t="s">
        <v>2340</v>
      </c>
      <c r="F21" s="856" t="s">
        <v>746</v>
      </c>
      <c r="G21" s="959" t="s">
        <v>1020</v>
      </c>
      <c r="H21" s="962" t="s">
        <v>5320</v>
      </c>
      <c r="I21" s="960" t="s">
        <v>5321</v>
      </c>
      <c r="K21" s="70">
        <f t="shared" si="0"/>
        <v>2025</v>
      </c>
    </row>
    <row r="22" spans="1:11" ht="13.5" x14ac:dyDescent="0.15">
      <c r="A22" s="956">
        <v>17</v>
      </c>
      <c r="B22" s="856">
        <v>150241780</v>
      </c>
      <c r="C22" s="961" t="s">
        <v>1375</v>
      </c>
      <c r="D22" s="856" t="s">
        <v>167</v>
      </c>
      <c r="E22" s="856" t="s">
        <v>2340</v>
      </c>
      <c r="F22" s="856" t="s">
        <v>750</v>
      </c>
      <c r="G22" s="959" t="s">
        <v>1444</v>
      </c>
      <c r="H22" s="962" t="s">
        <v>5320</v>
      </c>
      <c r="I22" s="960" t="s">
        <v>5321</v>
      </c>
      <c r="K22" s="70">
        <f t="shared" si="0"/>
        <v>2030</v>
      </c>
    </row>
    <row r="23" spans="1:11" ht="13.5" x14ac:dyDescent="0.15">
      <c r="A23" s="956">
        <v>18</v>
      </c>
      <c r="B23" s="856">
        <v>150274209</v>
      </c>
      <c r="C23" s="970" t="s">
        <v>1350</v>
      </c>
      <c r="D23" s="971" t="s">
        <v>2089</v>
      </c>
      <c r="E23" s="856" t="s">
        <v>2340</v>
      </c>
      <c r="F23" s="856" t="s">
        <v>550</v>
      </c>
      <c r="G23" s="972" t="s">
        <v>1301</v>
      </c>
      <c r="H23" s="864" t="s">
        <v>3350</v>
      </c>
      <c r="I23" s="973" t="s">
        <v>3351</v>
      </c>
      <c r="K23" s="70">
        <f t="shared" si="0"/>
        <v>2031</v>
      </c>
    </row>
    <row r="24" spans="1:11" ht="37.5" x14ac:dyDescent="0.15">
      <c r="A24" s="956">
        <v>19</v>
      </c>
      <c r="B24" s="856">
        <v>150246282</v>
      </c>
      <c r="C24" s="967" t="s">
        <v>1372</v>
      </c>
      <c r="D24" s="856" t="s">
        <v>894</v>
      </c>
      <c r="E24" s="856" t="s">
        <v>2342</v>
      </c>
      <c r="F24" s="856" t="s">
        <v>550</v>
      </c>
      <c r="G24" s="959" t="s">
        <v>3089</v>
      </c>
      <c r="H24" s="962" t="s">
        <v>5320</v>
      </c>
      <c r="I24" s="960" t="s">
        <v>5321</v>
      </c>
      <c r="K24" s="70">
        <f t="shared" si="0"/>
        <v>2028</v>
      </c>
    </row>
    <row r="25" spans="1:11" ht="37.5" x14ac:dyDescent="0.15">
      <c r="A25" s="956">
        <v>20</v>
      </c>
      <c r="B25" s="856"/>
      <c r="C25" s="969" t="s">
        <v>1488</v>
      </c>
      <c r="D25" s="856" t="s">
        <v>686</v>
      </c>
      <c r="E25" s="856" t="s">
        <v>2342</v>
      </c>
      <c r="F25" s="856" t="s">
        <v>550</v>
      </c>
      <c r="G25" s="959" t="s">
        <v>3088</v>
      </c>
      <c r="H25" s="962" t="s">
        <v>3150</v>
      </c>
      <c r="I25" s="960" t="s">
        <v>3151</v>
      </c>
      <c r="K25" s="70">
        <f t="shared" si="0"/>
        <v>2025</v>
      </c>
    </row>
    <row r="26" spans="1:11" ht="24.75" x14ac:dyDescent="0.15">
      <c r="A26" s="956">
        <v>21</v>
      </c>
      <c r="B26" s="856">
        <v>150262049</v>
      </c>
      <c r="C26" s="964" t="s">
        <v>1385</v>
      </c>
      <c r="D26" s="856" t="s">
        <v>1004</v>
      </c>
      <c r="E26" s="856" t="s">
        <v>2340</v>
      </c>
      <c r="F26" s="856" t="s">
        <v>3943</v>
      </c>
      <c r="G26" s="959" t="s">
        <v>3090</v>
      </c>
      <c r="H26" s="962" t="s">
        <v>3944</v>
      </c>
      <c r="I26" s="960" t="s">
        <v>3945</v>
      </c>
      <c r="K26" s="70">
        <f t="shared" si="0"/>
        <v>2027</v>
      </c>
    </row>
    <row r="27" spans="1:11" ht="37.5" x14ac:dyDescent="0.15">
      <c r="A27" s="956">
        <v>22</v>
      </c>
      <c r="B27" s="966" t="s">
        <v>1304</v>
      </c>
      <c r="C27" s="967" t="s">
        <v>3422</v>
      </c>
      <c r="D27" s="856" t="s">
        <v>863</v>
      </c>
      <c r="E27" s="856" t="s">
        <v>2342</v>
      </c>
      <c r="F27" s="856" t="s">
        <v>550</v>
      </c>
      <c r="G27" s="965" t="s">
        <v>3091</v>
      </c>
      <c r="H27" s="974" t="s">
        <v>3423</v>
      </c>
      <c r="I27" s="960" t="s">
        <v>3424</v>
      </c>
      <c r="K27" s="70">
        <f t="shared" si="0"/>
        <v>2031</v>
      </c>
    </row>
    <row r="28" spans="1:11" ht="37.5" x14ac:dyDescent="0.15">
      <c r="A28" s="956">
        <v>23</v>
      </c>
      <c r="B28" s="975" t="s">
        <v>516</v>
      </c>
      <c r="C28" s="961" t="s">
        <v>1349</v>
      </c>
      <c r="D28" s="856" t="s">
        <v>5085</v>
      </c>
      <c r="E28" s="856" t="s">
        <v>2340</v>
      </c>
      <c r="F28" s="856" t="s">
        <v>550</v>
      </c>
      <c r="G28" s="959" t="s">
        <v>3092</v>
      </c>
      <c r="H28" s="962" t="s">
        <v>3763</v>
      </c>
      <c r="I28" s="966" t="s">
        <v>3765</v>
      </c>
      <c r="K28" s="70">
        <f t="shared" si="0"/>
        <v>2030</v>
      </c>
    </row>
    <row r="29" spans="1:11" ht="24.75" x14ac:dyDescent="0.15">
      <c r="A29" s="956">
        <v>24</v>
      </c>
      <c r="B29" s="856">
        <v>150273622</v>
      </c>
      <c r="C29" s="969" t="s">
        <v>1672</v>
      </c>
      <c r="D29" s="856" t="s">
        <v>604</v>
      </c>
      <c r="E29" s="856" t="s">
        <v>2342</v>
      </c>
      <c r="F29" s="856" t="s">
        <v>550</v>
      </c>
      <c r="G29" s="959" t="s">
        <v>3093</v>
      </c>
      <c r="H29" s="962" t="s">
        <v>3763</v>
      </c>
      <c r="I29" s="966" t="s">
        <v>3765</v>
      </c>
      <c r="K29" s="70">
        <f t="shared" si="0"/>
        <v>2022</v>
      </c>
    </row>
    <row r="30" spans="1:11" ht="37.5" x14ac:dyDescent="0.15">
      <c r="A30" s="956">
        <v>25</v>
      </c>
      <c r="B30" s="856">
        <v>150314863</v>
      </c>
      <c r="C30" s="961" t="s">
        <v>1344</v>
      </c>
      <c r="D30" s="856" t="s">
        <v>370</v>
      </c>
      <c r="E30" s="856" t="s">
        <v>2342</v>
      </c>
      <c r="F30" s="856" t="s">
        <v>550</v>
      </c>
      <c r="G30" s="959" t="s">
        <v>3094</v>
      </c>
      <c r="H30" s="959" t="s">
        <v>1441</v>
      </c>
      <c r="I30" s="976" t="s">
        <v>1442</v>
      </c>
      <c r="K30" s="70">
        <f t="shared" si="0"/>
        <v>2021</v>
      </c>
    </row>
    <row r="31" spans="1:11" ht="37.5" x14ac:dyDescent="0.15">
      <c r="A31" s="956">
        <v>26</v>
      </c>
      <c r="B31" s="856"/>
      <c r="C31" s="967" t="s">
        <v>1732</v>
      </c>
      <c r="D31" s="856" t="s">
        <v>787</v>
      </c>
      <c r="E31" s="856" t="s">
        <v>2342</v>
      </c>
      <c r="F31" s="856" t="s">
        <v>550</v>
      </c>
      <c r="G31" s="965" t="s">
        <v>3152</v>
      </c>
      <c r="H31" s="962" t="s">
        <v>3150</v>
      </c>
      <c r="I31" s="960" t="s">
        <v>3151</v>
      </c>
      <c r="K31" s="70">
        <f t="shared" si="0"/>
        <v>2025</v>
      </c>
    </row>
    <row r="32" spans="1:11" ht="24.75" x14ac:dyDescent="0.15">
      <c r="A32" s="956">
        <v>27</v>
      </c>
      <c r="B32" s="856">
        <v>150234168</v>
      </c>
      <c r="C32" s="977" t="s">
        <v>1815</v>
      </c>
      <c r="D32" s="978" t="s">
        <v>3767</v>
      </c>
      <c r="E32" s="856" t="s">
        <v>2342</v>
      </c>
      <c r="F32" s="856" t="s">
        <v>734</v>
      </c>
      <c r="G32" s="959" t="s">
        <v>3087</v>
      </c>
      <c r="H32" s="962" t="s">
        <v>5320</v>
      </c>
      <c r="I32" s="960" t="s">
        <v>5321</v>
      </c>
      <c r="K32" s="70">
        <f t="shared" si="0"/>
        <v>2023</v>
      </c>
    </row>
    <row r="33" spans="1:11" ht="48.75" customHeight="1" x14ac:dyDescent="0.15">
      <c r="A33" s="956">
        <v>28</v>
      </c>
      <c r="B33" s="856">
        <v>150257677</v>
      </c>
      <c r="C33" s="967" t="s">
        <v>1351</v>
      </c>
      <c r="D33" s="958" t="s">
        <v>121</v>
      </c>
      <c r="E33" s="856" t="s">
        <v>2342</v>
      </c>
      <c r="F33" s="856" t="s">
        <v>550</v>
      </c>
      <c r="G33" s="959" t="s">
        <v>3082</v>
      </c>
      <c r="H33" s="962" t="s">
        <v>5320</v>
      </c>
      <c r="I33" s="960" t="s">
        <v>5321</v>
      </c>
      <c r="K33" s="70">
        <f t="shared" si="0"/>
        <v>2025</v>
      </c>
    </row>
    <row r="34" spans="1:11" ht="37.5" x14ac:dyDescent="0.15">
      <c r="A34" s="956">
        <v>29</v>
      </c>
      <c r="B34" s="856"/>
      <c r="C34" s="979" t="s">
        <v>1990</v>
      </c>
      <c r="D34" s="958" t="s">
        <v>482</v>
      </c>
      <c r="E34" s="860" t="s">
        <v>2342</v>
      </c>
      <c r="F34" s="856" t="s">
        <v>550</v>
      </c>
      <c r="G34" s="959" t="s">
        <v>1420</v>
      </c>
      <c r="H34" s="962" t="s">
        <v>3350</v>
      </c>
      <c r="I34" s="960" t="s">
        <v>3351</v>
      </c>
      <c r="K34" s="70">
        <f t="shared" si="0"/>
        <v>2028</v>
      </c>
    </row>
    <row r="35" spans="1:11" ht="37.5" x14ac:dyDescent="0.15">
      <c r="A35" s="956">
        <v>30</v>
      </c>
      <c r="B35" s="856">
        <v>150316955</v>
      </c>
      <c r="C35" s="313" t="s">
        <v>1956</v>
      </c>
      <c r="D35" s="173" t="s">
        <v>915</v>
      </c>
      <c r="E35" s="980"/>
      <c r="F35" s="176" t="s">
        <v>2245</v>
      </c>
      <c r="G35" s="965" t="s">
        <v>3095</v>
      </c>
      <c r="H35" s="962" t="s">
        <v>5456</v>
      </c>
      <c r="I35" s="960" t="s">
        <v>5457</v>
      </c>
      <c r="K35" s="70">
        <f t="shared" si="0"/>
        <v>2036</v>
      </c>
    </row>
    <row r="36" spans="1:11" ht="37.5" x14ac:dyDescent="0.15">
      <c r="A36" s="956">
        <v>31</v>
      </c>
      <c r="B36" s="856">
        <v>150267549</v>
      </c>
      <c r="C36" s="964" t="s">
        <v>1893</v>
      </c>
      <c r="D36" s="856" t="s">
        <v>202</v>
      </c>
      <c r="E36" s="856" t="s">
        <v>2342</v>
      </c>
      <c r="F36" s="856" t="s">
        <v>550</v>
      </c>
      <c r="G36" s="959" t="s">
        <v>3096</v>
      </c>
      <c r="H36" s="962" t="s">
        <v>1114</v>
      </c>
      <c r="I36" s="966" t="s">
        <v>1115</v>
      </c>
      <c r="K36" s="70">
        <f t="shared" si="0"/>
        <v>2020</v>
      </c>
    </row>
    <row r="37" spans="1:11" ht="37.5" x14ac:dyDescent="0.15">
      <c r="A37" s="956">
        <v>32</v>
      </c>
      <c r="B37" s="856">
        <v>150266451</v>
      </c>
      <c r="C37" s="964" t="s">
        <v>1923</v>
      </c>
      <c r="D37" s="856" t="s">
        <v>2341</v>
      </c>
      <c r="E37" s="856" t="s">
        <v>2340</v>
      </c>
      <c r="F37" s="856" t="s">
        <v>2243</v>
      </c>
      <c r="G37" s="965" t="s">
        <v>3097</v>
      </c>
      <c r="H37" s="962" t="s">
        <v>3150</v>
      </c>
      <c r="I37" s="960" t="s">
        <v>3151</v>
      </c>
      <c r="K37" s="70">
        <f t="shared" si="0"/>
        <v>2031</v>
      </c>
    </row>
    <row r="38" spans="1:11" ht="24.75" x14ac:dyDescent="0.15">
      <c r="A38" s="956">
        <v>33</v>
      </c>
      <c r="B38" s="856">
        <v>150321296</v>
      </c>
      <c r="C38" s="961" t="s">
        <v>1491</v>
      </c>
      <c r="D38" s="856" t="s">
        <v>172</v>
      </c>
      <c r="E38" s="856" t="s">
        <v>2342</v>
      </c>
      <c r="F38" s="856" t="s">
        <v>550</v>
      </c>
      <c r="G38" s="959" t="s">
        <v>3098</v>
      </c>
      <c r="H38" s="962" t="s">
        <v>5320</v>
      </c>
      <c r="I38" s="960" t="s">
        <v>5321</v>
      </c>
      <c r="K38" s="70">
        <f t="shared" si="0"/>
        <v>2025</v>
      </c>
    </row>
    <row r="39" spans="1:11" ht="37.5" x14ac:dyDescent="0.15">
      <c r="A39" s="956">
        <v>34</v>
      </c>
      <c r="B39" s="856">
        <v>150284772</v>
      </c>
      <c r="C39" s="961" t="s">
        <v>1892</v>
      </c>
      <c r="D39" s="856" t="s">
        <v>1006</v>
      </c>
      <c r="E39" s="856" t="s">
        <v>2340</v>
      </c>
      <c r="F39" s="856" t="s">
        <v>2243</v>
      </c>
      <c r="G39" s="965" t="s">
        <v>3154</v>
      </c>
      <c r="H39" s="962" t="s">
        <v>5320</v>
      </c>
      <c r="I39" s="960" t="s">
        <v>5321</v>
      </c>
      <c r="K39" s="70">
        <f t="shared" si="0"/>
        <v>2024</v>
      </c>
    </row>
    <row r="40" spans="1:11" ht="24.75" x14ac:dyDescent="0.15">
      <c r="A40" s="956">
        <v>35</v>
      </c>
      <c r="B40" s="981" t="s">
        <v>1443</v>
      </c>
      <c r="C40" s="982" t="s">
        <v>1584</v>
      </c>
      <c r="D40" s="983" t="s">
        <v>914</v>
      </c>
      <c r="E40" s="983" t="s">
        <v>2342</v>
      </c>
      <c r="F40" s="856" t="s">
        <v>734</v>
      </c>
      <c r="G40" s="959" t="s">
        <v>3153</v>
      </c>
      <c r="H40" s="962" t="s">
        <v>5320</v>
      </c>
      <c r="I40" s="960" t="s">
        <v>5321</v>
      </c>
      <c r="K40" s="70">
        <f t="shared" si="0"/>
        <v>2032</v>
      </c>
    </row>
    <row r="41" spans="1:11" ht="13.5" x14ac:dyDescent="0.15">
      <c r="A41" s="956">
        <v>36</v>
      </c>
      <c r="B41" s="722"/>
      <c r="C41" s="964" t="s">
        <v>1634</v>
      </c>
      <c r="D41" s="856" t="s">
        <v>3766</v>
      </c>
      <c r="E41" s="856" t="s">
        <v>2342</v>
      </c>
      <c r="F41" s="856" t="s">
        <v>734</v>
      </c>
      <c r="G41" s="959" t="s">
        <v>1309</v>
      </c>
      <c r="H41" s="962" t="s">
        <v>3150</v>
      </c>
      <c r="I41" s="960" t="s">
        <v>3151</v>
      </c>
      <c r="K41" s="70">
        <f t="shared" si="0"/>
        <v>2034</v>
      </c>
    </row>
    <row r="42" spans="1:11" ht="24.75" x14ac:dyDescent="0.15">
      <c r="A42" s="956">
        <v>37</v>
      </c>
      <c r="B42" s="856"/>
      <c r="C42" s="924" t="s">
        <v>2040</v>
      </c>
      <c r="D42" s="860" t="s">
        <v>5337</v>
      </c>
      <c r="E42" s="860" t="s">
        <v>5084</v>
      </c>
      <c r="F42" s="856" t="s">
        <v>550</v>
      </c>
      <c r="G42" s="959" t="s">
        <v>1308</v>
      </c>
      <c r="H42" s="962" t="s">
        <v>5320</v>
      </c>
      <c r="I42" s="960" t="s">
        <v>5321</v>
      </c>
      <c r="K42" s="70">
        <f t="shared" si="0"/>
        <v>2038</v>
      </c>
    </row>
    <row r="43" spans="1:11" ht="13.5" x14ac:dyDescent="0.15">
      <c r="A43" s="956">
        <v>38</v>
      </c>
      <c r="B43" s="856">
        <v>150280780</v>
      </c>
      <c r="C43" s="984" t="s">
        <v>1365</v>
      </c>
      <c r="D43" s="84" t="s">
        <v>1424</v>
      </c>
      <c r="E43" s="84" t="s">
        <v>2342</v>
      </c>
      <c r="F43" s="856" t="s">
        <v>5324</v>
      </c>
      <c r="G43" s="959" t="s">
        <v>1307</v>
      </c>
      <c r="H43" s="962" t="s">
        <v>5320</v>
      </c>
      <c r="I43" s="960" t="s">
        <v>5321</v>
      </c>
      <c r="K43" s="70">
        <f t="shared" si="0"/>
        <v>2032</v>
      </c>
    </row>
    <row r="44" spans="1:11" ht="13.5" x14ac:dyDescent="0.15">
      <c r="A44" s="956">
        <v>39</v>
      </c>
      <c r="B44" s="856">
        <v>150298860</v>
      </c>
      <c r="C44" s="824" t="s">
        <v>1635</v>
      </c>
      <c r="D44" s="822" t="s">
        <v>836</v>
      </c>
      <c r="E44" s="856" t="s">
        <v>2340</v>
      </c>
      <c r="F44" s="856" t="s">
        <v>550</v>
      </c>
      <c r="G44" s="959" t="s">
        <v>1306</v>
      </c>
      <c r="H44" s="962" t="s">
        <v>3763</v>
      </c>
      <c r="I44" s="966" t="s">
        <v>3765</v>
      </c>
      <c r="K44" s="70">
        <f t="shared" si="0"/>
        <v>2030</v>
      </c>
    </row>
    <row r="45" spans="1:11" ht="24.75" x14ac:dyDescent="0.15">
      <c r="A45" s="956">
        <v>40</v>
      </c>
      <c r="B45" s="856">
        <v>150261873</v>
      </c>
      <c r="C45" s="964" t="s">
        <v>1359</v>
      </c>
      <c r="D45" s="980" t="s">
        <v>3208</v>
      </c>
      <c r="E45" s="844" t="s">
        <v>2340</v>
      </c>
      <c r="F45" s="856" t="s">
        <v>734</v>
      </c>
      <c r="G45" s="959" t="s">
        <v>1310</v>
      </c>
      <c r="H45" s="962" t="s">
        <v>3150</v>
      </c>
      <c r="I45" s="960" t="s">
        <v>3151</v>
      </c>
      <c r="K45" s="70">
        <f t="shared" si="0"/>
        <v>2032</v>
      </c>
    </row>
    <row r="46" spans="1:11" ht="13.5" x14ac:dyDescent="0.15">
      <c r="A46" s="956">
        <v>41</v>
      </c>
      <c r="B46" s="856">
        <v>150322390</v>
      </c>
      <c r="C46" s="961" t="s">
        <v>1343</v>
      </c>
      <c r="D46" s="856" t="s">
        <v>353</v>
      </c>
      <c r="E46" s="856" t="s">
        <v>2340</v>
      </c>
      <c r="F46" s="856" t="s">
        <v>606</v>
      </c>
      <c r="G46" s="959" t="s">
        <v>1313</v>
      </c>
      <c r="H46" s="962" t="s">
        <v>5320</v>
      </c>
      <c r="I46" s="960" t="s">
        <v>5321</v>
      </c>
      <c r="K46" s="70">
        <f t="shared" si="0"/>
        <v>2027</v>
      </c>
    </row>
    <row r="47" spans="1:11" ht="24.75" x14ac:dyDescent="0.15">
      <c r="A47" s="956">
        <v>42</v>
      </c>
      <c r="B47" s="856">
        <v>150283780</v>
      </c>
      <c r="C47" s="982" t="s">
        <v>1622</v>
      </c>
      <c r="D47" s="983" t="s">
        <v>1226</v>
      </c>
      <c r="E47" s="856" t="s">
        <v>2342</v>
      </c>
      <c r="F47" s="856" t="s">
        <v>5324</v>
      </c>
      <c r="G47" s="959" t="s">
        <v>1021</v>
      </c>
      <c r="H47" s="962" t="s">
        <v>5320</v>
      </c>
      <c r="I47" s="960" t="s">
        <v>5321</v>
      </c>
      <c r="K47" s="70">
        <f t="shared" si="0"/>
        <v>2035</v>
      </c>
    </row>
    <row r="48" spans="1:11" ht="24.75" x14ac:dyDescent="0.15">
      <c r="A48" s="956">
        <v>43</v>
      </c>
      <c r="B48" s="985">
        <v>150378181</v>
      </c>
      <c r="C48" s="977" t="s">
        <v>1626</v>
      </c>
      <c r="D48" s="958" t="s">
        <v>1105</v>
      </c>
      <c r="E48" s="856" t="s">
        <v>2340</v>
      </c>
      <c r="F48" s="856" t="s">
        <v>550</v>
      </c>
      <c r="G48" s="959" t="s">
        <v>1300</v>
      </c>
      <c r="H48" s="962" t="s">
        <v>3350</v>
      </c>
      <c r="I48" s="960" t="s">
        <v>3351</v>
      </c>
      <c r="K48" s="70">
        <f t="shared" si="0"/>
        <v>2042</v>
      </c>
    </row>
    <row r="49" spans="1:11" ht="13.5" x14ac:dyDescent="0.15">
      <c r="A49" s="956">
        <v>44</v>
      </c>
      <c r="B49" s="856">
        <v>150298728</v>
      </c>
      <c r="C49" s="824" t="s">
        <v>1374</v>
      </c>
      <c r="D49" s="822" t="s">
        <v>291</v>
      </c>
      <c r="E49" s="856" t="s">
        <v>2342</v>
      </c>
      <c r="F49" s="856" t="s">
        <v>550</v>
      </c>
      <c r="G49" s="959" t="s">
        <v>1311</v>
      </c>
      <c r="H49" s="962" t="s">
        <v>5320</v>
      </c>
      <c r="I49" s="960" t="s">
        <v>5321</v>
      </c>
      <c r="K49" s="70">
        <f t="shared" si="0"/>
        <v>2024</v>
      </c>
    </row>
    <row r="50" spans="1:11" ht="24.75" x14ac:dyDescent="0.15">
      <c r="A50" s="956">
        <v>45</v>
      </c>
      <c r="B50" s="856">
        <v>150328814</v>
      </c>
      <c r="C50" s="984" t="s">
        <v>1361</v>
      </c>
      <c r="D50" s="84" t="s">
        <v>5325</v>
      </c>
      <c r="E50" s="856" t="s">
        <v>2342</v>
      </c>
      <c r="F50" s="856" t="s">
        <v>5324</v>
      </c>
      <c r="G50" s="959" t="s">
        <v>1312</v>
      </c>
      <c r="H50" s="962" t="s">
        <v>5320</v>
      </c>
      <c r="I50" s="960" t="s">
        <v>5321</v>
      </c>
      <c r="K50" s="70">
        <f t="shared" si="0"/>
        <v>2033</v>
      </c>
    </row>
    <row r="51" spans="1:11" ht="30.75" customHeight="1" x14ac:dyDescent="0.15">
      <c r="A51" s="956">
        <v>46</v>
      </c>
      <c r="B51" s="856">
        <v>150331571</v>
      </c>
      <c r="C51" s="964" t="s">
        <v>1639</v>
      </c>
      <c r="D51" s="856" t="s">
        <v>491</v>
      </c>
      <c r="E51" s="856" t="s">
        <v>2342</v>
      </c>
      <c r="F51" s="856" t="s">
        <v>550</v>
      </c>
      <c r="G51" s="959" t="s">
        <v>3086</v>
      </c>
      <c r="H51" s="962" t="s">
        <v>3150</v>
      </c>
      <c r="I51" s="960" t="s">
        <v>3151</v>
      </c>
      <c r="K51" s="70">
        <f t="shared" si="0"/>
        <v>2032</v>
      </c>
    </row>
    <row r="52" spans="1:11" ht="13.5" x14ac:dyDescent="0.15">
      <c r="A52" s="956">
        <v>47</v>
      </c>
      <c r="B52" s="856">
        <v>150300305</v>
      </c>
      <c r="C52" s="984" t="s">
        <v>1812</v>
      </c>
      <c r="D52" s="84" t="s">
        <v>2113</v>
      </c>
      <c r="E52" s="84" t="s">
        <v>2340</v>
      </c>
      <c r="F52" s="856" t="s">
        <v>550</v>
      </c>
      <c r="G52" s="965" t="s">
        <v>3349</v>
      </c>
      <c r="H52" s="962" t="s">
        <v>5320</v>
      </c>
      <c r="I52" s="960" t="s">
        <v>5321</v>
      </c>
      <c r="K52" s="70">
        <f t="shared" si="0"/>
        <v>2030</v>
      </c>
    </row>
    <row r="53" spans="1:11" ht="13.5" x14ac:dyDescent="0.15">
      <c r="A53" s="956">
        <v>48</v>
      </c>
      <c r="B53" s="856">
        <v>150267384</v>
      </c>
      <c r="C53" s="969" t="s">
        <v>2000</v>
      </c>
      <c r="D53" s="856" t="s">
        <v>3239</v>
      </c>
      <c r="E53" s="856" t="s">
        <v>2340</v>
      </c>
      <c r="F53" s="856" t="s">
        <v>606</v>
      </c>
      <c r="G53" s="965" t="s">
        <v>3085</v>
      </c>
      <c r="H53" s="962" t="s">
        <v>5320</v>
      </c>
      <c r="I53" s="960" t="s">
        <v>5321</v>
      </c>
      <c r="K53" s="70">
        <f t="shared" si="0"/>
        <v>2026</v>
      </c>
    </row>
    <row r="54" spans="1:11" ht="24.75" x14ac:dyDescent="0.15">
      <c r="A54" s="956">
        <v>49</v>
      </c>
      <c r="B54" s="856">
        <v>150340113</v>
      </c>
      <c r="C54" s="986" t="s">
        <v>1733</v>
      </c>
      <c r="D54" s="980" t="s">
        <v>2092</v>
      </c>
      <c r="E54" s="856" t="s">
        <v>2340</v>
      </c>
      <c r="F54" s="856" t="s">
        <v>550</v>
      </c>
      <c r="G54" s="959" t="s">
        <v>1315</v>
      </c>
      <c r="H54" s="959" t="s">
        <v>3083</v>
      </c>
      <c r="I54" s="976" t="s">
        <v>3084</v>
      </c>
      <c r="K54" s="70">
        <f t="shared" si="0"/>
        <v>2022</v>
      </c>
    </row>
    <row r="55" spans="1:11" ht="13.5" x14ac:dyDescent="0.15">
      <c r="A55" s="956">
        <v>50</v>
      </c>
      <c r="B55" s="856">
        <v>150253689</v>
      </c>
      <c r="C55" s="961" t="s">
        <v>1675</v>
      </c>
      <c r="D55" s="856" t="s">
        <v>3155</v>
      </c>
      <c r="E55" s="856" t="s">
        <v>2340</v>
      </c>
      <c r="F55" s="856" t="s">
        <v>606</v>
      </c>
      <c r="G55" s="959" t="s">
        <v>1316</v>
      </c>
      <c r="H55" s="962" t="s">
        <v>5320</v>
      </c>
      <c r="I55" s="960" t="s">
        <v>5321</v>
      </c>
      <c r="K55" s="70">
        <f t="shared" si="0"/>
        <v>2023</v>
      </c>
    </row>
    <row r="56" spans="1:11" ht="34.5" customHeight="1" x14ac:dyDescent="0.15">
      <c r="A56" s="956">
        <v>51</v>
      </c>
      <c r="B56" s="856">
        <v>150299250</v>
      </c>
      <c r="C56" s="961" t="s">
        <v>1646</v>
      </c>
      <c r="D56" s="980" t="s">
        <v>436</v>
      </c>
      <c r="E56" s="980" t="s">
        <v>2342</v>
      </c>
      <c r="F56" s="856" t="s">
        <v>550</v>
      </c>
      <c r="G56" s="965" t="s">
        <v>3099</v>
      </c>
      <c r="H56" s="962" t="s">
        <v>5320</v>
      </c>
      <c r="I56" s="960" t="s">
        <v>5321</v>
      </c>
      <c r="K56" s="70">
        <f t="shared" si="0"/>
        <v>2025</v>
      </c>
    </row>
    <row r="57" spans="1:11" ht="24.75" x14ac:dyDescent="0.15">
      <c r="A57" s="956">
        <v>52</v>
      </c>
      <c r="B57" s="981" t="s">
        <v>1447</v>
      </c>
      <c r="C57" s="313" t="s">
        <v>1993</v>
      </c>
      <c r="D57" s="173" t="s">
        <v>1074</v>
      </c>
      <c r="E57" s="980" t="s">
        <v>2342</v>
      </c>
      <c r="F57" s="176" t="s">
        <v>2245</v>
      </c>
      <c r="G57" s="959" t="s">
        <v>1299</v>
      </c>
      <c r="H57" s="962" t="s">
        <v>5456</v>
      </c>
      <c r="I57" s="960" t="s">
        <v>5457</v>
      </c>
      <c r="K57" s="70">
        <f>LEFT(C13,4)+58</f>
        <v>2035</v>
      </c>
    </row>
    <row r="58" spans="1:11" ht="37.5" x14ac:dyDescent="0.15">
      <c r="A58" s="956">
        <v>53</v>
      </c>
      <c r="B58" s="856">
        <v>150267681</v>
      </c>
      <c r="C58" s="961" t="s">
        <v>1786</v>
      </c>
      <c r="D58" s="856" t="s">
        <v>938</v>
      </c>
      <c r="E58" s="856" t="s">
        <v>2340</v>
      </c>
      <c r="F58" s="856" t="s">
        <v>2243</v>
      </c>
      <c r="G58" s="965" t="s">
        <v>1445</v>
      </c>
      <c r="H58" s="959" t="s">
        <v>1441</v>
      </c>
      <c r="I58" s="976" t="s">
        <v>1442</v>
      </c>
      <c r="K58" s="70">
        <f t="shared" si="0"/>
        <v>2024</v>
      </c>
    </row>
    <row r="59" spans="1:11" ht="24.75" x14ac:dyDescent="0.15">
      <c r="A59" s="956">
        <v>54</v>
      </c>
      <c r="B59" s="981" t="s">
        <v>1446</v>
      </c>
      <c r="C59" s="313" t="s">
        <v>1956</v>
      </c>
      <c r="D59" s="173" t="s">
        <v>915</v>
      </c>
      <c r="E59" s="980" t="s">
        <v>2342</v>
      </c>
      <c r="F59" s="176" t="s">
        <v>2245</v>
      </c>
      <c r="G59" s="959" t="s">
        <v>3100</v>
      </c>
      <c r="H59" s="962" t="s">
        <v>5456</v>
      </c>
      <c r="I59" s="960" t="s">
        <v>5457</v>
      </c>
      <c r="K59" s="70">
        <f t="shared" si="0"/>
        <v>2036</v>
      </c>
    </row>
    <row r="60" spans="1:11" ht="24.75" x14ac:dyDescent="0.15">
      <c r="A60" s="956">
        <v>55</v>
      </c>
      <c r="B60" s="860"/>
      <c r="C60" s="982" t="s">
        <v>1342</v>
      </c>
      <c r="D60" s="983" t="s">
        <v>5323</v>
      </c>
      <c r="E60" s="856" t="s">
        <v>2342</v>
      </c>
      <c r="F60" s="856" t="s">
        <v>550</v>
      </c>
      <c r="G60" s="987" t="s">
        <v>3425</v>
      </c>
      <c r="H60" s="962" t="s">
        <v>5320</v>
      </c>
      <c r="I60" s="960" t="s">
        <v>5321</v>
      </c>
      <c r="K60" s="70">
        <f t="shared" si="0"/>
        <v>2023</v>
      </c>
    </row>
    <row r="63" spans="1:11" x14ac:dyDescent="0.15">
      <c r="A63" s="804"/>
      <c r="E63" s="351"/>
    </row>
  </sheetData>
  <mergeCells count="2">
    <mergeCell ref="A1:I1"/>
    <mergeCell ref="A2:I2"/>
  </mergeCells>
  <pageMargins left="0.75" right="1" top="0.74803149606299202" bottom="0.74803149606299202" header="0.31496062992126" footer="0.31496062992126"/>
  <pageSetup paperSize="5" scale="9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2"/>
  <sheetViews>
    <sheetView topLeftCell="A91" zoomScale="96" zoomScaleNormal="96" workbookViewId="0">
      <selection activeCell="P35" sqref="P35"/>
    </sheetView>
  </sheetViews>
  <sheetFormatPr defaultRowHeight="12.75" x14ac:dyDescent="0.15"/>
  <cols>
    <col min="1" max="1" width="4.44921875" customWidth="1"/>
    <col min="2" max="2" width="30.33984375" customWidth="1"/>
    <col min="3" max="3" width="6.60546875" customWidth="1"/>
    <col min="4" max="4" width="7.28125" customWidth="1"/>
    <col min="5" max="5" width="7.55078125" customWidth="1"/>
    <col min="6" max="6" width="6.60546875" customWidth="1"/>
    <col min="7" max="7" width="7.55078125" customWidth="1"/>
    <col min="8" max="8" width="6.47265625" customWidth="1"/>
    <col min="9" max="9" width="4.98828125" customWidth="1"/>
    <col min="10" max="10" width="5.796875" customWidth="1"/>
    <col min="11" max="11" width="6.7421875" customWidth="1"/>
    <col min="12" max="12" width="6.60546875" customWidth="1"/>
    <col min="13" max="13" width="7.14453125" customWidth="1"/>
    <col min="14" max="14" width="7.01171875" customWidth="1"/>
    <col min="15" max="15" width="6.7421875" customWidth="1"/>
    <col min="16" max="16" width="7.14453125" customWidth="1"/>
    <col min="17" max="17" width="5.66015625" customWidth="1"/>
    <col min="18" max="18" width="6.875" customWidth="1"/>
    <col min="19" max="19" width="6.203125" customWidth="1"/>
    <col min="20" max="20" width="4.44921875" customWidth="1"/>
    <col min="21" max="21" width="5.66015625" customWidth="1"/>
    <col min="22" max="22" width="5.93359375" customWidth="1"/>
    <col min="23" max="23" width="5.52734375" customWidth="1"/>
    <col min="24" max="25" width="6.60546875" customWidth="1"/>
  </cols>
  <sheetData>
    <row r="1" spans="1:30" ht="18.75" x14ac:dyDescent="0.25">
      <c r="A1" s="1095" t="s">
        <v>5387</v>
      </c>
      <c r="B1" s="1095"/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1095"/>
      <c r="O1" s="1095"/>
      <c r="P1" s="1095"/>
      <c r="Q1" s="1095"/>
    </row>
    <row r="2" spans="1:30" ht="18.75" x14ac:dyDescent="0.25">
      <c r="A2" s="3" t="s">
        <v>1156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30" ht="15" x14ac:dyDescent="0.2">
      <c r="A4" s="1096" t="s">
        <v>1148</v>
      </c>
      <c r="B4" s="1097" t="s">
        <v>1153</v>
      </c>
      <c r="C4" s="1100" t="s">
        <v>1157</v>
      </c>
      <c r="D4" s="1101"/>
      <c r="E4" s="1101"/>
      <c r="F4" s="1101"/>
      <c r="G4" s="1101"/>
      <c r="H4" s="1101"/>
      <c r="I4" s="1101"/>
      <c r="J4" s="1102"/>
      <c r="K4" s="1101"/>
      <c r="L4" s="1101"/>
      <c r="M4" s="1101"/>
      <c r="N4" s="1101"/>
      <c r="O4" s="1103"/>
      <c r="P4" s="25"/>
      <c r="Q4" s="25"/>
      <c r="R4" s="25"/>
      <c r="S4" s="25"/>
      <c r="Z4" s="11"/>
    </row>
    <row r="5" spans="1:30" ht="15" x14ac:dyDescent="0.2">
      <c r="A5" s="1096"/>
      <c r="B5" s="1098"/>
      <c r="C5" s="17" t="s">
        <v>1149</v>
      </c>
      <c r="D5" s="17"/>
      <c r="E5" s="1105" t="s">
        <v>1101</v>
      </c>
      <c r="F5" s="1106"/>
      <c r="G5" s="1100" t="s">
        <v>1158</v>
      </c>
      <c r="H5" s="1101"/>
      <c r="I5" s="1101"/>
      <c r="J5" s="1102"/>
      <c r="K5" s="1101"/>
      <c r="L5" s="1101"/>
      <c r="M5" s="1101"/>
      <c r="N5" s="1103"/>
      <c r="O5" s="1097" t="s">
        <v>1101</v>
      </c>
      <c r="P5" s="25"/>
      <c r="Q5" s="25"/>
      <c r="R5" s="1109"/>
      <c r="S5" s="1109"/>
      <c r="Z5" s="2"/>
      <c r="AA5" s="2"/>
      <c r="AD5" s="2"/>
    </row>
    <row r="6" spans="1:30" ht="15" x14ac:dyDescent="0.2">
      <c r="A6" s="1096"/>
      <c r="B6" s="1099"/>
      <c r="C6" s="12" t="s">
        <v>705</v>
      </c>
      <c r="D6" s="12" t="s">
        <v>709</v>
      </c>
      <c r="E6" s="1107"/>
      <c r="F6" s="1108"/>
      <c r="G6" s="35" t="s">
        <v>904</v>
      </c>
      <c r="H6" s="35" t="s">
        <v>2204</v>
      </c>
      <c r="I6" s="12" t="s">
        <v>708</v>
      </c>
      <c r="J6" s="12" t="s">
        <v>2541</v>
      </c>
      <c r="K6" s="12" t="s">
        <v>1034</v>
      </c>
      <c r="L6" s="12" t="s">
        <v>706</v>
      </c>
      <c r="M6" s="12" t="s">
        <v>707</v>
      </c>
      <c r="N6" s="34" t="s">
        <v>720</v>
      </c>
      <c r="O6" s="1104"/>
      <c r="P6" s="7"/>
      <c r="Q6" s="7"/>
      <c r="R6" s="1109"/>
      <c r="S6" s="1109"/>
      <c r="X6" s="2"/>
      <c r="AA6" s="2"/>
    </row>
    <row r="7" spans="1:30" ht="15" x14ac:dyDescent="0.2">
      <c r="A7" s="5">
        <v>1</v>
      </c>
      <c r="B7" s="5" t="s">
        <v>1150</v>
      </c>
      <c r="C7" s="5">
        <f>COUNTIFS(administrasi!$E$5:$E$211,rekap!$C$6,administrasi!$N$5:$N$211,rekap!B7)</f>
        <v>40</v>
      </c>
      <c r="D7" s="5">
        <f>COUNTIFS(administrasi!$E$5:$E$211,rekap!$D$6,administrasi!$N$5:$N$211,rekap!B7)</f>
        <v>14</v>
      </c>
      <c r="E7" s="1081">
        <f>SUM(C7:D7)</f>
        <v>54</v>
      </c>
      <c r="F7" s="1083"/>
      <c r="G7" s="5">
        <f>COUNTIFS(administrasi!$K$5:$K$211,rekap!$G$6,administrasi!$N$5:$N$211,rekap!B7)</f>
        <v>1</v>
      </c>
      <c r="H7" s="5">
        <f>COUNTIFS(administrasi!$K$5:$K$211,rekap!$H$6,administrasi!$N$5:$N$211,rekap!B7)</f>
        <v>1</v>
      </c>
      <c r="I7" s="5">
        <f>COUNTIFS(administrasi!$K$5:$K$208,rekap!$I$6,administrasi!$N$5:$N$208,rekap!B7)</f>
        <v>17</v>
      </c>
      <c r="J7" s="5">
        <f>COUNTIFS(administrasi!$K$5:$K$208,rekap!$J$6,administrasi!$N$5:$N$208,rekap!B7)</f>
        <v>0</v>
      </c>
      <c r="K7" s="5">
        <f>COUNTIFS(administrasi!$K$5:$K$208,rekap!$K$6,administrasi!$N$5:$N$208,rekap!B7)</f>
        <v>1</v>
      </c>
      <c r="L7" s="5">
        <f>COUNTIFS(administrasi!$K$5:$K$208,rekap!$L$6,administrasi!$N$5:$N$208,rekap!B7)</f>
        <v>15</v>
      </c>
      <c r="M7" s="5">
        <f>COUNTIFS(administrasi!$K$5:$K$208,rekap!$M$6,administrasi!$N$5:$N$208,rekap!B7)</f>
        <v>17</v>
      </c>
      <c r="N7" s="5">
        <f>COUNTIFS(administrasi!$K$5:$K$208,rekap!$N$6,administrasi!$N$5:$N$208,rekap!B7)</f>
        <v>2</v>
      </c>
      <c r="O7" s="37">
        <f>SUM(G7:N7)</f>
        <v>54</v>
      </c>
      <c r="P7" s="19" t="s">
        <v>1453</v>
      </c>
      <c r="R7" s="1094"/>
      <c r="S7" s="1094"/>
      <c r="W7" s="2"/>
      <c r="X7" s="2"/>
      <c r="AA7" s="2"/>
    </row>
    <row r="8" spans="1:30" ht="15" x14ac:dyDescent="0.2">
      <c r="A8" s="5">
        <v>2</v>
      </c>
      <c r="B8" s="18" t="s">
        <v>2236</v>
      </c>
      <c r="C8" s="5">
        <f>COUNTIFS(administrasi!$E$5:$E$211,rekap!$C$6,administrasi!$N$5:$N$211,rekap!B8)</f>
        <v>32</v>
      </c>
      <c r="D8" s="5">
        <f>COUNTIFS(administrasi!$E$5:$E$211,rekap!$D$6,administrasi!$N$5:$N$211,rekap!B8)</f>
        <v>18</v>
      </c>
      <c r="E8" s="1081">
        <f t="shared" ref="E8:E16" si="0">SUM(C8:D8)</f>
        <v>50</v>
      </c>
      <c r="F8" s="1083"/>
      <c r="G8" s="5">
        <f>COUNTIFS(administrasi!$K$5:$K$208,rekap!$G$6,administrasi!$N$5:$N$208,rekap!B8)</f>
        <v>0</v>
      </c>
      <c r="H8" s="5">
        <f>COUNTIFS(administrasi!$K$5:$K$208,rekap!$H$6,administrasi!$N$5:$N$208,rekap!B8)</f>
        <v>0</v>
      </c>
      <c r="I8" s="5">
        <f>COUNTIFS(administrasi!$K$5:$K$208,rekap!$I$6,administrasi!$N$5:$N$208,rekap!B8)</f>
        <v>3</v>
      </c>
      <c r="J8" s="5">
        <f>COUNTIFS(administrasi!$K$5:$K$208,rekap!$J$6,administrasi!$N$5:$N$208,rekap!B8)</f>
        <v>0</v>
      </c>
      <c r="K8" s="5">
        <f>COUNTIFS(administrasi!$K$5:$K$208,rekap!$K$6,administrasi!$N$5:$N$208,rekap!B8)</f>
        <v>0</v>
      </c>
      <c r="L8" s="5">
        <f>COUNTIFS(administrasi!$K$5:$K$208,rekap!$L$6,administrasi!$N$5:$N$208,rekap!B8)</f>
        <v>25</v>
      </c>
      <c r="M8" s="5">
        <f>COUNTIFS(administrasi!$K$5:$K$208,rekap!$M$6,administrasi!$N$5:$N$208,rekap!B8)</f>
        <v>21</v>
      </c>
      <c r="N8" s="5">
        <f>COUNTIFS(administrasi!$K$5:$K$208,rekap!$N$6,administrasi!$N$5:$N$208,rekap!B8)</f>
        <v>1</v>
      </c>
      <c r="O8" s="37">
        <f t="shared" ref="O8:O16" si="1">SUM(G8:N8)</f>
        <v>50</v>
      </c>
      <c r="R8" s="1094"/>
      <c r="S8" s="1094"/>
      <c r="T8">
        <f>M7+M8</f>
        <v>38</v>
      </c>
    </row>
    <row r="9" spans="1:30" ht="15" x14ac:dyDescent="0.2">
      <c r="A9" s="5">
        <v>4</v>
      </c>
      <c r="B9" s="18" t="s">
        <v>3722</v>
      </c>
      <c r="C9" s="5">
        <f>COUNTIFS(administrasi!$E$5:$E$208,rekap!$C$6,administrasi!$N$5:$N$208,rekap!B9)</f>
        <v>5</v>
      </c>
      <c r="D9" s="5">
        <f>COUNTIFS(administrasi!$E$5:$E$208,rekap!$D$6,administrasi!$N$5:$N$208,rekap!B9)</f>
        <v>6</v>
      </c>
      <c r="E9" s="1081">
        <f t="shared" si="0"/>
        <v>11</v>
      </c>
      <c r="F9" s="1083"/>
      <c r="G9" s="5">
        <f>COUNTIFS(administrasi!$K$5:$K$208,rekap!$G$6,administrasi!$N$5:$N$208,rekap!B9)</f>
        <v>0</v>
      </c>
      <c r="H9" s="5">
        <f>COUNTIFS(administrasi!$K$5:$K$208,rekap!$H$6,administrasi!$N$5:$N$208,rekap!B9)</f>
        <v>0</v>
      </c>
      <c r="I9" s="5">
        <f>COUNTIFS(administrasi!$K$5:$K$208,rekap!$I$6,administrasi!$N$5:$N$208,rekap!B9)</f>
        <v>0</v>
      </c>
      <c r="J9" s="5">
        <f>COUNTIFS(administrasi!$K$5:$K$208,rekap!$J$6,administrasi!$N$5:$N$208,rekap!B9)</f>
        <v>0</v>
      </c>
      <c r="K9" s="5">
        <f>COUNTIFS(administrasi!$K$5:$K$208,rekap!$K$6,administrasi!$N$5:$N$208,rekap!B9)</f>
        <v>1</v>
      </c>
      <c r="L9" s="5">
        <f>COUNTIFS(administrasi!$K$5:$K$208,rekap!$L$6,administrasi!$N$5:$N$208,rekap!B9)</f>
        <v>6</v>
      </c>
      <c r="M9" s="5">
        <f>COUNTIFS(administrasi!$K$5:$K$208,rekap!$M$6,administrasi!$N$5:$N$208,rekap!B9)</f>
        <v>4</v>
      </c>
      <c r="N9" s="5">
        <f>COUNTIFS(administrasi!$K$5:$K$208,rekap!$N$6,administrasi!$N$5:$N$208,rekap!B9)</f>
        <v>0</v>
      </c>
      <c r="O9" s="37">
        <f t="shared" si="1"/>
        <v>11</v>
      </c>
      <c r="R9" s="1094"/>
      <c r="S9" s="1094"/>
      <c r="T9">
        <f>M9+G24</f>
        <v>97</v>
      </c>
      <c r="W9" s="2"/>
      <c r="X9" s="2"/>
      <c r="AA9" s="2"/>
    </row>
    <row r="10" spans="1:30" ht="15" x14ac:dyDescent="0.2">
      <c r="A10" s="5">
        <v>5</v>
      </c>
      <c r="B10" s="5" t="s">
        <v>2228</v>
      </c>
      <c r="C10" s="5">
        <f>COUNTIFS(administrasi!$E$5:$E$208,rekap!$C$6,administrasi!$N$5:$N$208,rekap!B10)</f>
        <v>11</v>
      </c>
      <c r="D10" s="5">
        <f>COUNTIFS(administrasi!$E$5:$E$208,rekap!$D$6,administrasi!$N$5:$N$208,rekap!B10)</f>
        <v>10</v>
      </c>
      <c r="E10" s="1081">
        <f t="shared" si="0"/>
        <v>21</v>
      </c>
      <c r="F10" s="1083"/>
      <c r="G10" s="5">
        <f>COUNTIFS(administrasi!$K$5:$K$208,rekap!$G$6,administrasi!$N$5:$N$208,rekap!B10)</f>
        <v>0</v>
      </c>
      <c r="H10" s="5">
        <f>COUNTIFS(administrasi!$K$5:$K$208,rekap!$H$6,administrasi!$N$5:$N$208,rekap!B10)</f>
        <v>1</v>
      </c>
      <c r="I10" s="5">
        <f>COUNTIFS(administrasi!$K$5:$K$208,rekap!$I$6,administrasi!$N$5:$N$208,rekap!B10)</f>
        <v>1</v>
      </c>
      <c r="J10" s="5">
        <f>COUNTIFS(administrasi!$K$5:$K$208,rekap!$J$6,administrasi!$N$5:$N$208,rekap!B10)</f>
        <v>0</v>
      </c>
      <c r="K10" s="5">
        <f>COUNTIFS(administrasi!$K$5:$K$208,rekap!$K$6,administrasi!$N$5:$N$208,rekap!B10)</f>
        <v>0</v>
      </c>
      <c r="L10" s="5">
        <f>COUNTIFS(administrasi!$K$5:$K$208,rekap!$L$6,administrasi!$N$5:$N$208,rekap!B10)</f>
        <v>14</v>
      </c>
      <c r="M10" s="5">
        <f>COUNTIFS(administrasi!$K$5:$K$208,rekap!$M$6,administrasi!$N$5:$N$208,rekap!B10)</f>
        <v>5</v>
      </c>
      <c r="N10" s="5">
        <f>COUNTIFS(administrasi!$K$5:$K$208,rekap!$N$6,administrasi!$N$5:$N$208,rekap!B10)</f>
        <v>0</v>
      </c>
      <c r="O10" s="37">
        <f t="shared" si="1"/>
        <v>21</v>
      </c>
      <c r="P10" s="2"/>
      <c r="R10" s="1094"/>
      <c r="S10" s="1094"/>
      <c r="T10">
        <f t="shared" ref="T10:T15" si="2">M10+G25</f>
        <v>136</v>
      </c>
      <c r="W10" s="2"/>
      <c r="X10" s="2"/>
      <c r="AA10" s="2"/>
    </row>
    <row r="11" spans="1:30" ht="15" x14ac:dyDescent="0.2">
      <c r="A11" s="5">
        <v>6</v>
      </c>
      <c r="B11" s="5" t="s">
        <v>2229</v>
      </c>
      <c r="C11" s="5">
        <f>COUNTIFS(administrasi!$E$5:$E$208,rekap!$C$6,administrasi!$N$5:$N$208,rekap!B11)</f>
        <v>6</v>
      </c>
      <c r="D11" s="5">
        <f>COUNTIFS(administrasi!$E$5:$E$208,rekap!$D$6,administrasi!$N$5:$N$208,rekap!B11)</f>
        <v>3</v>
      </c>
      <c r="E11" s="1081">
        <f t="shared" si="0"/>
        <v>9</v>
      </c>
      <c r="F11" s="1083"/>
      <c r="G11" s="5">
        <f>COUNTIFS(administrasi!$K$5:$K$208,rekap!$G$6,administrasi!$N$5:$N$208,rekap!B11)</f>
        <v>0</v>
      </c>
      <c r="H11" s="5">
        <f>COUNTIFS(administrasi!$K$5:$K$208,rekap!$H$6,administrasi!$N$5:$N$208,rekap!B11)</f>
        <v>0</v>
      </c>
      <c r="I11" s="5">
        <f>COUNTIFS(administrasi!$K$5:$K$208,rekap!$I$6,administrasi!$N$5:$N$208,rekap!B11)</f>
        <v>1</v>
      </c>
      <c r="J11" s="5">
        <f>COUNTIFS(administrasi!$K$5:$K$208,rekap!$J$6,administrasi!$N$5:$N$208,rekap!B11)</f>
        <v>0</v>
      </c>
      <c r="K11" s="5">
        <f>COUNTIFS(administrasi!$K$5:$K$208,rekap!$K$6,administrasi!$N$5:$N$208,rekap!B11)</f>
        <v>0</v>
      </c>
      <c r="L11" s="5">
        <f>COUNTIFS(administrasi!$K$5:$K$208,rekap!$L$6,administrasi!$N$5:$N$208,rekap!B11)</f>
        <v>6</v>
      </c>
      <c r="M11" s="5">
        <f>COUNTIFS(administrasi!$K$5:$K$208,rekap!$M$6,administrasi!$N$5:$N$208,rekap!B11)</f>
        <v>2</v>
      </c>
      <c r="N11" s="5">
        <f>COUNTIFS(administrasi!$K$5:$K$208,rekap!$N$6,administrasi!$N$5:$N$208,rekap!B11)</f>
        <v>0</v>
      </c>
      <c r="O11" s="37">
        <f t="shared" si="1"/>
        <v>9</v>
      </c>
      <c r="R11" s="1094"/>
      <c r="S11" s="1094"/>
      <c r="T11">
        <f t="shared" si="2"/>
        <v>39</v>
      </c>
      <c r="W11" s="2"/>
    </row>
    <row r="12" spans="1:30" ht="15" x14ac:dyDescent="0.2">
      <c r="A12" s="5">
        <v>7</v>
      </c>
      <c r="B12" s="5" t="s">
        <v>2230</v>
      </c>
      <c r="C12" s="5">
        <f>COUNTIFS(administrasi!$E$5:$E$208,rekap!$C$6,administrasi!$N$5:$N$208,rekap!B12)</f>
        <v>6</v>
      </c>
      <c r="D12" s="5">
        <f>COUNTIFS(administrasi!$E$5:$E$208,rekap!$D$6,administrasi!$N$5:$N$208,rekap!B12)</f>
        <v>5</v>
      </c>
      <c r="E12" s="1081">
        <f t="shared" si="0"/>
        <v>11</v>
      </c>
      <c r="F12" s="1083"/>
      <c r="G12" s="5">
        <f>COUNTIFS(administrasi!$K$5:$K$208,rekap!$G$6,administrasi!$N$5:$N$208,rekap!B12)</f>
        <v>0</v>
      </c>
      <c r="H12" s="5">
        <f>COUNTIFS(administrasi!$K$5:$K$208,rekap!$H$6,administrasi!$N$5:$N$208,rekap!B12)</f>
        <v>0</v>
      </c>
      <c r="I12" s="5">
        <f>COUNTIFS(administrasi!$K$5:$K$208,rekap!$I$6,administrasi!$N$5:$N$208,rekap!B12)</f>
        <v>0</v>
      </c>
      <c r="J12" s="5">
        <f>COUNTIFS(administrasi!$K$5:$K$208,rekap!$J$6,administrasi!$N$5:$N$208,rekap!B12)</f>
        <v>0</v>
      </c>
      <c r="K12" s="5">
        <f>COUNTIFS(administrasi!$K$5:$K$208,rekap!$K$6,administrasi!$N$5:$N$208,rekap!B12)</f>
        <v>0</v>
      </c>
      <c r="L12" s="5">
        <f>COUNTIFS(administrasi!$K$5:$K$208,rekap!$L$6,administrasi!$N$5:$N$208,rekap!B12)</f>
        <v>8</v>
      </c>
      <c r="M12" s="5">
        <f>COUNTIFS(administrasi!$K$5:$K$208,rekap!$M$6,administrasi!$N$5:$N$208,rekap!B12)</f>
        <v>2</v>
      </c>
      <c r="N12" s="5">
        <f>COUNTIFS(administrasi!$K$5:$K$208,rekap!$N$6,administrasi!$N$5:$N$208,rekap!B12)</f>
        <v>1</v>
      </c>
      <c r="O12" s="37">
        <f t="shared" si="1"/>
        <v>11</v>
      </c>
      <c r="R12" s="1094"/>
      <c r="S12" s="1094"/>
      <c r="T12">
        <f t="shared" si="2"/>
        <v>26</v>
      </c>
      <c r="V12" s="11"/>
      <c r="W12" s="2"/>
    </row>
    <row r="13" spans="1:30" ht="15" x14ac:dyDescent="0.2">
      <c r="A13" s="5">
        <v>8</v>
      </c>
      <c r="B13" s="5" t="s">
        <v>2231</v>
      </c>
      <c r="C13" s="5">
        <f>COUNTIFS(administrasi!$E$5:$E$208,rekap!$C$6,administrasi!$N$5:$N$208,rekap!B13)</f>
        <v>1</v>
      </c>
      <c r="D13" s="5">
        <f>COUNTIFS(administrasi!$E$5:$E$208,rekap!$D$6,administrasi!$N$5:$N$208,rekap!B13)</f>
        <v>9</v>
      </c>
      <c r="E13" s="1081">
        <f t="shared" si="0"/>
        <v>10</v>
      </c>
      <c r="F13" s="1083"/>
      <c r="G13" s="5">
        <f>COUNTIFS(administrasi!$K$5:$K$208,rekap!$G$6,administrasi!$N$5:$N$208,rekap!B13)</f>
        <v>0</v>
      </c>
      <c r="H13" s="5">
        <f>COUNTIFS(administrasi!$K$5:$K$208,rekap!$H$6,administrasi!$N$5:$N$208,rekap!B13)</f>
        <v>0</v>
      </c>
      <c r="I13" s="5">
        <f>COUNTIFS(administrasi!$K$5:$K$208,rekap!$I$6,administrasi!$N$5:$N$208,rekap!B13)</f>
        <v>2</v>
      </c>
      <c r="J13" s="5">
        <f>COUNTIFS(administrasi!$K$5:$K$208,rekap!$J$6,administrasi!$N$5:$N$208,rekap!B13)</f>
        <v>0</v>
      </c>
      <c r="K13" s="5">
        <f>COUNTIFS(administrasi!$K$5:$K$208,rekap!$K$6,administrasi!$N$5:$N$208,rekap!B13)</f>
        <v>0</v>
      </c>
      <c r="L13" s="5">
        <f>COUNTIFS(administrasi!$K$5:$K$208,rekap!$L$6,administrasi!$N$5:$N$208,rekap!B13)</f>
        <v>5</v>
      </c>
      <c r="M13" s="5">
        <f>COUNTIFS(administrasi!$K$5:$K$208,rekap!$M$6,administrasi!$N$5:$N$208,rekap!B13)</f>
        <v>3</v>
      </c>
      <c r="N13" s="5">
        <f>COUNTIFS(administrasi!$K$5:$K$208,rekap!$N$6,administrasi!$N$5:$N$208,rekap!B13)</f>
        <v>0</v>
      </c>
      <c r="O13" s="37">
        <f t="shared" si="1"/>
        <v>10</v>
      </c>
      <c r="R13" s="1094"/>
      <c r="S13" s="1094"/>
      <c r="T13">
        <f t="shared" si="2"/>
        <v>42</v>
      </c>
      <c r="X13" s="2"/>
    </row>
    <row r="14" spans="1:30" ht="15" x14ac:dyDescent="0.2">
      <c r="A14" s="5">
        <v>9</v>
      </c>
      <c r="B14" s="18" t="s">
        <v>2232</v>
      </c>
      <c r="C14" s="5">
        <f>COUNTIFS(administrasi!$E$5:$E$208,rekap!$C$6,administrasi!$N$5:$N$208,rekap!B14)</f>
        <v>5</v>
      </c>
      <c r="D14" s="5">
        <f>COUNTIFS(administrasi!$E$5:$E$208,rekap!$D$6,administrasi!$N$5:$N$208,rekap!B14)</f>
        <v>8</v>
      </c>
      <c r="E14" s="1081">
        <f>SUM(C14:D14)</f>
        <v>13</v>
      </c>
      <c r="F14" s="1083"/>
      <c r="G14" s="5">
        <f>COUNTIFS(administrasi!$K$5:$K$208,rekap!$G$6,administrasi!$N$5:$N$208,rekap!B14)</f>
        <v>0</v>
      </c>
      <c r="H14" s="5">
        <f>COUNTIFS(administrasi!$K$5:$K$208,rekap!$H$6,administrasi!$N$5:$N$208,rekap!B14)</f>
        <v>0</v>
      </c>
      <c r="I14" s="5">
        <f>COUNTIFS(administrasi!$K$5:$K$208,rekap!$I$6,administrasi!$N$5:$N$208,rekap!B14)</f>
        <v>4</v>
      </c>
      <c r="J14" s="5">
        <f>COUNTIFS(administrasi!$K$5:$K$208,rekap!$J$6,administrasi!$N$5:$N$208,rekap!B14)</f>
        <v>0</v>
      </c>
      <c r="K14" s="5">
        <f>COUNTIFS(administrasi!$K$5:$K$208,rekap!$K$6,administrasi!$N$5:$N$208,rekap!B14)</f>
        <v>0</v>
      </c>
      <c r="L14" s="5">
        <f>COUNTIFS(administrasi!$K$5:$K$208,rekap!$L$6,administrasi!$N$5:$N$208,rekap!B14)</f>
        <v>5</v>
      </c>
      <c r="M14" s="5">
        <f>COUNTIFS(administrasi!$K$5:$K$208,rekap!$M$6,administrasi!$N$5:$N$208,rekap!B14)</f>
        <v>3</v>
      </c>
      <c r="N14" s="5">
        <f>COUNTIFS(administrasi!$K$5:$K$208,rekap!$N$6,administrasi!$N$5:$N$208,rekap!B14)</f>
        <v>1</v>
      </c>
      <c r="O14" s="37">
        <f t="shared" si="1"/>
        <v>13</v>
      </c>
      <c r="R14" s="1094"/>
      <c r="S14" s="1094"/>
      <c r="T14">
        <f t="shared" si="2"/>
        <v>55</v>
      </c>
      <c r="W14" s="2"/>
      <c r="X14" s="2"/>
      <c r="AA14" s="2"/>
    </row>
    <row r="15" spans="1:30" ht="15" x14ac:dyDescent="0.2">
      <c r="A15" s="5">
        <v>10</v>
      </c>
      <c r="B15" s="18" t="s">
        <v>2234</v>
      </c>
      <c r="C15" s="5">
        <f>COUNTIFS(administrasi!$E$5:$E$208,rekap!$C$6,administrasi!$N$5:$N$208,rekap!B15)</f>
        <v>7</v>
      </c>
      <c r="D15" s="5">
        <f>COUNTIFS(administrasi!$E$5:$E$208,rekap!$D$6,administrasi!$N$5:$N$208,rekap!B15)</f>
        <v>7</v>
      </c>
      <c r="E15" s="1081">
        <f t="shared" si="0"/>
        <v>14</v>
      </c>
      <c r="F15" s="1083"/>
      <c r="G15" s="5">
        <f>COUNTIFS(administrasi!$K$5:$K$208,rekap!$G$6,administrasi!$N$5:$N$208,rekap!B15)</f>
        <v>0</v>
      </c>
      <c r="H15" s="5">
        <f>COUNTIFS(administrasi!$K$5:$K$208,rekap!$H$6,administrasi!$N$5:$N$208,rekap!B15)</f>
        <v>0</v>
      </c>
      <c r="I15" s="5">
        <f>COUNTIFS(administrasi!$K$5:$K$208,rekap!$I$6,administrasi!$N$5:$N$208,rekap!B15)</f>
        <v>1</v>
      </c>
      <c r="J15" s="5">
        <f>COUNTIFS(administrasi!$K$5:$K$208,rekap!$J$6,administrasi!$N$5:$N$208,rekap!B15)</f>
        <v>0</v>
      </c>
      <c r="K15" s="5">
        <f>COUNTIFS(administrasi!$K$5:$K$208,rekap!$K$6,administrasi!$N$5:$N$208,rekap!B15)</f>
        <v>0</v>
      </c>
      <c r="L15" s="5">
        <f>COUNTIFS(administrasi!$K$5:$K$208,rekap!$L$6,administrasi!$N$5:$N$208,rekap!B15)</f>
        <v>8</v>
      </c>
      <c r="M15" s="5">
        <f>COUNTIFS(administrasi!$K$5:$K$208,rekap!$M$6,administrasi!$N$5:$N$208,rekap!B15)</f>
        <v>6</v>
      </c>
      <c r="N15" s="5">
        <f>COUNTIFS(administrasi!$K$5:$K$208,rekap!$N$6,administrasi!$N$5:$N$208,rekap!B15)</f>
        <v>0</v>
      </c>
      <c r="O15" s="37">
        <f t="shared" si="1"/>
        <v>15</v>
      </c>
      <c r="R15" s="1094"/>
      <c r="S15" s="1094"/>
      <c r="T15">
        <f t="shared" si="2"/>
        <v>69</v>
      </c>
    </row>
    <row r="16" spans="1:30" ht="15" x14ac:dyDescent="0.2">
      <c r="A16" s="5">
        <v>11</v>
      </c>
      <c r="B16" s="18" t="s">
        <v>2233</v>
      </c>
      <c r="C16" s="5">
        <f>COUNTIFS(administrasi!$E$5:$E$211,rekap!$C$6,administrasi!$N$5:$N$211,rekap!B16)</f>
        <v>6</v>
      </c>
      <c r="D16" s="5">
        <f>COUNTIFS(administrasi!$E$5:$E$211,rekap!$D$6,administrasi!$N$5:$N$211,rekap!B16)</f>
        <v>7</v>
      </c>
      <c r="E16" s="1081">
        <f t="shared" si="0"/>
        <v>13</v>
      </c>
      <c r="F16" s="1083"/>
      <c r="G16" s="5">
        <f>COUNTIFS(administrasi!$K$5:$K$209,rekap!$G$6,administrasi!$N$5:$N$209,rekap!B16)</f>
        <v>0</v>
      </c>
      <c r="H16" s="5">
        <f>COUNTIFS(administrasi!$K$5:$K$209,rekap!$H$6,administrasi!$N$5:$N$209,rekap!B16)</f>
        <v>0</v>
      </c>
      <c r="I16" s="5">
        <f>COUNTIFS(administrasi!$K$5:$K$211,rekap!$I$6,administrasi!$N$5:$N$211,rekap!B16)</f>
        <v>2</v>
      </c>
      <c r="J16" s="5">
        <f>COUNTIFS(administrasi!$K$5:$K$211,rekap!$J$6,administrasi!$N$5:$N$211,rekap!B16)</f>
        <v>0</v>
      </c>
      <c r="K16" s="5">
        <f>COUNTIFS(administrasi!$K$5:$K$211,rekap!$K$6,administrasi!$N$5:$N$211,rekap!B16)</f>
        <v>0</v>
      </c>
      <c r="L16" s="5">
        <f>COUNTIFS(administrasi!$K$5:$K$211,rekap!$L$6,administrasi!$N$5:$N$211,rekap!B16)</f>
        <v>10</v>
      </c>
      <c r="M16" s="5">
        <f>COUNTIFS(administrasi!$K$5:$K$211,rekap!$M$6,administrasi!$N$5:$N$211,rekap!B16)</f>
        <v>1</v>
      </c>
      <c r="N16" s="5">
        <f>COUNTIFS(administrasi!$K$5:$K$211,rekap!$N$6,administrasi!$N$5:$N$211,rekap!B16)</f>
        <v>0</v>
      </c>
      <c r="O16" s="37">
        <f t="shared" si="1"/>
        <v>13</v>
      </c>
      <c r="R16" s="1094"/>
      <c r="S16" s="1094"/>
      <c r="T16">
        <f>M16+G31</f>
        <v>31</v>
      </c>
    </row>
    <row r="17" spans="1:27" ht="15" x14ac:dyDescent="0.2">
      <c r="A17" s="5"/>
      <c r="B17" s="6" t="s">
        <v>1097</v>
      </c>
      <c r="C17" s="4">
        <f>SUM(C7:C16)</f>
        <v>119</v>
      </c>
      <c r="D17" s="4">
        <f>SUM(D7:D16)</f>
        <v>87</v>
      </c>
      <c r="E17" s="1081">
        <f>SUM(E7:E16)</f>
        <v>206</v>
      </c>
      <c r="F17" s="1083"/>
      <c r="G17" s="10">
        <f t="shared" ref="G17:O17" si="3">SUM(G7:G16)</f>
        <v>1</v>
      </c>
      <c r="H17" s="10">
        <f t="shared" si="3"/>
        <v>2</v>
      </c>
      <c r="I17" s="10">
        <f t="shared" si="3"/>
        <v>31</v>
      </c>
      <c r="J17" s="10">
        <f t="shared" si="3"/>
        <v>0</v>
      </c>
      <c r="K17" s="10">
        <f t="shared" si="3"/>
        <v>2</v>
      </c>
      <c r="L17" s="10">
        <f t="shared" si="3"/>
        <v>102</v>
      </c>
      <c r="M17" s="10">
        <f t="shared" si="3"/>
        <v>64</v>
      </c>
      <c r="N17" s="10">
        <f t="shared" si="3"/>
        <v>5</v>
      </c>
      <c r="O17" s="9">
        <f t="shared" si="3"/>
        <v>207</v>
      </c>
      <c r="P17" s="7"/>
      <c r="Q17" s="7"/>
      <c r="R17" s="1094"/>
      <c r="S17" s="1094"/>
      <c r="T17">
        <v>34</v>
      </c>
    </row>
    <row r="18" spans="1:27" x14ac:dyDescent="0.15">
      <c r="T18">
        <f>SUM(T8:T17)</f>
        <v>567</v>
      </c>
      <c r="V18" s="2"/>
      <c r="Y18" s="11"/>
    </row>
    <row r="19" spans="1:27" ht="15" x14ac:dyDescent="0.2">
      <c r="A19" s="7" t="s">
        <v>1161</v>
      </c>
      <c r="V19" s="2"/>
      <c r="Y19" s="92"/>
    </row>
    <row r="20" spans="1:27" x14ac:dyDescent="0.15">
      <c r="V20" s="36"/>
    </row>
    <row r="21" spans="1:27" ht="15" x14ac:dyDescent="0.2">
      <c r="A21" s="1096" t="s">
        <v>1148</v>
      </c>
      <c r="B21" s="1097" t="s">
        <v>1153</v>
      </c>
      <c r="C21" s="1116" t="s">
        <v>1157</v>
      </c>
      <c r="D21" s="1102"/>
      <c r="E21" s="1102"/>
      <c r="F21" s="1102"/>
      <c r="G21" s="1102"/>
      <c r="H21" s="1102"/>
      <c r="I21" s="1102"/>
      <c r="J21" s="1102"/>
      <c r="K21" s="1102"/>
      <c r="L21" s="1102"/>
      <c r="M21" s="1102"/>
      <c r="N21" s="1102"/>
      <c r="O21" s="1117"/>
      <c r="P21" s="107"/>
      <c r="Q21" s="25"/>
      <c r="R21" s="25"/>
      <c r="S21" s="25"/>
      <c r="V21" s="36"/>
    </row>
    <row r="22" spans="1:27" ht="15" x14ac:dyDescent="0.2">
      <c r="A22" s="1096"/>
      <c r="B22" s="1098"/>
      <c r="C22" s="12" t="s">
        <v>1149</v>
      </c>
      <c r="D22" s="12"/>
      <c r="E22" s="1096" t="s">
        <v>1230</v>
      </c>
      <c r="F22" s="12" t="s">
        <v>1158</v>
      </c>
      <c r="G22" s="12"/>
      <c r="H22" s="12"/>
      <c r="I22" s="1096" t="s">
        <v>3159</v>
      </c>
      <c r="J22" s="1113" t="s">
        <v>1162</v>
      </c>
      <c r="K22" s="1114"/>
      <c r="L22" s="1114"/>
      <c r="M22" s="1114"/>
      <c r="N22" s="1115"/>
      <c r="O22" s="1110" t="s">
        <v>1101</v>
      </c>
      <c r="Q22" s="1109"/>
      <c r="R22" s="1109"/>
      <c r="S22" s="1109"/>
      <c r="V22" s="36"/>
    </row>
    <row r="23" spans="1:27" ht="21" x14ac:dyDescent="0.2">
      <c r="A23" s="1096"/>
      <c r="B23" s="1099"/>
      <c r="C23" s="33" t="s">
        <v>705</v>
      </c>
      <c r="D23" s="33" t="s">
        <v>709</v>
      </c>
      <c r="E23" s="1096"/>
      <c r="F23" s="33" t="s">
        <v>706</v>
      </c>
      <c r="G23" s="33" t="s">
        <v>707</v>
      </c>
      <c r="H23" s="33" t="s">
        <v>720</v>
      </c>
      <c r="I23" s="1096"/>
      <c r="J23" s="48" t="s">
        <v>224</v>
      </c>
      <c r="K23" s="49" t="s">
        <v>192</v>
      </c>
      <c r="L23" s="50" t="s">
        <v>230</v>
      </c>
      <c r="M23" s="50" t="s">
        <v>258</v>
      </c>
      <c r="N23" s="50" t="s">
        <v>680</v>
      </c>
      <c r="O23" s="1111"/>
      <c r="Q23" s="43"/>
      <c r="R23" s="44"/>
      <c r="S23" s="2"/>
    </row>
    <row r="24" spans="1:27" ht="15" x14ac:dyDescent="0.2">
      <c r="A24" s="5">
        <v>1</v>
      </c>
      <c r="B24" s="18" t="s">
        <v>3722</v>
      </c>
      <c r="C24" s="5">
        <f>COUNTIFS(Dosen!$E$5:$E$1144,rekap!$C$23,Dosen!$Q$5:$Q$1144,rekap!B$24)</f>
        <v>24</v>
      </c>
      <c r="D24" s="5">
        <f>COUNTIFS(Dosen!$E$5:$E$1144,rekap!$D$23,Dosen!$Q$5:$Q$1144,rekap!$B24)</f>
        <v>85</v>
      </c>
      <c r="E24" s="4">
        <f t="shared" ref="E24:E32" si="4">SUM(C24:D24)</f>
        <v>109</v>
      </c>
      <c r="F24" s="5">
        <f>COUNTIFS(Dosen!$K$5:$K$1144,rekap!$F$23,Dosen!$Q$5:$Q$1144,rekap!B24)</f>
        <v>1</v>
      </c>
      <c r="G24" s="5">
        <f>COUNTIFS(Dosen!$K$5:$K$1144,rekap!$G$23,Dosen!$Q$5:$Q$1144,rekap!B24)</f>
        <v>93</v>
      </c>
      <c r="H24" s="5">
        <f>COUNTIFS(Dosen!$K$6:$K$1144,rekap!$H$23,Dosen!$Q$6:$Q$1144,rekap!B24)</f>
        <v>15</v>
      </c>
      <c r="I24" s="4">
        <f t="shared" ref="I24:I30" si="5">SUM(F24:H24)</f>
        <v>109</v>
      </c>
      <c r="J24" s="5">
        <f>COUNTIFS(Dosen!$M$5:$M$1144,rekap!$J$23,Dosen!$Q$5:$Q$1144,rekap!B24)</f>
        <v>0</v>
      </c>
      <c r="K24" s="5">
        <f>COUNTIFS(Dosen!$M$5:$M$1144,rekap!$K$23,Dosen!$Q$5:$Q$1144,rekap!B24)</f>
        <v>7</v>
      </c>
      <c r="L24" s="5">
        <f>COUNTIFS(Dosen!$M$5:$M$1144,rekap!$L$23,Dosen!$Q$5:$Q$1144,rekap!B24)</f>
        <v>54</v>
      </c>
      <c r="M24" s="5">
        <f>COUNTIFS(Dosen!$M$5:$M$1144,rekap!$M$23,Dosen!$Q$5:$Q$1144,rekap!B24)</f>
        <v>4</v>
      </c>
      <c r="N24" s="5">
        <f>COUNTIFS(Dosen!$M$6:$M$1144,rekap!$N$23,Dosen!$Q$6:$Q$1144,rekap!B24)</f>
        <v>44</v>
      </c>
      <c r="O24" s="45">
        <f t="shared" ref="O24:O32" si="6">SUM(J24:N24)</f>
        <v>109</v>
      </c>
      <c r="R24">
        <f>E9+E24</f>
        <v>120</v>
      </c>
    </row>
    <row r="25" spans="1:27" ht="15" x14ac:dyDescent="0.2">
      <c r="A25" s="5">
        <v>2</v>
      </c>
      <c r="B25" s="5" t="s">
        <v>2228</v>
      </c>
      <c r="C25" s="5">
        <f>COUNTIFS(Dosen!$E$6:$E$1144,rekap!$C$23,Dosen!$Q$6:$Q$1144,rekap!B25)</f>
        <v>60</v>
      </c>
      <c r="D25" s="5">
        <f>COUNTIFS(Dosen!$E$6:$E$1144,rekap!$D$23,Dosen!$Q$6:$Q$1144,rekap!$B25)</f>
        <v>93</v>
      </c>
      <c r="E25" s="4">
        <f t="shared" si="4"/>
        <v>153</v>
      </c>
      <c r="F25" s="5">
        <f>COUNTIFS(Dosen!$K$5:$K$1144,rekap!$F$23,Dosen!$Q$5:$Q$1144,rekap!B25)</f>
        <v>0</v>
      </c>
      <c r="G25" s="5">
        <f>COUNTIFS(Dosen!$K$6:$K$1144,rekap!$G$23,Dosen!$Q$6:$Q$1144,rekap!B25)</f>
        <v>131</v>
      </c>
      <c r="H25" s="5">
        <f>COUNTIFS(Dosen!$K$6:$K$1144,rekap!$H$23,Dosen!$Q$6:$Q$1144,rekap!B25)</f>
        <v>22</v>
      </c>
      <c r="I25" s="4">
        <f t="shared" si="5"/>
        <v>153</v>
      </c>
      <c r="J25" s="5">
        <f>COUNTIFS(Dosen!$M$5:$M$1144,rekap!$J$23,Dosen!$Q$5:$Q$1144,rekap!B25)</f>
        <v>1</v>
      </c>
      <c r="K25" s="5">
        <f>COUNTIFS(Dosen!$M$5:$M$1144,rekap!$K$23,Dosen!$Q$5:$Q$1144,rekap!B25)</f>
        <v>9</v>
      </c>
      <c r="L25" s="5">
        <f>COUNTIFS(Dosen!$M$5:$M$1144,rekap!$L$23,Dosen!$Q$5:$Q$1144,rekap!B25)</f>
        <v>55</v>
      </c>
      <c r="M25" s="5">
        <f>COUNTIFS(Dosen!$M$5:$M$1144,rekap!$M$23,Dosen!$Q$5:$Q$1144,rekap!B25)</f>
        <v>0</v>
      </c>
      <c r="N25" s="5">
        <f>COUNTIFS(Dosen!$M$6:$M$1144,rekap!$N$23,Dosen!$Q$6:$Q$1144,rekap!B25)</f>
        <v>88</v>
      </c>
      <c r="O25" s="45">
        <f t="shared" si="6"/>
        <v>153</v>
      </c>
      <c r="Q25" s="42"/>
      <c r="R25">
        <f t="shared" ref="R25:R31" si="7">E10+E25</f>
        <v>174</v>
      </c>
      <c r="X25" s="22"/>
    </row>
    <row r="26" spans="1:27" ht="15" x14ac:dyDescent="0.2">
      <c r="A26" s="5">
        <v>3</v>
      </c>
      <c r="B26" s="5" t="s">
        <v>2229</v>
      </c>
      <c r="C26" s="5">
        <f>COUNTIFS(Dosen!$E$6:$E$1144,rekap!$C$23,Dosen!$Q$6:$Q$1144,rekap!B26)</f>
        <v>40</v>
      </c>
      <c r="D26" s="5">
        <f>COUNTIFS(Dosen!$E$6:$E$1144,rekap!$D$23,Dosen!$Q$6:$Q$1144,rekap!$B26)</f>
        <v>28</v>
      </c>
      <c r="E26" s="4">
        <f t="shared" si="4"/>
        <v>68</v>
      </c>
      <c r="F26" s="5">
        <f>COUNTIFS(Dosen!$K$5:$K$1144,rekap!$F$23,Dosen!$Q$5:$Q$1144,rekap!B26)</f>
        <v>0</v>
      </c>
      <c r="G26" s="5">
        <f>COUNTIFS(Dosen!$K$6:$K$1144,rekap!$G$23,Dosen!$Q$6:$Q$1144,rekap!B26)</f>
        <v>37</v>
      </c>
      <c r="H26" s="5">
        <f>COUNTIFS(Dosen!$K$6:$K$1144,rekap!$H$23,Dosen!$Q$6:$Q$1144,rekap!B26)</f>
        <v>31</v>
      </c>
      <c r="I26" s="4">
        <f t="shared" si="5"/>
        <v>68</v>
      </c>
      <c r="J26" s="5">
        <f>COUNTIFS(Dosen!$M$5:$M$1144,rekap!$J$23,Dosen!$Q$5:$Q$1144,rekap!B26)</f>
        <v>4</v>
      </c>
      <c r="K26" s="5">
        <f>COUNTIFS(Dosen!$M$5:$M$1144,rekap!$K$23,Dosen!$Q$5:$Q$1144,rekap!B26)</f>
        <v>22</v>
      </c>
      <c r="L26" s="5">
        <f>COUNTIFS(Dosen!$M$5:$M$1144,rekap!$L$23,Dosen!$Q$5:$Q$1144,rekap!B26)</f>
        <v>24</v>
      </c>
      <c r="M26" s="5">
        <f>COUNTIFS(Dosen!$M$5:$M$1144,rekap!$M$23,Dosen!$Q$5:$Q$1144,rekap!B26)</f>
        <v>5</v>
      </c>
      <c r="N26" s="5">
        <f>COUNTIFS(Dosen!$M$6:$M$1144,rekap!$N$23,Dosen!$Q$6:$Q$1144,rekap!B26)</f>
        <v>13</v>
      </c>
      <c r="O26" s="45">
        <f t="shared" si="6"/>
        <v>68</v>
      </c>
      <c r="Q26" s="42"/>
      <c r="R26">
        <f t="shared" si="7"/>
        <v>77</v>
      </c>
    </row>
    <row r="27" spans="1:27" ht="15" x14ac:dyDescent="0.2">
      <c r="A27" s="5">
        <v>4</v>
      </c>
      <c r="B27" s="5" t="s">
        <v>2230</v>
      </c>
      <c r="C27" s="5">
        <f>COUNTIFS(Dosen!$E$6:$E$1144,rekap!$C$23,Dosen!$Q$6:$Q$1144,rekap!B27)</f>
        <v>37</v>
      </c>
      <c r="D27" s="5">
        <f>COUNTIFS(Dosen!$E$6:$E$1144,rekap!$D$23,Dosen!$Q$6:$Q$1144,rekap!$B27)</f>
        <v>24</v>
      </c>
      <c r="E27" s="4">
        <f t="shared" si="4"/>
        <v>61</v>
      </c>
      <c r="F27" s="5">
        <f>COUNTIFS(Dosen!$K$5:$K$1144,rekap!$F$23,Dosen!$Q$5:$Q$1144,rekap!B27)</f>
        <v>0</v>
      </c>
      <c r="G27" s="5">
        <f>COUNTIFS(Dosen!$K$6:$K$1144,rekap!$G$23,Dosen!$Q$6:$Q$1144,rekap!B27)</f>
        <v>24</v>
      </c>
      <c r="H27" s="5">
        <f>COUNTIFS(Dosen!$K$6:$K$1144,rekap!$H$23,Dosen!$Q$6:$Q$1144,rekap!B27)</f>
        <v>37</v>
      </c>
      <c r="I27" s="4">
        <f t="shared" si="5"/>
        <v>61</v>
      </c>
      <c r="J27" s="5">
        <f>COUNTIFS(Dosen!$M$5:$M$1144,rekap!$J$23,Dosen!$Q$5:$Q$1144,rekap!B27)</f>
        <v>7</v>
      </c>
      <c r="K27" s="5">
        <f>COUNTIFS(Dosen!$M$5:$M$1144,rekap!$K$23,Dosen!$Q$5:$Q$1144,rekap!B27)</f>
        <v>31</v>
      </c>
      <c r="L27" s="5">
        <f>COUNTIFS(Dosen!$M$5:$M$1144,rekap!$L$23,Dosen!$Q$5:$Q$1144,rekap!B27)</f>
        <v>17</v>
      </c>
      <c r="M27" s="5">
        <f>COUNTIFS(Dosen!$M$5:$M$1144,rekap!$M$23,Dosen!$Q$5:$Q$1144,rekap!B27)</f>
        <v>1</v>
      </c>
      <c r="N27" s="5">
        <f>COUNTIFS(Dosen!$M$6:$M$1144,rekap!$N$23,Dosen!$Q$6:$Q$1144,rekap!B27)</f>
        <v>5</v>
      </c>
      <c r="O27" s="45">
        <f t="shared" si="6"/>
        <v>61</v>
      </c>
      <c r="Q27" s="42"/>
      <c r="R27">
        <f t="shared" si="7"/>
        <v>72</v>
      </c>
    </row>
    <row r="28" spans="1:27" ht="15" x14ac:dyDescent="0.2">
      <c r="A28" s="5">
        <v>5</v>
      </c>
      <c r="B28" s="5" t="s">
        <v>2231</v>
      </c>
      <c r="C28" s="5">
        <f>COUNTIFS(Dosen!$E$6:$E$1144,rekap!$C$23,Dosen!$Q$6:$Q$1144,rekap!B28)</f>
        <v>60</v>
      </c>
      <c r="D28" s="5">
        <f>COUNTIFS(Dosen!$E$6:$E$1144,rekap!$D$23,Dosen!$Q$6:$Q$1144,rekap!$B28)</f>
        <v>28</v>
      </c>
      <c r="E28" s="4">
        <f t="shared" si="4"/>
        <v>88</v>
      </c>
      <c r="F28" s="5">
        <f>COUNTIFS(Dosen!$K$6:$K$1144,rekap!$F$23,Dosen!$Q$6:$Q$1144,rekap!B28)</f>
        <v>0</v>
      </c>
      <c r="G28" s="5">
        <f>COUNTIFS(Dosen!$K$6:$K$1144,rekap!$G$23,Dosen!$Q$6:$Q$1144,rekap!B28)</f>
        <v>39</v>
      </c>
      <c r="H28" s="5">
        <f>COUNTIFS(Dosen!$K$6:$K$1144,rekap!$H$23,Dosen!$Q$6:$Q$1144,rekap!B28)</f>
        <v>49</v>
      </c>
      <c r="I28" s="4">
        <f t="shared" si="5"/>
        <v>88</v>
      </c>
      <c r="J28" s="5">
        <f>COUNTIFS(Dosen!$M$5:$M$1144,rekap!$J$23,Dosen!$Q$5:$Q$1144,rekap!B28)</f>
        <v>11</v>
      </c>
      <c r="K28" s="5">
        <f>COUNTIFS(Dosen!$M$5:$M$1144,rekap!$K$23,Dosen!$Q$5:$Q$1144,rekap!B28)</f>
        <v>33</v>
      </c>
      <c r="L28" s="5">
        <f>COUNTIFS(Dosen!$M$5:$M$1144,rekap!$L$23,Dosen!$Q$5:$Q$1144,rekap!B28)</f>
        <v>23</v>
      </c>
      <c r="M28" s="5">
        <f>COUNTIFS(Dosen!$M$5:$M$1144,rekap!$M$23,Dosen!$Q$5:$Q$1144,rekap!B28)</f>
        <v>2</v>
      </c>
      <c r="N28" s="5">
        <f>COUNTIFS(Dosen!$M$6:$M$1144,rekap!$N$23,Dosen!$Q$6:$Q$1144,rekap!B28)</f>
        <v>19</v>
      </c>
      <c r="O28" s="45">
        <f t="shared" si="6"/>
        <v>88</v>
      </c>
      <c r="Q28" s="42"/>
      <c r="R28">
        <f t="shared" si="7"/>
        <v>98</v>
      </c>
      <c r="Z28">
        <v>308</v>
      </c>
    </row>
    <row r="29" spans="1:27" ht="15" x14ac:dyDescent="0.2">
      <c r="A29" s="5">
        <v>6</v>
      </c>
      <c r="B29" s="18" t="s">
        <v>2232</v>
      </c>
      <c r="C29" s="5">
        <f>COUNTIFS(Dosen!$E$6:$E$1144,rekap!$C$23,Dosen!$Q$6:$Q$1144,rekap!B29)</f>
        <v>48</v>
      </c>
      <c r="D29" s="5">
        <f>COUNTIFS(Dosen!$E$6:$E$1144,rekap!$D$23,Dosen!$Q$6:$Q$1144,rekap!$B29)</f>
        <v>21</v>
      </c>
      <c r="E29" s="9">
        <f t="shared" si="4"/>
        <v>69</v>
      </c>
      <c r="F29" s="5">
        <f>COUNTIFS(Dosen!$K$6:$K$1144,rekap!$F$23,Dosen!$Q$6:$Q$1144,rekap!B29)</f>
        <v>0</v>
      </c>
      <c r="G29" s="5">
        <f>COUNTIFS(Dosen!$K$6:$K$1144,rekap!$G$23,Dosen!$Q$6:$Q$1144,rekap!B29)</f>
        <v>52</v>
      </c>
      <c r="H29" s="5">
        <f>COUNTIFS(Dosen!$K$6:$K$1144,rekap!$H$23,Dosen!$Q$6:$Q$1144,rekap!B29)</f>
        <v>17</v>
      </c>
      <c r="I29" s="4">
        <f t="shared" si="5"/>
        <v>69</v>
      </c>
      <c r="J29" s="5">
        <f>COUNTIFS(Dosen!$M$5:$M$1144,rekap!$J$23,Dosen!$Q$5:$Q$1144,rekap!B29)</f>
        <v>3</v>
      </c>
      <c r="K29" s="5">
        <f>COUNTIFS(Dosen!$M$5:$M$1144,rekap!$K$23,Dosen!$Q$5:$Q$1144,rekap!B29)</f>
        <v>10</v>
      </c>
      <c r="L29" s="5">
        <f>COUNTIFS(Dosen!$M$5:$M$1144,rekap!$L$23,Dosen!$Q$5:$Q$1144,rekap!B29)</f>
        <v>21</v>
      </c>
      <c r="M29" s="5">
        <f>COUNTIFS(Dosen!$M$5:$M$1144,rekap!$M$23,Dosen!$Q$5:$Q$1144,rekap!B29)</f>
        <v>1</v>
      </c>
      <c r="N29" s="5">
        <f>COUNTIFS(Dosen!$M$6:$M$1144,rekap!$N$23,Dosen!$Q$6:$Q$1144,rekap!B29)</f>
        <v>34</v>
      </c>
      <c r="O29" s="45">
        <f t="shared" si="6"/>
        <v>69</v>
      </c>
      <c r="Q29" s="42"/>
      <c r="R29">
        <f t="shared" si="7"/>
        <v>82</v>
      </c>
      <c r="W29" s="2"/>
      <c r="Z29">
        <v>4</v>
      </c>
    </row>
    <row r="30" spans="1:27" ht="15" x14ac:dyDescent="0.2">
      <c r="A30" s="5">
        <v>7</v>
      </c>
      <c r="B30" s="350" t="s">
        <v>2234</v>
      </c>
      <c r="C30" s="5">
        <f>COUNTIFS(Dosen!$E$6:$E$1144,rekap!$C$23,Dosen!$Q$6:$Q$1144,rekap!B30)</f>
        <v>79</v>
      </c>
      <c r="D30" s="5">
        <f>COUNTIFS(Dosen!$E$6:$E$1144,rekap!$D$23,Dosen!$Q$6:$Q$1144,rekap!$B30)</f>
        <v>55</v>
      </c>
      <c r="E30" s="4">
        <f t="shared" si="4"/>
        <v>134</v>
      </c>
      <c r="F30" s="5">
        <f>COUNTIFS(Dosen!$K$5:$K$1144,rekap!$F$23,Dosen!$Q$5:$Q$1144,rekap!B30)</f>
        <v>0</v>
      </c>
      <c r="G30" s="5">
        <f>COUNTIFS(Dosen!$K$5:$K$1144,rekap!$G$23,Dosen!$Q$5:$Q$1144,rekap!B30)</f>
        <v>63</v>
      </c>
      <c r="H30" s="5">
        <f>COUNTIFS(Dosen!$K$6:$K$1144,rekap!$H$23,Dosen!$Q$6:$Q$1144,rekap!B30)</f>
        <v>71</v>
      </c>
      <c r="I30" s="4">
        <f t="shared" si="5"/>
        <v>134</v>
      </c>
      <c r="J30" s="5">
        <f>COUNTIFS(Dosen!$M$5:$M$1144,rekap!$J$23,Dosen!$Q$5:$Q$1144,rekap!B30)</f>
        <v>9</v>
      </c>
      <c r="K30" s="5">
        <f>COUNTIFS(Dosen!$M$5:$M$1144,rekap!$K$23,Dosen!$Q$5:$Q$1144,rekap!B30)</f>
        <v>52</v>
      </c>
      <c r="L30" s="5">
        <f>COUNTIFS(Dosen!$M$5:$M$1144,rekap!$L$23,Dosen!$Q$5:$Q$1144,rekap!B30)</f>
        <v>42</v>
      </c>
      <c r="M30" s="5">
        <f>COUNTIFS(Dosen!$M$5:$M$1144,rekap!$M$23,Dosen!$Q$5:$Q$1144,rekap!B30)</f>
        <v>2</v>
      </c>
      <c r="N30" s="5">
        <f>COUNTIFS(Dosen!$M$6:$M$1144,rekap!$N$23,Dosen!$Q$6:$Q$1144,rekap!B30)</f>
        <v>29</v>
      </c>
      <c r="O30" s="45">
        <f t="shared" si="6"/>
        <v>134</v>
      </c>
      <c r="Q30" s="42"/>
      <c r="R30">
        <f t="shared" si="7"/>
        <v>148</v>
      </c>
      <c r="U30" s="2" t="s">
        <v>1097</v>
      </c>
      <c r="Z30">
        <f>Z28+Z29</f>
        <v>312</v>
      </c>
    </row>
    <row r="31" spans="1:27" ht="15" x14ac:dyDescent="0.2">
      <c r="A31" s="5">
        <v>8</v>
      </c>
      <c r="B31" s="5" t="s">
        <v>2233</v>
      </c>
      <c r="C31" s="5">
        <f>COUNTIFS(Dosen!$E$6:$E$1144,rekap!$C$23,Dosen!$Q$6:$Q$1144,rekap!B31)</f>
        <v>46</v>
      </c>
      <c r="D31" s="5">
        <f>COUNTIFS(Dosen!$E$6:$E$1144,rekap!$D$23,Dosen!$Q$6:$Q$1144,rekap!$B31)</f>
        <v>24</v>
      </c>
      <c r="E31" s="4">
        <f t="shared" si="4"/>
        <v>70</v>
      </c>
      <c r="F31" s="5">
        <f>COUNTIFS(Dosen!$K$6:$K$1144,rekap!$F$23,Dosen!$Q$6:$Q$1144,rekap!B31)</f>
        <v>0</v>
      </c>
      <c r="G31" s="5">
        <f>COUNTIFS(Dosen!$K$6:$K$1144,rekap!$G$23,Dosen!$Q$6:$Q$1144,rekap!B31)</f>
        <v>30</v>
      </c>
      <c r="H31" s="5">
        <f>COUNTIFS(Dosen!$K$6:$K$1144,rekap!$H$23,Dosen!$Q$6:$Q$1144,rekap!B31)</f>
        <v>40</v>
      </c>
      <c r="I31" s="4">
        <f>SUM(F31:H31)</f>
        <v>70</v>
      </c>
      <c r="J31" s="5">
        <f>COUNTIFS(Dosen!$M$5:$M$1144,rekap!$J$23,Dosen!$Q$5:$Q$1144,rekap!B31)</f>
        <v>9</v>
      </c>
      <c r="K31" s="5">
        <f>COUNTIFS(Dosen!$M$5:$M$1144,rekap!$K$23,Dosen!$Q$5:$Q$1144,rekap!B31)</f>
        <v>29</v>
      </c>
      <c r="L31" s="5">
        <f>COUNTIFS(Dosen!$M$5:$M$1144,rekap!$L$23,Dosen!$Q$5:$Q$1144,rekap!B31)</f>
        <v>12</v>
      </c>
      <c r="M31" s="5">
        <f>COUNTIFS(Dosen!$M$5:$M$1144,rekap!$M$23,Dosen!$Q$5:$Q$1144,rekap!B31)</f>
        <v>3</v>
      </c>
      <c r="N31" s="5">
        <f>COUNTIFS(Dosen!$M$6:$M$1144,rekap!$N$23,Dosen!$Q$6:$Q$1144,rekap!B31)</f>
        <v>17</v>
      </c>
      <c r="O31" s="45">
        <f t="shared" si="6"/>
        <v>70</v>
      </c>
      <c r="P31">
        <f>SUM(O24:O31)</f>
        <v>752</v>
      </c>
      <c r="Q31" s="42"/>
      <c r="R31">
        <f t="shared" si="7"/>
        <v>83</v>
      </c>
      <c r="U31">
        <f>O17</f>
        <v>207</v>
      </c>
    </row>
    <row r="32" spans="1:27" ht="15" x14ac:dyDescent="0.2">
      <c r="A32" s="5">
        <v>9</v>
      </c>
      <c r="B32" s="5" t="s">
        <v>1151</v>
      </c>
      <c r="C32" s="5">
        <f>COUNTIFS(Dosen!$E$6:$E$1144,rekap!$C$23,Dosen!$Q$6:$Q$1144,rekap!B32)</f>
        <v>38</v>
      </c>
      <c r="D32" s="5">
        <f>COUNTIFS(Dosen!$E$6:$E$1144,rekap!$D$23,Dosen!$Q$6:$Q$1144,rekap!$B32)</f>
        <v>17</v>
      </c>
      <c r="E32" s="4">
        <f t="shared" si="4"/>
        <v>55</v>
      </c>
      <c r="F32" s="5">
        <f>COUNTIFS(Dosen!$K$6:$K$1144,rekap!$F$23,Dosen!$Q$6:$Q$1144,rekap!B32)</f>
        <v>0</v>
      </c>
      <c r="G32" s="5">
        <f>COUNTIFS(Dosen!$K$6:$K$1144,rekap!$G$23,Dosen!$Q$6:$Q$1144,rekap!B32)</f>
        <v>27</v>
      </c>
      <c r="H32" s="5">
        <f>COUNTIFS(Dosen!$K$6:$K$1144,rekap!$H$23,Dosen!$Q$6:$Q$1144,rekap!B32)</f>
        <v>28</v>
      </c>
      <c r="I32" s="4">
        <f>SUM(F32:H32)</f>
        <v>55</v>
      </c>
      <c r="J32" s="5">
        <f>COUNTIFS(Dosen!$M$5:$M$1144,rekap!$J$23,Dosen!$Q$5:$Q$1144,rekap!B32)</f>
        <v>1</v>
      </c>
      <c r="K32" s="5">
        <f>COUNTIFS(Dosen!$M$5:$M$1144,rekap!$K$23,Dosen!$Q$5:$Q$1144,rekap!B32)</f>
        <v>18</v>
      </c>
      <c r="L32" s="5">
        <f>COUNTIFS(Dosen!$M$5:$M$1144,rekap!$L$23,Dosen!$Q$5:$Q$1144,rekap!B32)</f>
        <v>34</v>
      </c>
      <c r="M32" s="5">
        <f>COUNTIFS(Dosen!$M$5:$M$1144,rekap!$M$23,Dosen!$Q$5:$Q$1144,rekap!B32)</f>
        <v>2</v>
      </c>
      <c r="N32" s="5">
        <f>COUNTIFS(Dosen!$M$6:$M$1144,rekap!$N$23,Dosen!$Q$6:$Q$1144,rekap!B32)</f>
        <v>0</v>
      </c>
      <c r="O32" s="45">
        <f t="shared" si="6"/>
        <v>55</v>
      </c>
      <c r="Q32" s="42"/>
      <c r="R32" s="42"/>
      <c r="U32" s="13">
        <f>O33</f>
        <v>807</v>
      </c>
      <c r="X32" s="11"/>
      <c r="AA32" s="2"/>
    </row>
    <row r="33" spans="1:28" ht="15" x14ac:dyDescent="0.2">
      <c r="A33" s="5"/>
      <c r="B33" s="6" t="s">
        <v>1097</v>
      </c>
      <c r="C33" s="8">
        <f t="shared" ref="C33:I33" si="8">SUM(C24:C32)</f>
        <v>432</v>
      </c>
      <c r="D33" s="8">
        <f t="shared" si="8"/>
        <v>375</v>
      </c>
      <c r="E33" s="4">
        <f t="shared" si="8"/>
        <v>807</v>
      </c>
      <c r="F33" s="8">
        <f t="shared" si="8"/>
        <v>1</v>
      </c>
      <c r="G33" s="8">
        <f>SUM(G24:G32)</f>
        <v>496</v>
      </c>
      <c r="H33" s="8">
        <f t="shared" si="8"/>
        <v>310</v>
      </c>
      <c r="I33" s="4">
        <f t="shared" si="8"/>
        <v>807</v>
      </c>
      <c r="J33" s="8">
        <f t="shared" ref="J33:O33" si="9">SUM(J24:J32)</f>
        <v>45</v>
      </c>
      <c r="K33" s="20">
        <f t="shared" si="9"/>
        <v>211</v>
      </c>
      <c r="L33" s="8">
        <f t="shared" si="9"/>
        <v>282</v>
      </c>
      <c r="M33" s="24">
        <f t="shared" si="9"/>
        <v>20</v>
      </c>
      <c r="N33" s="24">
        <f t="shared" si="9"/>
        <v>249</v>
      </c>
      <c r="O33" s="45">
        <f t="shared" si="9"/>
        <v>807</v>
      </c>
      <c r="Q33" s="7"/>
      <c r="R33" s="7"/>
      <c r="S33" s="7"/>
      <c r="U33" s="11">
        <f>SUM(U31:U32)</f>
        <v>1014</v>
      </c>
      <c r="W33" s="93"/>
      <c r="AB33" s="22"/>
    </row>
    <row r="35" spans="1:28" x14ac:dyDescent="0.15">
      <c r="F35">
        <f>F33+L17</f>
        <v>103</v>
      </c>
      <c r="G35">
        <f>G33+M17</f>
        <v>560</v>
      </c>
      <c r="H35">
        <f>H33+N17</f>
        <v>315</v>
      </c>
      <c r="Q35">
        <f>C17+C33</f>
        <v>551</v>
      </c>
      <c r="S35">
        <f>D17+D33</f>
        <v>462</v>
      </c>
      <c r="Z35">
        <v>809</v>
      </c>
    </row>
    <row r="36" spans="1:28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8" x14ac:dyDescent="0.15">
      <c r="A37" s="26" t="s">
        <v>1194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X37" s="22"/>
    </row>
    <row r="38" spans="1:28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8" ht="15" x14ac:dyDescent="0.2">
      <c r="A39" s="1096" t="s">
        <v>1148</v>
      </c>
      <c r="B39" s="1097" t="s">
        <v>1153</v>
      </c>
      <c r="C39" s="1100" t="s">
        <v>1199</v>
      </c>
      <c r="D39" s="1101"/>
      <c r="E39" s="1101"/>
      <c r="F39" s="1101"/>
      <c r="G39" s="1101"/>
      <c r="H39" s="1101"/>
      <c r="I39" s="1101"/>
      <c r="J39" s="1102"/>
      <c r="K39" s="1101"/>
      <c r="L39" s="1101"/>
      <c r="M39" s="1101"/>
      <c r="N39" s="1101"/>
      <c r="O39" s="1101"/>
      <c r="P39" s="1101"/>
      <c r="Q39" s="1101"/>
      <c r="R39" s="1101"/>
      <c r="S39" s="1101"/>
      <c r="T39" s="1101"/>
      <c r="U39" s="1101"/>
      <c r="V39" s="1101"/>
      <c r="W39" s="1101"/>
      <c r="X39" s="1103"/>
      <c r="Y39" s="1119" t="s">
        <v>1097</v>
      </c>
    </row>
    <row r="40" spans="1:28" ht="15" x14ac:dyDescent="0.2">
      <c r="A40" s="1096"/>
      <c r="B40" s="1098"/>
      <c r="C40" s="1100" t="s">
        <v>1195</v>
      </c>
      <c r="D40" s="1101"/>
      <c r="E40" s="1101"/>
      <c r="F40" s="1103"/>
      <c r="G40" s="1122" t="s">
        <v>1101</v>
      </c>
      <c r="H40" s="1100" t="s">
        <v>1196</v>
      </c>
      <c r="I40" s="1101"/>
      <c r="J40" s="1102"/>
      <c r="K40" s="1101"/>
      <c r="L40" s="1103"/>
      <c r="M40" s="1122" t="s">
        <v>1101</v>
      </c>
      <c r="N40" s="1124" t="s">
        <v>1197</v>
      </c>
      <c r="O40" s="1125"/>
      <c r="P40" s="1125"/>
      <c r="Q40" s="1126"/>
      <c r="R40" s="1122" t="s">
        <v>1101</v>
      </c>
      <c r="S40" s="1100" t="s">
        <v>1200</v>
      </c>
      <c r="T40" s="1101"/>
      <c r="U40" s="1101"/>
      <c r="V40" s="1101"/>
      <c r="W40" s="1103"/>
      <c r="X40" s="1119" t="s">
        <v>1101</v>
      </c>
      <c r="Y40" s="1120"/>
    </row>
    <row r="41" spans="1:28" ht="15" x14ac:dyDescent="0.2">
      <c r="A41" s="1096"/>
      <c r="B41" s="1099"/>
      <c r="C41" s="893" t="s">
        <v>2206</v>
      </c>
      <c r="D41" s="894" t="s">
        <v>2207</v>
      </c>
      <c r="E41" s="895" t="s">
        <v>2208</v>
      </c>
      <c r="F41" s="894" t="s">
        <v>2209</v>
      </c>
      <c r="G41" s="1123"/>
      <c r="H41" s="894" t="s">
        <v>2210</v>
      </c>
      <c r="I41" s="894" t="s">
        <v>2211</v>
      </c>
      <c r="J41" s="896"/>
      <c r="K41" s="894" t="s">
        <v>2212</v>
      </c>
      <c r="L41" s="894" t="s">
        <v>2213</v>
      </c>
      <c r="M41" s="1123"/>
      <c r="N41" s="895" t="s">
        <v>2214</v>
      </c>
      <c r="O41" s="894" t="s">
        <v>2215</v>
      </c>
      <c r="P41" s="894" t="s">
        <v>2216</v>
      </c>
      <c r="Q41" s="894" t="s">
        <v>2217</v>
      </c>
      <c r="R41" s="1123"/>
      <c r="S41" s="894" t="s">
        <v>2218</v>
      </c>
      <c r="T41" s="895" t="s">
        <v>2219</v>
      </c>
      <c r="U41" s="897" t="s">
        <v>2220</v>
      </c>
      <c r="V41" s="897" t="s">
        <v>2221</v>
      </c>
      <c r="W41" s="897" t="s">
        <v>2222</v>
      </c>
      <c r="X41" s="1121"/>
      <c r="Y41" s="1121"/>
    </row>
    <row r="42" spans="1:28" x14ac:dyDescent="0.15">
      <c r="A42" s="30">
        <v>1</v>
      </c>
      <c r="B42" s="18" t="s">
        <v>1150</v>
      </c>
      <c r="C42" s="5">
        <f>COUNTIFS(administrasi!$N$5:$N$208,rekap!$B42,administrasi!$I$5:$I$208,rekap!C$41)</f>
        <v>0</v>
      </c>
      <c r="D42" s="5">
        <f>COUNTIFS(administrasi!$N$5:$N$208,rekap!$B42,administrasi!$I$5:$I$208,rekap!D$41)</f>
        <v>1</v>
      </c>
      <c r="E42" s="5">
        <f>COUNTIFS(administrasi!$N$5:$N$208,rekap!$B42,administrasi!$I$5:$I$208,rekap!E$41)</f>
        <v>0</v>
      </c>
      <c r="F42" s="5">
        <f>COUNTIFS(administrasi!$N$5:$N$208,rekap!$B42,administrasi!$I$5:$I$208,rekap!F$41)</f>
        <v>1</v>
      </c>
      <c r="G42" s="37">
        <f>SUM(C42:F42)</f>
        <v>2</v>
      </c>
      <c r="H42" s="5">
        <f>COUNTIFS(administrasi!$N$5:$N$208,rekap!$B42,administrasi!$I$5:$I$208,rekap!H$41)</f>
        <v>3</v>
      </c>
      <c r="I42" s="5">
        <f>COUNTIFS(administrasi!$N$5:$N$208,rekap!$B42,administrasi!$I$5:$I$208,rekap!I$41)</f>
        <v>3</v>
      </c>
      <c r="J42" s="63"/>
      <c r="K42" s="5">
        <f>COUNTIFS(administrasi!$N$5:$N$208,rekap!$B42,administrasi!$I$5:$I$208,rekap!K$41)</f>
        <v>6</v>
      </c>
      <c r="L42" s="5">
        <f>COUNTIFS(administrasi!$N$5:$N$208,rekap!$B42,administrasi!$I$5:$I$208,rekap!L$41)</f>
        <v>3</v>
      </c>
      <c r="M42" s="37">
        <f>SUM(H42:L42)</f>
        <v>15</v>
      </c>
      <c r="N42" s="5">
        <f>COUNTIFS(administrasi!$N$5:$N$208,rekap!$B42,administrasi!$I$5:$I$208,rekap!N$41)</f>
        <v>2</v>
      </c>
      <c r="O42" s="5">
        <f>COUNTIFS(administrasi!$N$5:$N$208,rekap!$B42,administrasi!$I$5:$I$208,rekap!O$41)</f>
        <v>10</v>
      </c>
      <c r="P42" s="5">
        <f>COUNTIFS(administrasi!$N$5:$N$208,rekap!$B42,administrasi!$I$5:$I$208,rekap!P$41)</f>
        <v>7</v>
      </c>
      <c r="Q42" s="5">
        <f>COUNTIFS(administrasi!$N$5:$N$208,rekap!$B42,administrasi!$I$5:$I$208,rekap!Q$41)</f>
        <v>11</v>
      </c>
      <c r="R42" s="37">
        <f>SUM(N42:Q42)</f>
        <v>30</v>
      </c>
      <c r="S42" s="5">
        <f>COUNTIFS(administrasi!$N$5:$N$208,rekap!$B42,administrasi!$I$5:$I$208,rekap!S$41)</f>
        <v>4</v>
      </c>
      <c r="T42" s="5">
        <f>COUNTIFS(administrasi!$N$5:$N$208,rekap!$B42,administrasi!$I$5:$I$208,rekap!T$41)</f>
        <v>2</v>
      </c>
      <c r="U42" s="5">
        <f>COUNTIFS(administrasi!$N$5:$N$208,rekap!$B42,administrasi!$I$5:$I$208,rekap!U$41)</f>
        <v>1</v>
      </c>
      <c r="V42" s="5">
        <f>COUNTIFS(administrasi!$N$5:$N$208,rekap!$B42,administrasi!$I$5:$I$208,rekap!V$41)</f>
        <v>0</v>
      </c>
      <c r="W42" s="5">
        <f>COUNTIFS(administrasi!$N$5:$N$208,rekap!$B42,administrasi!$I$5:$I$208,rekap!W$41)</f>
        <v>0</v>
      </c>
      <c r="X42" s="31">
        <f>SUM(S42:W42)</f>
        <v>7</v>
      </c>
      <c r="Y42" s="31">
        <f>G42+M42+R42+X42</f>
        <v>54</v>
      </c>
    </row>
    <row r="43" spans="1:28" x14ac:dyDescent="0.15">
      <c r="A43" s="30">
        <v>2</v>
      </c>
      <c r="B43" s="18" t="s">
        <v>2236</v>
      </c>
      <c r="C43" s="5">
        <f>COUNTIFS(administrasi!$N$5:$N$208,rekap!$B43,administrasi!$I$5:$I$208,rekap!C$41)</f>
        <v>0</v>
      </c>
      <c r="D43" s="5">
        <f>COUNTIFS(administrasi!$N$5:$N$208,rekap!$B43,administrasi!$I$5:$I$208,rekap!D$41)</f>
        <v>0</v>
      </c>
      <c r="E43" s="5">
        <f>COUNTIFS(administrasi!$N$5:$N$208,rekap!$B43,administrasi!$I$5:$I$208,rekap!E$41)</f>
        <v>0</v>
      </c>
      <c r="F43" s="5">
        <f>COUNTIFS(administrasi!$N$5:$N$208,rekap!$B43,administrasi!$I$5:$I$208,rekap!F$41)</f>
        <v>0</v>
      </c>
      <c r="G43" s="37">
        <f t="shared" ref="G43:G51" si="10">SUM(C43:F43)</f>
        <v>0</v>
      </c>
      <c r="H43" s="5">
        <f>COUNTIFS(administrasi!$N$5:$N$208,rekap!$B43,administrasi!$I$5:$I$208,rekap!H$41)</f>
        <v>0</v>
      </c>
      <c r="I43" s="5">
        <f>COUNTIFS(administrasi!$N$5:$N$208,rekap!$B43,administrasi!$I$5:$I$208,rekap!I$41)</f>
        <v>1</v>
      </c>
      <c r="J43" s="63"/>
      <c r="K43" s="5">
        <f>COUNTIFS(administrasi!$N$5:$N$208,rekap!$B43,administrasi!$I$5:$I$208,rekap!K$41)</f>
        <v>0</v>
      </c>
      <c r="L43" s="5">
        <f>COUNTIFS(administrasi!$N$5:$N$208,rekap!$B43,administrasi!$I$5:$I$208,rekap!L$41)</f>
        <v>1</v>
      </c>
      <c r="M43" s="37">
        <f t="shared" ref="M43:M51" si="11">SUM(H43:L43)</f>
        <v>2</v>
      </c>
      <c r="N43" s="5">
        <f>COUNTIFS(administrasi!$N$5:$N$208,rekap!$B43,administrasi!$I$5:$I$208,rekap!N$41)</f>
        <v>7</v>
      </c>
      <c r="O43" s="5">
        <f>COUNTIFS(administrasi!$N$5:$N$208,rekap!$B43,administrasi!$I$5:$I$208,rekap!O$41)</f>
        <v>9</v>
      </c>
      <c r="P43" s="5">
        <f>COUNTIFS(administrasi!$N$5:$N$208,rekap!$B43,administrasi!$I$5:$I$208,rekap!P$41)</f>
        <v>10</v>
      </c>
      <c r="Q43" s="5">
        <f>COUNTIFS(administrasi!$N$5:$N$208,rekap!$B43,administrasi!$I$5:$I$208,rekap!Q$41)</f>
        <v>13</v>
      </c>
      <c r="R43" s="37">
        <f t="shared" ref="R43:R51" si="12">SUM(N43:Q43)</f>
        <v>39</v>
      </c>
      <c r="S43" s="5">
        <f>COUNTIFS(administrasi!$N$5:$N$208,rekap!$B43,administrasi!$I$5:$I$208,rekap!S$41)</f>
        <v>6</v>
      </c>
      <c r="T43" s="5">
        <f>COUNTIFS(administrasi!$N$5:$N$208,rekap!$B43,administrasi!$I$5:$I$208,rekap!T$41)</f>
        <v>2</v>
      </c>
      <c r="U43" s="5">
        <f>COUNTIFS(administrasi!$N$5:$N$208,rekap!$B43,administrasi!$I$5:$I$208,rekap!U$41)</f>
        <v>1</v>
      </c>
      <c r="V43" s="5">
        <f>COUNTIFS(administrasi!$N$5:$N$208,rekap!$B43,administrasi!$I$5:$I$208,rekap!V$41)</f>
        <v>0</v>
      </c>
      <c r="W43" s="5">
        <f>COUNTIFS(administrasi!$N$5:$N$208,rekap!$B43,administrasi!$I$5:$I$208,rekap!W$41)</f>
        <v>0</v>
      </c>
      <c r="X43" s="31">
        <f t="shared" ref="X43:X51" si="13">SUM(S43:W43)</f>
        <v>9</v>
      </c>
      <c r="Y43" s="31">
        <f t="shared" ref="Y43:Y51" si="14">G43+M43+R43+X43</f>
        <v>50</v>
      </c>
    </row>
    <row r="44" spans="1:28" x14ac:dyDescent="0.15">
      <c r="A44" s="30">
        <v>4</v>
      </c>
      <c r="B44" s="18" t="s">
        <v>3722</v>
      </c>
      <c r="C44" s="5">
        <f>COUNTIFS(administrasi!$N$5:$N$208,rekap!$B44,administrasi!$I$5:$I$208,rekap!C$41)</f>
        <v>0</v>
      </c>
      <c r="D44" s="5">
        <f>COUNTIFS(administrasi!$N$5:$N$208,rekap!$B44,administrasi!$I$5:$I$208,rekap!D$41)</f>
        <v>0</v>
      </c>
      <c r="E44" s="5">
        <f>COUNTIFS(administrasi!$N$5:$N$208,rekap!$B44,administrasi!$I$5:$I$208,rekap!E$41)</f>
        <v>0</v>
      </c>
      <c r="F44" s="5">
        <f>COUNTIFS(administrasi!$N$5:$N$208,rekap!$B44,administrasi!$I$5:$I$208,rekap!F$41)</f>
        <v>0</v>
      </c>
      <c r="G44" s="37">
        <f t="shared" si="10"/>
        <v>0</v>
      </c>
      <c r="H44" s="5">
        <f>COUNTIFS(administrasi!$N$5:$N$208,rekap!$B44,administrasi!$I$5:$I$208,rekap!H$41)</f>
        <v>0</v>
      </c>
      <c r="I44" s="5">
        <f>COUNTIFS(administrasi!$N$5:$N$208,rekap!$B44,administrasi!$I$5:$I$208,rekap!I$41)</f>
        <v>0</v>
      </c>
      <c r="J44" s="63"/>
      <c r="K44" s="5">
        <f>COUNTIFS(administrasi!$N$5:$N$208,rekap!$B44,administrasi!$I$5:$I$208,rekap!K$41)</f>
        <v>0</v>
      </c>
      <c r="L44" s="5">
        <f>COUNTIFS(administrasi!$N$5:$N$208,rekap!$B44,administrasi!$I$5:$I$208,rekap!L$41)</f>
        <v>0</v>
      </c>
      <c r="M44" s="37">
        <f t="shared" si="11"/>
        <v>0</v>
      </c>
      <c r="N44" s="5">
        <f>COUNTIFS(administrasi!$N$5:$N$208,rekap!$B44,administrasi!$I$5:$I$208,rekap!N$41)</f>
        <v>1</v>
      </c>
      <c r="O44" s="5">
        <f>COUNTIFS(administrasi!$N$5:$N$208,rekap!$B44,administrasi!$I$5:$I$208,rekap!O$41)</f>
        <v>2</v>
      </c>
      <c r="P44" s="5">
        <f>COUNTIFS(administrasi!$N$5:$N$208,rekap!$B44,administrasi!$I$5:$I$208,rekap!P$41)</f>
        <v>3</v>
      </c>
      <c r="Q44" s="5">
        <f>COUNTIFS(administrasi!$N$5:$N$208,rekap!$B44,administrasi!$I$5:$I$208,rekap!Q$41)</f>
        <v>2</v>
      </c>
      <c r="R44" s="37">
        <f t="shared" si="12"/>
        <v>8</v>
      </c>
      <c r="S44" s="5">
        <f>COUNTIFS(administrasi!$N$5:$N$208,rekap!$B44,administrasi!$I$5:$I$208,rekap!S$41)</f>
        <v>2</v>
      </c>
      <c r="T44" s="5">
        <f>COUNTIFS(administrasi!$N$5:$N$208,rekap!$B44,administrasi!$I$5:$I$208,rekap!T$41)</f>
        <v>1</v>
      </c>
      <c r="U44" s="5">
        <f>COUNTIFS(administrasi!$N$5:$N$208,rekap!$B44,administrasi!$I$5:$I$208,rekap!U$41)</f>
        <v>0</v>
      </c>
      <c r="V44" s="5">
        <f>COUNTIFS(administrasi!$N$5:$N$208,rekap!$B44,administrasi!$I$5:$I$208,rekap!V$41)</f>
        <v>0</v>
      </c>
      <c r="W44" s="5">
        <f>COUNTIFS(administrasi!$N$5:$N$208,rekap!$B44,administrasi!$I$5:$I$208,rekap!W$41)</f>
        <v>0</v>
      </c>
      <c r="X44" s="31">
        <f t="shared" si="13"/>
        <v>3</v>
      </c>
      <c r="Y44" s="31">
        <f t="shared" si="14"/>
        <v>11</v>
      </c>
    </row>
    <row r="45" spans="1:28" x14ac:dyDescent="0.15">
      <c r="A45" s="30">
        <v>5</v>
      </c>
      <c r="B45" s="5" t="s">
        <v>2228</v>
      </c>
      <c r="C45" s="5">
        <f>COUNTIFS(administrasi!$N$5:$N$208,rekap!$B45,administrasi!$I$5:$I$208,rekap!C$41)</f>
        <v>0</v>
      </c>
      <c r="D45" s="5">
        <f>COUNTIFS(administrasi!$N$5:$N$208,rekap!$B45,administrasi!$I$5:$I$208,rekap!D$41)</f>
        <v>0</v>
      </c>
      <c r="E45" s="5">
        <f>COUNTIFS(administrasi!$N$5:$N$208,rekap!$B45,administrasi!$I$5:$I$208,rekap!E$41)</f>
        <v>0</v>
      </c>
      <c r="F45" s="5">
        <f>COUNTIFS(administrasi!$N$5:$N$208,rekap!$B45,administrasi!$I$5:$I$208,rekap!F$41)</f>
        <v>0</v>
      </c>
      <c r="G45" s="37">
        <f t="shared" si="10"/>
        <v>0</v>
      </c>
      <c r="H45" s="5">
        <f>COUNTIFS(administrasi!$N$5:$N$208,rekap!$B45,administrasi!$I$5:$I$208,rekap!H$41)</f>
        <v>0</v>
      </c>
      <c r="I45" s="5">
        <f>COUNTIFS(administrasi!$N$5:$N$208,rekap!$B45,administrasi!$I$5:$I$208,rekap!I$41)</f>
        <v>1</v>
      </c>
      <c r="J45" s="63"/>
      <c r="K45" s="5">
        <f>COUNTIFS(administrasi!$N$5:$N$208,rekap!$B45,administrasi!$I$5:$I$208,rekap!K$41)</f>
        <v>0</v>
      </c>
      <c r="L45" s="5">
        <f>COUNTIFS(administrasi!$N$5:$N$208,rekap!$B45,administrasi!$I$5:$I$208,rekap!L$41)</f>
        <v>1</v>
      </c>
      <c r="M45" s="37">
        <f t="shared" si="11"/>
        <v>2</v>
      </c>
      <c r="N45" s="5">
        <f>COUNTIFS(administrasi!$N$5:$N$208,rekap!$B45,administrasi!$I$5:$I$208,rekap!N$41)</f>
        <v>3</v>
      </c>
      <c r="O45" s="5">
        <f>COUNTIFS(administrasi!$N$5:$N$208,rekap!$B45,administrasi!$I$5:$I$208,rekap!O$41)</f>
        <v>2</v>
      </c>
      <c r="P45" s="5">
        <f>COUNTIFS(administrasi!$N$5:$N$208,rekap!$B45,administrasi!$I$5:$I$208,rekap!P$41)</f>
        <v>9</v>
      </c>
      <c r="Q45" s="5">
        <f>COUNTIFS(administrasi!$N$5:$N$208,rekap!$B45,administrasi!$I$5:$I$208,rekap!Q$41)</f>
        <v>3</v>
      </c>
      <c r="R45" s="37">
        <f t="shared" si="12"/>
        <v>17</v>
      </c>
      <c r="S45" s="5">
        <f>COUNTIFS(administrasi!$N$5:$N$208,rekap!$B45,administrasi!$I$5:$I$208,rekap!S$41)</f>
        <v>1</v>
      </c>
      <c r="T45" s="5">
        <f>COUNTIFS(administrasi!$N$5:$N$208,rekap!$B45,administrasi!$I$5:$I$208,rekap!T$41)</f>
        <v>1</v>
      </c>
      <c r="U45" s="5">
        <f>COUNTIFS(administrasi!$N$5:$N$208,rekap!$B45,administrasi!$I$5:$I$208,rekap!U$41)</f>
        <v>0</v>
      </c>
      <c r="V45" s="5">
        <f>COUNTIFS(administrasi!$N$5:$N$208,rekap!$B45,administrasi!$I$5:$I$208,rekap!V$41)</f>
        <v>0</v>
      </c>
      <c r="W45" s="5">
        <f>COUNTIFS(administrasi!$N$5:$N$208,rekap!$B45,administrasi!$I$5:$I$208,rekap!W$41)</f>
        <v>0</v>
      </c>
      <c r="X45" s="31">
        <f t="shared" si="13"/>
        <v>2</v>
      </c>
      <c r="Y45" s="31">
        <f t="shared" si="14"/>
        <v>21</v>
      </c>
    </row>
    <row r="46" spans="1:28" x14ac:dyDescent="0.15">
      <c r="A46" s="30">
        <v>6</v>
      </c>
      <c r="B46" s="5" t="s">
        <v>2229</v>
      </c>
      <c r="C46" s="5">
        <f>COUNTIFS(administrasi!$N$5:$N$208,rekap!$B46,administrasi!$I$5:$I$208,rekap!C$41)</f>
        <v>0</v>
      </c>
      <c r="D46" s="5">
        <f>COUNTIFS(administrasi!$N$5:$N$208,rekap!$B46,administrasi!$I$5:$I$208,rekap!D$41)</f>
        <v>0</v>
      </c>
      <c r="E46" s="5">
        <f>COUNTIFS(administrasi!$N$5:$N$208,rekap!$B46,administrasi!$I$5:$I$208,rekap!E$41)</f>
        <v>0</v>
      </c>
      <c r="F46" s="5">
        <f>COUNTIFS(administrasi!$N$5:$N$208,rekap!$B46,administrasi!$I$5:$I$208,rekap!F$41)</f>
        <v>0</v>
      </c>
      <c r="G46" s="37">
        <f t="shared" si="10"/>
        <v>0</v>
      </c>
      <c r="H46" s="5">
        <f>COUNTIFS(administrasi!$N$5:$N$208,rekap!$B46,administrasi!$I$5:$I$208,rekap!H$41)</f>
        <v>0</v>
      </c>
      <c r="I46" s="5">
        <f>COUNTIFS(administrasi!$N$5:$N$208,rekap!$B46,administrasi!$I$5:$I$208,rekap!I$41)</f>
        <v>0</v>
      </c>
      <c r="J46" s="63"/>
      <c r="K46" s="5">
        <f>COUNTIFS(administrasi!$N$5:$N$208,rekap!$B46,administrasi!$I$5:$I$208,rekap!K$41)</f>
        <v>0</v>
      </c>
      <c r="L46" s="5">
        <f>COUNTIFS(administrasi!$N$5:$N$208,rekap!$B46,administrasi!$I$5:$I$208,rekap!L$41)</f>
        <v>1</v>
      </c>
      <c r="M46" s="37">
        <f t="shared" si="11"/>
        <v>1</v>
      </c>
      <c r="N46" s="5">
        <f>COUNTIFS(administrasi!$N$5:$N$208,rekap!$B46,administrasi!$I$5:$I$208,rekap!N$41)</f>
        <v>0</v>
      </c>
      <c r="O46" s="5">
        <f>COUNTIFS(administrasi!$N$5:$N$208,rekap!$B46,administrasi!$I$5:$I$208,rekap!O$41)</f>
        <v>1</v>
      </c>
      <c r="P46" s="5">
        <f>COUNTIFS(administrasi!$N$5:$N$208,rekap!$B46,administrasi!$I$5:$I$208,rekap!P$41)</f>
        <v>3</v>
      </c>
      <c r="Q46" s="5">
        <f>COUNTIFS(administrasi!$N$5:$N$208,rekap!$B46,administrasi!$I$5:$I$208,rekap!Q$41)</f>
        <v>3</v>
      </c>
      <c r="R46" s="37">
        <f t="shared" si="12"/>
        <v>7</v>
      </c>
      <c r="S46" s="5">
        <f>COUNTIFS(administrasi!$N$5:$N$208,rekap!$B46,administrasi!$I$5:$I$208,rekap!S$41)</f>
        <v>1</v>
      </c>
      <c r="T46" s="5">
        <f>COUNTIFS(administrasi!$N$5:$N$208,rekap!$B46,administrasi!$I$5:$I$208,rekap!T$41)</f>
        <v>0</v>
      </c>
      <c r="U46" s="5">
        <f>COUNTIFS(administrasi!$N$5:$N$208,rekap!$B46,administrasi!$I$5:$I$208,rekap!U$41)</f>
        <v>0</v>
      </c>
      <c r="V46" s="5">
        <f>COUNTIFS(administrasi!$N$5:$N$208,rekap!$B46,administrasi!$I$5:$I$208,rekap!V$41)</f>
        <v>0</v>
      </c>
      <c r="W46" s="5">
        <f>COUNTIFS(administrasi!$N$5:$N$208,rekap!$B46,administrasi!$I$5:$I$208,rekap!W$41)</f>
        <v>0</v>
      </c>
      <c r="X46" s="31">
        <f t="shared" si="13"/>
        <v>1</v>
      </c>
      <c r="Y46" s="31">
        <f t="shared" si="14"/>
        <v>9</v>
      </c>
    </row>
    <row r="47" spans="1:28" x14ac:dyDescent="0.15">
      <c r="A47" s="30">
        <v>7</v>
      </c>
      <c r="B47" s="5" t="s">
        <v>2230</v>
      </c>
      <c r="C47" s="5">
        <f>COUNTIFS(administrasi!$N$5:$N$208,rekap!$B47,administrasi!$I$5:$I$208,rekap!C$41)</f>
        <v>0</v>
      </c>
      <c r="D47" s="5">
        <f>COUNTIFS(administrasi!$N$5:$N$208,rekap!$B47,administrasi!$I$5:$I$208,rekap!D$41)</f>
        <v>0</v>
      </c>
      <c r="E47" s="5">
        <f>COUNTIFS(administrasi!$N$5:$N$208,rekap!$B47,administrasi!$I$5:$I$208,rekap!E$41)</f>
        <v>0</v>
      </c>
      <c r="F47" s="5">
        <f>COUNTIFS(administrasi!$N$5:$N$208,rekap!$B47,administrasi!$I$5:$I$208,rekap!F$41)</f>
        <v>0</v>
      </c>
      <c r="G47" s="37">
        <f t="shared" si="10"/>
        <v>0</v>
      </c>
      <c r="H47" s="5">
        <f>COUNTIFS(administrasi!$N$5:$N$208,rekap!$B47,administrasi!$I$5:$I$208,rekap!H$41)</f>
        <v>0</v>
      </c>
      <c r="I47" s="5">
        <f>COUNTIFS(administrasi!$N$5:$N$208,rekap!$B47,administrasi!$I$5:$I$208,rekap!I$41)</f>
        <v>0</v>
      </c>
      <c r="J47" s="63"/>
      <c r="K47" s="5">
        <f>COUNTIFS(administrasi!$N$5:$N$208,rekap!$B47,administrasi!$I$5:$I$208,rekap!K$41)</f>
        <v>0</v>
      </c>
      <c r="L47" s="5">
        <f>COUNTIFS(administrasi!$N$5:$N$208,rekap!$B47,administrasi!$I$5:$I$208,rekap!L$41)</f>
        <v>0</v>
      </c>
      <c r="M47" s="37">
        <f t="shared" si="11"/>
        <v>0</v>
      </c>
      <c r="N47" s="5">
        <f>COUNTIFS(administrasi!$N$5:$N$208,rekap!$B47,administrasi!$I$5:$I$208,rekap!N$41)</f>
        <v>2</v>
      </c>
      <c r="O47" s="5">
        <f>COUNTIFS(administrasi!$N$5:$N$208,rekap!$B47,administrasi!$I$5:$I$208,rekap!O$41)</f>
        <v>2</v>
      </c>
      <c r="P47" s="5">
        <f>COUNTIFS(administrasi!$N$5:$N$208,rekap!$B47,administrasi!$I$5:$I$208,rekap!P$41)</f>
        <v>3</v>
      </c>
      <c r="Q47" s="5">
        <f>COUNTIFS(administrasi!$N$5:$N$208,rekap!$B47,administrasi!$I$5:$I$208,rekap!Q$41)</f>
        <v>2</v>
      </c>
      <c r="R47" s="37">
        <f t="shared" si="12"/>
        <v>9</v>
      </c>
      <c r="S47" s="5">
        <f>COUNTIFS(administrasi!$N$5:$N$208,rekap!$B47,administrasi!$I$5:$I$208,rekap!S$41)</f>
        <v>0</v>
      </c>
      <c r="T47" s="5">
        <f>COUNTIFS(administrasi!$N$5:$N$208,rekap!$B47,administrasi!$I$5:$I$208,rekap!T$41)</f>
        <v>2</v>
      </c>
      <c r="U47" s="5">
        <f>COUNTIFS(administrasi!$N$5:$N$208,rekap!$B47,administrasi!$I$5:$I$208,rekap!U$41)</f>
        <v>0</v>
      </c>
      <c r="V47" s="5">
        <f>COUNTIFS(administrasi!$N$5:$N$208,rekap!$B47,administrasi!$I$5:$I$208,rekap!V$41)</f>
        <v>0</v>
      </c>
      <c r="W47" s="5">
        <f>COUNTIFS(administrasi!$N$5:$N$208,rekap!$B47,administrasi!$I$5:$I$208,rekap!W$41)</f>
        <v>0</v>
      </c>
      <c r="X47" s="31">
        <f t="shared" si="13"/>
        <v>2</v>
      </c>
      <c r="Y47" s="31">
        <f t="shared" si="14"/>
        <v>11</v>
      </c>
    </row>
    <row r="48" spans="1:28" x14ac:dyDescent="0.15">
      <c r="A48" s="30">
        <v>8</v>
      </c>
      <c r="B48" s="5" t="s">
        <v>2231</v>
      </c>
      <c r="C48" s="5">
        <f>COUNTIFS(administrasi!$N$5:$N$208,rekap!$B48,administrasi!$I$5:$I$208,rekap!C$41)</f>
        <v>0</v>
      </c>
      <c r="D48" s="5">
        <f>COUNTIFS(administrasi!$N$5:$N$208,rekap!$B48,administrasi!$I$5:$I$208,rekap!D$41)</f>
        <v>0</v>
      </c>
      <c r="E48" s="5">
        <f>COUNTIFS(administrasi!$N$5:$N$208,rekap!$B48,administrasi!$I$5:$I$208,rekap!E$41)</f>
        <v>0</v>
      </c>
      <c r="F48" s="5">
        <f>COUNTIFS(administrasi!$N$5:$N$208,rekap!$B48,administrasi!$I$5:$I$208,rekap!F$41)</f>
        <v>0</v>
      </c>
      <c r="G48" s="37">
        <f t="shared" si="10"/>
        <v>0</v>
      </c>
      <c r="H48" s="5">
        <f>COUNTIFS(administrasi!$N$5:$N$208,rekap!$B48,administrasi!$I$5:$I$208,rekap!H$41)</f>
        <v>0</v>
      </c>
      <c r="I48" s="5">
        <f>COUNTIFS(administrasi!$N$5:$N$208,rekap!$B48,administrasi!$I$5:$I$208,rekap!I$41)</f>
        <v>0</v>
      </c>
      <c r="J48" s="63"/>
      <c r="K48" s="5">
        <f>COUNTIFS(administrasi!$N$5:$N$208,rekap!$B48,administrasi!$I$5:$I$208,rekap!K$41)</f>
        <v>0</v>
      </c>
      <c r="L48" s="5">
        <f>COUNTIFS(administrasi!$N$5:$N$208,rekap!$B48,administrasi!$I$5:$I$208,rekap!L$41)</f>
        <v>1</v>
      </c>
      <c r="M48" s="37">
        <f t="shared" si="11"/>
        <v>1</v>
      </c>
      <c r="N48" s="5">
        <f>COUNTIFS(administrasi!$N$5:$N$208,rekap!$B48,administrasi!$I$5:$I$208,rekap!N$41)</f>
        <v>1</v>
      </c>
      <c r="O48" s="5">
        <f>COUNTIFS(administrasi!$N$5:$N$208,rekap!$B48,administrasi!$I$5:$I$208,rekap!O$41)</f>
        <v>3</v>
      </c>
      <c r="P48" s="5">
        <f>COUNTIFS(administrasi!$N$5:$N$208,rekap!$B48,administrasi!$I$5:$I$208,rekap!P$41)</f>
        <v>1</v>
      </c>
      <c r="Q48" s="5">
        <f>COUNTIFS(administrasi!$N$5:$N$208,rekap!$B48,administrasi!$I$5:$I$208,rekap!Q$41)</f>
        <v>2</v>
      </c>
      <c r="R48" s="37">
        <f t="shared" si="12"/>
        <v>7</v>
      </c>
      <c r="S48" s="5">
        <f>COUNTIFS(administrasi!$N$5:$N$208,rekap!$B48,administrasi!$I$5:$I$208,rekap!S$41)</f>
        <v>1</v>
      </c>
      <c r="T48" s="5">
        <f>COUNTIFS(administrasi!$N$5:$N$208,rekap!$B48,administrasi!$I$5:$I$208,rekap!T$41)</f>
        <v>1</v>
      </c>
      <c r="U48" s="5">
        <f>COUNTIFS(administrasi!$N$5:$N$208,rekap!$B48,administrasi!$I$5:$I$208,rekap!U$41)</f>
        <v>0</v>
      </c>
      <c r="V48" s="5">
        <f>COUNTIFS(administrasi!$N$5:$N$208,rekap!$B48,administrasi!$I$5:$I$208,rekap!V$41)</f>
        <v>0</v>
      </c>
      <c r="W48" s="5">
        <f>COUNTIFS(administrasi!$N$5:$N$208,rekap!$B48,administrasi!$I$5:$I$208,rekap!W$41)</f>
        <v>0</v>
      </c>
      <c r="X48" s="31">
        <f t="shared" si="13"/>
        <v>2</v>
      </c>
      <c r="Y48" s="31">
        <f t="shared" si="14"/>
        <v>10</v>
      </c>
    </row>
    <row r="49" spans="1:25" x14ac:dyDescent="0.15">
      <c r="A49" s="30">
        <v>9</v>
      </c>
      <c r="B49" s="18" t="s">
        <v>2232</v>
      </c>
      <c r="C49" s="5">
        <f>COUNTIFS(administrasi!$N$5:$N$208,rekap!$B49,administrasi!$I$5:$I$208,rekap!C$41)</f>
        <v>0</v>
      </c>
      <c r="D49" s="5">
        <f>COUNTIFS(administrasi!$N$5:$N$208,rekap!$B49,administrasi!$I$5:$I$208,rekap!D$41)</f>
        <v>0</v>
      </c>
      <c r="E49" s="5">
        <f>COUNTIFS(administrasi!$N$5:$N$208,rekap!$B49,administrasi!$I$5:$I$208,rekap!E$41)</f>
        <v>0</v>
      </c>
      <c r="F49" s="5">
        <f>COUNTIFS(administrasi!$N$5:$N$208,rekap!$B49,administrasi!$I$5:$I$208,rekap!F$41)</f>
        <v>0</v>
      </c>
      <c r="G49" s="37">
        <f t="shared" si="10"/>
        <v>0</v>
      </c>
      <c r="H49" s="5">
        <f>COUNTIFS(administrasi!$N$5:$N$208,rekap!$B49,administrasi!$I$5:$I$208,rekap!H$41)</f>
        <v>0</v>
      </c>
      <c r="I49" s="5">
        <f>COUNTIFS(administrasi!$N$5:$N$208,rekap!$B49,administrasi!$I$5:$I$208,rekap!I$41)</f>
        <v>2</v>
      </c>
      <c r="J49" s="63"/>
      <c r="K49" s="5">
        <f>COUNTIFS(administrasi!$N$5:$N$208,rekap!$B49,administrasi!$I$5:$I$208,rekap!K$41)</f>
        <v>0</v>
      </c>
      <c r="L49" s="5">
        <f>COUNTIFS(administrasi!$N$5:$N$208,rekap!$B49,administrasi!$I$5:$I$208,rekap!L$41)</f>
        <v>0</v>
      </c>
      <c r="M49" s="37">
        <f t="shared" si="11"/>
        <v>2</v>
      </c>
      <c r="N49" s="5">
        <f>COUNTIFS(administrasi!$N$5:$N$208,rekap!$B49,administrasi!$I$5:$I$208,rekap!N$41)</f>
        <v>3</v>
      </c>
      <c r="O49" s="5">
        <f>COUNTIFS(administrasi!$N$5:$N$208,rekap!$B49,administrasi!$I$5:$I$208,rekap!O$41)</f>
        <v>4</v>
      </c>
      <c r="P49" s="5">
        <f>COUNTIFS(administrasi!$N$5:$N$208,rekap!$B49,administrasi!$I$5:$I$208,rekap!P$41)</f>
        <v>1</v>
      </c>
      <c r="Q49" s="5">
        <f>COUNTIFS(administrasi!$N$5:$N$208,rekap!$B49,administrasi!$I$5:$I$208,rekap!Q$41)</f>
        <v>1</v>
      </c>
      <c r="R49" s="37">
        <f t="shared" si="12"/>
        <v>9</v>
      </c>
      <c r="S49" s="5">
        <f>COUNTIFS(administrasi!$N$5:$N$208,rekap!$B49,administrasi!$I$5:$I$208,rekap!S$41)</f>
        <v>1</v>
      </c>
      <c r="T49" s="5">
        <f>COUNTIFS(administrasi!$N$5:$N$208,rekap!$B49,administrasi!$I$5:$I$208,rekap!T$41)</f>
        <v>1</v>
      </c>
      <c r="U49" s="5">
        <f>COUNTIFS(administrasi!$N$5:$N$208,rekap!$B49,administrasi!$I$5:$I$208,rekap!U$41)</f>
        <v>0</v>
      </c>
      <c r="V49" s="5">
        <f>COUNTIFS(administrasi!$N$5:$N$208,rekap!$B49,administrasi!$I$5:$I$208,rekap!V$41)</f>
        <v>0</v>
      </c>
      <c r="W49" s="5">
        <f>COUNTIFS(administrasi!$N$5:$N$208,rekap!$B49,administrasi!$I$5:$I$208,rekap!W$41)</f>
        <v>0</v>
      </c>
      <c r="X49" s="31">
        <f t="shared" si="13"/>
        <v>2</v>
      </c>
      <c r="Y49" s="31">
        <f t="shared" si="14"/>
        <v>13</v>
      </c>
    </row>
    <row r="50" spans="1:25" x14ac:dyDescent="0.15">
      <c r="A50" s="30">
        <v>10</v>
      </c>
      <c r="B50" s="18" t="s">
        <v>2234</v>
      </c>
      <c r="C50" s="5">
        <f>COUNTIFS(administrasi!$N$5:$N$208,rekap!$B50,administrasi!$I$5:$I$208,rekap!C$41)</f>
        <v>0</v>
      </c>
      <c r="D50" s="5">
        <f>COUNTIFS(administrasi!$N$5:$N$208,rekap!$B50,administrasi!$I$5:$I$208,rekap!D$41)</f>
        <v>0</v>
      </c>
      <c r="E50" s="5">
        <f>COUNTIFS(administrasi!$N$5:$N$208,rekap!$B50,administrasi!$I$5:$I$208,rekap!E$41)</f>
        <v>0</v>
      </c>
      <c r="F50" s="5">
        <f>COUNTIFS(administrasi!$N$5:$N$208,rekap!$B50,administrasi!$I$5:$I$208,rekap!F$41)</f>
        <v>0</v>
      </c>
      <c r="G50" s="37">
        <f t="shared" si="10"/>
        <v>0</v>
      </c>
      <c r="H50" s="5">
        <f>COUNTIFS(administrasi!$N$5:$N$208,rekap!$B50,administrasi!$I$5:$I$208,rekap!H$41)</f>
        <v>0</v>
      </c>
      <c r="I50" s="5">
        <f>COUNTIFS(administrasi!$N$5:$N$208,rekap!$B50,administrasi!$I$5:$I$208,rekap!I$41)</f>
        <v>0</v>
      </c>
      <c r="J50" s="63"/>
      <c r="K50" s="5">
        <f>COUNTIFS(administrasi!$N$5:$N$208,rekap!$B50,administrasi!$I$5:$I$208,rekap!K$41)</f>
        <v>0</v>
      </c>
      <c r="L50" s="5">
        <f>COUNTIFS(administrasi!$N$5:$N$208,rekap!$B50,administrasi!$I$5:$I$208,rekap!L$41)</f>
        <v>0</v>
      </c>
      <c r="M50" s="37">
        <f t="shared" si="11"/>
        <v>0</v>
      </c>
      <c r="N50" s="5">
        <f>COUNTIFS(administrasi!$N$5:$N$208,rekap!$B50,administrasi!$I$5:$I$208,rekap!N$41)</f>
        <v>1</v>
      </c>
      <c r="O50" s="5">
        <f>COUNTIFS(administrasi!$N$5:$N$208,rekap!$B50,administrasi!$I$5:$I$208,rekap!O$41)</f>
        <v>5</v>
      </c>
      <c r="P50" s="5">
        <f>COUNTIFS(administrasi!$N$5:$N$208,rekap!$B50,administrasi!$I$5:$I$208,rekap!P$41)</f>
        <v>4</v>
      </c>
      <c r="Q50" s="5">
        <f>COUNTIFS(administrasi!$N$5:$N$208,rekap!$B50,administrasi!$I$5:$I$208,rekap!Q$41)</f>
        <v>3</v>
      </c>
      <c r="R50" s="37">
        <f t="shared" si="12"/>
        <v>13</v>
      </c>
      <c r="S50" s="5">
        <f>COUNTIFS(administrasi!$N$5:$N$208,rekap!$B50,administrasi!$I$5:$I$208,rekap!S$41)</f>
        <v>2</v>
      </c>
      <c r="T50" s="5">
        <f>COUNTIFS(administrasi!$N$5:$N$208,rekap!$B50,administrasi!$I$5:$I$208,rekap!T$41)</f>
        <v>0</v>
      </c>
      <c r="U50" s="5">
        <f>COUNTIFS(administrasi!$N$5:$N$208,rekap!$B50,administrasi!$I$5:$I$208,rekap!U$41)</f>
        <v>0</v>
      </c>
      <c r="V50" s="5">
        <f>COUNTIFS(administrasi!$N$5:$N$208,rekap!$B50,administrasi!$I$5:$I$208,rekap!V$41)</f>
        <v>0</v>
      </c>
      <c r="W50" s="5">
        <f>COUNTIFS(administrasi!$N$5:$N$208,rekap!$B50,administrasi!$I$5:$I$208,rekap!W$41)</f>
        <v>0</v>
      </c>
      <c r="X50" s="31">
        <f t="shared" si="13"/>
        <v>2</v>
      </c>
      <c r="Y50" s="31">
        <f t="shared" si="14"/>
        <v>15</v>
      </c>
    </row>
    <row r="51" spans="1:25" x14ac:dyDescent="0.15">
      <c r="A51" s="30">
        <v>11</v>
      </c>
      <c r="B51" s="18" t="s">
        <v>2233</v>
      </c>
      <c r="C51" s="5">
        <f>COUNTIFS(administrasi!$N$5:$N$288,rekap!$B51,administrasi!$I$5:$I$288,rekap!C$41)</f>
        <v>0</v>
      </c>
      <c r="D51" s="5">
        <f>COUNTIFS(administrasi!$N$5:$N$288,rekap!$B51,administrasi!$I$5:$I$288,rekap!D$41)</f>
        <v>0</v>
      </c>
      <c r="E51" s="5">
        <f>COUNTIFS(administrasi!$N$5:$N$288,rekap!$B51,administrasi!$I$5:$I$288,rekap!E$41)</f>
        <v>0</v>
      </c>
      <c r="F51" s="5">
        <f>COUNTIFS(administrasi!$N$5:$N$288,rekap!$B51,administrasi!$I$5:$I$288,rekap!F$41)</f>
        <v>0</v>
      </c>
      <c r="G51" s="37">
        <f t="shared" si="10"/>
        <v>0</v>
      </c>
      <c r="H51" s="5">
        <f>COUNTIFS(administrasi!$N$5:$N$288,rekap!$B51,administrasi!$I$5:$I$288,rekap!H$41)</f>
        <v>1</v>
      </c>
      <c r="I51" s="5">
        <f>COUNTIFS(administrasi!$N$5:$N$288,rekap!$B51,administrasi!$I$5:$I$288,rekap!I$41)</f>
        <v>0</v>
      </c>
      <c r="J51" s="63"/>
      <c r="K51" s="5">
        <f>COUNTIFS(administrasi!$N$5:$N$288,rekap!$B51,administrasi!$I$5:$I$288,rekap!K$41)</f>
        <v>0</v>
      </c>
      <c r="L51" s="5">
        <f>COUNTIFS(administrasi!$N$5:$N$288,rekap!$B51,administrasi!$I$5:$I$288,rekap!L$41)</f>
        <v>1</v>
      </c>
      <c r="M51" s="37">
        <f t="shared" si="11"/>
        <v>2</v>
      </c>
      <c r="N51" s="5">
        <f>COUNTIFS(administrasi!$N$5:$N$288,rekap!$B51,administrasi!$I$5:$I$288,rekap!N$41)</f>
        <v>3</v>
      </c>
      <c r="O51" s="5">
        <f>COUNTIFS(administrasi!$N$5:$N$288,rekap!$B51,administrasi!$I$5:$I$288,rekap!O$41)</f>
        <v>2</v>
      </c>
      <c r="P51" s="5">
        <f>COUNTIFS(administrasi!$N$5:$N$288,rekap!$B51,administrasi!$I$5:$I$288,rekap!P$41)</f>
        <v>4</v>
      </c>
      <c r="Q51" s="5">
        <f>COUNTIFS(administrasi!$N$5:$N$288,rekap!$B51,administrasi!$I$5:$I$288,rekap!Q$41)</f>
        <v>1</v>
      </c>
      <c r="R51" s="37">
        <f t="shared" si="12"/>
        <v>10</v>
      </c>
      <c r="S51" s="5">
        <f>COUNTIFS(administrasi!$N$5:$N$288,rekap!$B51,administrasi!$I$5:$I$288,rekap!S$41)</f>
        <v>0</v>
      </c>
      <c r="T51" s="5">
        <f>COUNTIFS(administrasi!$N$5:$N$288,rekap!$B51,administrasi!$I$5:$I$288,rekap!T$41)</f>
        <v>1</v>
      </c>
      <c r="U51" s="5">
        <f>COUNTIFS(administrasi!$N$5:$N$288,rekap!$B51,administrasi!$I$5:$I$288,rekap!U$41)</f>
        <v>0</v>
      </c>
      <c r="V51" s="5">
        <f>COUNTIFS(administrasi!$N$5:$N$288,rekap!$B51,administrasi!$I$5:$I$288,rekap!V$41)</f>
        <v>0</v>
      </c>
      <c r="W51" s="5">
        <f>COUNTIFS(administrasi!$N$5:$N$288,rekap!$B51,administrasi!$I$5:$I$288,rekap!W$41)</f>
        <v>0</v>
      </c>
      <c r="X51" s="31">
        <f t="shared" si="13"/>
        <v>1</v>
      </c>
      <c r="Y51" s="31">
        <f t="shared" si="14"/>
        <v>13</v>
      </c>
    </row>
    <row r="52" spans="1:25" ht="15" x14ac:dyDescent="0.2">
      <c r="A52" s="30"/>
      <c r="B52" s="6" t="s">
        <v>2124</v>
      </c>
      <c r="C52" s="9">
        <f t="shared" ref="C52:I52" si="15">SUM(C42:C51)</f>
        <v>0</v>
      </c>
      <c r="D52" s="9">
        <f t="shared" si="15"/>
        <v>1</v>
      </c>
      <c r="E52" s="9">
        <f t="shared" si="15"/>
        <v>0</v>
      </c>
      <c r="F52" s="9">
        <f t="shared" si="15"/>
        <v>1</v>
      </c>
      <c r="G52" s="10">
        <f t="shared" si="15"/>
        <v>2</v>
      </c>
      <c r="H52" s="9">
        <f t="shared" si="15"/>
        <v>4</v>
      </c>
      <c r="I52" s="9">
        <f t="shared" si="15"/>
        <v>7</v>
      </c>
      <c r="J52" s="79"/>
      <c r="K52" s="9">
        <f t="shared" ref="K52:Y52" si="16">SUM(K42:K51)</f>
        <v>6</v>
      </c>
      <c r="L52" s="9">
        <f t="shared" si="16"/>
        <v>8</v>
      </c>
      <c r="M52" s="9">
        <f t="shared" si="16"/>
        <v>25</v>
      </c>
      <c r="N52" s="9">
        <f t="shared" si="16"/>
        <v>23</v>
      </c>
      <c r="O52" s="9">
        <f t="shared" si="16"/>
        <v>40</v>
      </c>
      <c r="P52" s="9">
        <f t="shared" si="16"/>
        <v>45</v>
      </c>
      <c r="Q52" s="9">
        <f t="shared" si="16"/>
        <v>41</v>
      </c>
      <c r="R52" s="9">
        <f t="shared" si="16"/>
        <v>149</v>
      </c>
      <c r="S52" s="9">
        <f t="shared" si="16"/>
        <v>18</v>
      </c>
      <c r="T52" s="9">
        <f t="shared" si="16"/>
        <v>11</v>
      </c>
      <c r="U52" s="9">
        <f t="shared" si="16"/>
        <v>2</v>
      </c>
      <c r="V52" s="9">
        <f t="shared" si="16"/>
        <v>0</v>
      </c>
      <c r="W52" s="9">
        <f t="shared" si="16"/>
        <v>0</v>
      </c>
      <c r="X52" s="9">
        <f t="shared" si="16"/>
        <v>31</v>
      </c>
      <c r="Y52" s="9">
        <f t="shared" si="16"/>
        <v>207</v>
      </c>
    </row>
    <row r="53" spans="1:2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5" x14ac:dyDescent="0.15">
      <c r="A54" s="26"/>
      <c r="B54" s="26"/>
      <c r="C54" s="26"/>
      <c r="D54" s="26"/>
      <c r="E54" s="26"/>
      <c r="F54" s="26">
        <f>SUM(C52:F52)</f>
        <v>2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>
        <f>N52+C70</f>
        <v>26</v>
      </c>
      <c r="O55" s="26">
        <f>O52+D70</f>
        <v>310</v>
      </c>
      <c r="P55" s="26">
        <f>P52+E70</f>
        <v>106</v>
      </c>
      <c r="Q55" s="26">
        <f>Q52+F70</f>
        <v>228</v>
      </c>
      <c r="R55" s="26"/>
      <c r="S55" s="26">
        <f>S52+H70</f>
        <v>147</v>
      </c>
      <c r="T55" s="26">
        <f>T52+I70</f>
        <v>80</v>
      </c>
      <c r="U55" s="26">
        <f>U52+J70</f>
        <v>49</v>
      </c>
      <c r="V55" s="26">
        <f>V52+K70</f>
        <v>24</v>
      </c>
      <c r="W55" s="26">
        <f>W52+L70</f>
        <v>17</v>
      </c>
    </row>
    <row r="56" spans="1:25" x14ac:dyDescent="0.15">
      <c r="A56" s="26" t="s">
        <v>1198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5" ht="15" x14ac:dyDescent="0.2">
      <c r="A58" s="1076" t="s">
        <v>1148</v>
      </c>
      <c r="B58" s="1077" t="s">
        <v>1153</v>
      </c>
      <c r="C58" s="77" t="s">
        <v>1199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1077" t="s">
        <v>2263</v>
      </c>
      <c r="O58" s="1077"/>
      <c r="P58" s="46"/>
      <c r="Q58" s="25"/>
      <c r="R58" s="25"/>
      <c r="S58" s="25"/>
      <c r="T58" s="25"/>
      <c r="U58" s="1118"/>
      <c r="V58" s="26"/>
    </row>
    <row r="59" spans="1:25" ht="15" x14ac:dyDescent="0.2">
      <c r="A59" s="1076"/>
      <c r="B59" s="1078"/>
      <c r="C59" s="1127" t="s">
        <v>1197</v>
      </c>
      <c r="D59" s="1128"/>
      <c r="E59" s="1128"/>
      <c r="F59" s="1129"/>
      <c r="G59" s="1088" t="s">
        <v>1201</v>
      </c>
      <c r="H59" s="1084" t="s">
        <v>1200</v>
      </c>
      <c r="I59" s="1085"/>
      <c r="J59" s="1085"/>
      <c r="K59" s="1085"/>
      <c r="L59" s="1085"/>
      <c r="M59" s="1130" t="s">
        <v>1230</v>
      </c>
      <c r="N59" s="1132"/>
      <c r="O59" s="1132"/>
      <c r="P59" s="25"/>
      <c r="Q59" s="25"/>
      <c r="R59" s="25"/>
      <c r="S59" s="25"/>
      <c r="T59" s="25"/>
      <c r="U59" s="1118"/>
      <c r="V59" s="26"/>
    </row>
    <row r="60" spans="1:25" ht="15" x14ac:dyDescent="0.2">
      <c r="A60" s="1076"/>
      <c r="B60" s="1079"/>
      <c r="C60" s="28" t="s">
        <v>2214</v>
      </c>
      <c r="D60" s="27" t="s">
        <v>2215</v>
      </c>
      <c r="E60" s="27" t="s">
        <v>2216</v>
      </c>
      <c r="F60" s="27" t="s">
        <v>2217</v>
      </c>
      <c r="G60" s="1112"/>
      <c r="H60" s="27" t="s">
        <v>2218</v>
      </c>
      <c r="I60" s="28" t="s">
        <v>2219</v>
      </c>
      <c r="J60" s="38" t="s">
        <v>2220</v>
      </c>
      <c r="K60" s="38" t="s">
        <v>2221</v>
      </c>
      <c r="L60" s="38" t="s">
        <v>2222</v>
      </c>
      <c r="M60" s="1131"/>
      <c r="N60" s="1093"/>
      <c r="O60" s="1093"/>
      <c r="P60" s="7"/>
      <c r="Q60" s="29"/>
      <c r="R60" s="26"/>
      <c r="S60" s="26"/>
      <c r="T60" s="26"/>
      <c r="U60" s="1118"/>
      <c r="V60" s="26"/>
    </row>
    <row r="61" spans="1:25" ht="15" x14ac:dyDescent="0.2">
      <c r="A61" s="30">
        <v>1</v>
      </c>
      <c r="B61" s="18" t="s">
        <v>3722</v>
      </c>
      <c r="C61" s="5">
        <f>COUNTIFS(Dosen!$Q$5:$Q$1144,rekap!$B61,Dosen!$I$5:$I$1144,rekap!C$60)</f>
        <v>0</v>
      </c>
      <c r="D61" s="5">
        <f>COUNTIFS(Dosen!$Q$5:$Q$1144,rekap!$B61,Dosen!$I$5:$I$1144,rekap!D$60)</f>
        <v>49</v>
      </c>
      <c r="E61" s="5">
        <f>COUNTIFS(Dosen!$Q$5:$Q$1144,rekap!$B61,Dosen!$I$5:$I$1144,rekap!E$60)</f>
        <v>18</v>
      </c>
      <c r="F61" s="5">
        <f>COUNTIFS(Dosen!$Q$6:$Q$1144,rekap!$B61,Dosen!$I$6:$I$1144,rekap!F$60)</f>
        <v>32</v>
      </c>
      <c r="G61" s="10">
        <f>SUM(C61:F61)</f>
        <v>99</v>
      </c>
      <c r="H61" s="5">
        <f>COUNTIFS(Dosen!$Q$5:$Q$1144,rekap!$B61,Dosen!$I$5:$I$1144,rekap!H$60)</f>
        <v>6</v>
      </c>
      <c r="I61" s="5">
        <f>COUNTIFS(Dosen!$Q$5:$Q$1144,rekap!$B61,Dosen!$I$5:$I$1144,rekap!I$60)</f>
        <v>4</v>
      </c>
      <c r="J61" s="5">
        <f>COUNTIFS(Dosen!$Q$5:$Q$1144,rekap!$B61,Dosen!$I$5:$I$1144,rekap!J$60)</f>
        <v>0</v>
      </c>
      <c r="K61" s="5">
        <f>COUNTIFS(Dosen!$Q$5:$Q$1144,rekap!$B61,Dosen!$I$5:$I$1144,rekap!K$60)</f>
        <v>0</v>
      </c>
      <c r="L61" s="5">
        <f>COUNTIFS(Dosen!$Q$5:$Q$1144,rekap!$B61,Dosen!$I$5:$I$1144,rekap!L$60)</f>
        <v>0</v>
      </c>
      <c r="M61" s="31">
        <f>SUM(H61:L61)</f>
        <v>10</v>
      </c>
      <c r="N61" s="31">
        <f>G61+M61</f>
        <v>109</v>
      </c>
      <c r="O61" s="31"/>
      <c r="P61" s="26"/>
      <c r="Q61" s="7"/>
      <c r="R61" s="26"/>
      <c r="S61" s="26"/>
      <c r="T61" s="26"/>
      <c r="U61" s="26"/>
      <c r="V61" s="26"/>
    </row>
    <row r="62" spans="1:25" ht="15" x14ac:dyDescent="0.2">
      <c r="A62" s="30">
        <v>2</v>
      </c>
      <c r="B62" s="5" t="s">
        <v>2228</v>
      </c>
      <c r="C62" s="5">
        <f>COUNTIFS(Dosen!$Q$5:$Q$1144,rekap!$B62,Dosen!$I$5:$I$1144,rekap!C$60)</f>
        <v>0</v>
      </c>
      <c r="D62" s="5">
        <f>COUNTIFS(Dosen!$Q$5:$Q$1144,rekap!$B62,Dosen!$I$5:$I$1144,rekap!D$60)</f>
        <v>89</v>
      </c>
      <c r="E62" s="5">
        <f>COUNTIFS(Dosen!$Q$5:$Q$1144,rekap!$B62,Dosen!$I$5:$I$1144,rekap!E$60)</f>
        <v>15</v>
      </c>
      <c r="F62" s="5">
        <f>COUNTIFS(Dosen!$Q$6:$Q$1144,rekap!$B62,Dosen!$I$6:$I$1144,rekap!F$60)</f>
        <v>37</v>
      </c>
      <c r="G62" s="10">
        <f t="shared" ref="G62:G69" si="17">SUM(C62:F62)</f>
        <v>141</v>
      </c>
      <c r="H62" s="5">
        <f>COUNTIFS(Dosen!$Q$5:$Q$1144,rekap!$B62,Dosen!$I$5:$I$1144,rekap!H$60)</f>
        <v>10</v>
      </c>
      <c r="I62" s="5">
        <f>COUNTIFS(Dosen!$Q$5:$Q$1144,rekap!$B62,Dosen!$I$5:$I$1144,rekap!I$60)</f>
        <v>1</v>
      </c>
      <c r="J62" s="5">
        <f>COUNTIFS(Dosen!$Q$5:$Q$1144,rekap!$B62,Dosen!$I$5:$I$1144,rekap!J$60)</f>
        <v>1</v>
      </c>
      <c r="K62" s="5">
        <f>COUNTIFS(Dosen!$Q$5:$Q$1144,rekap!$B62,Dosen!$I$5:$I$1144,rekap!K$60)</f>
        <v>0</v>
      </c>
      <c r="L62" s="5">
        <f>COUNTIFS(Dosen!$Q$5:$Q$1144,rekap!$B62,Dosen!$I$5:$I$1144,rekap!L$60)</f>
        <v>0</v>
      </c>
      <c r="M62" s="31">
        <f t="shared" ref="M62:M69" si="18">SUM(H62:L62)</f>
        <v>12</v>
      </c>
      <c r="N62" s="31">
        <f t="shared" ref="N62:N69" si="19">G62+M62</f>
        <v>153</v>
      </c>
      <c r="O62" s="31"/>
      <c r="P62" s="26"/>
      <c r="Q62" s="7"/>
      <c r="R62" s="26"/>
      <c r="S62" s="26"/>
      <c r="T62" s="26"/>
      <c r="U62" s="26"/>
      <c r="V62" s="26"/>
    </row>
    <row r="63" spans="1:25" ht="15" x14ac:dyDescent="0.2">
      <c r="A63" s="30">
        <v>3</v>
      </c>
      <c r="B63" s="5" t="s">
        <v>2229</v>
      </c>
      <c r="C63" s="5">
        <f>COUNTIFS(Dosen!$Q$5:$Q$1144,rekap!$B63,Dosen!$I$5:$I$1144,rekap!C$60)</f>
        <v>1</v>
      </c>
      <c r="D63" s="5">
        <f>COUNTIFS(Dosen!$Q$5:$Q$1144,rekap!$B63,Dosen!$I$5:$I$1144,rekap!D$60)</f>
        <v>18</v>
      </c>
      <c r="E63" s="5">
        <f>COUNTIFS(Dosen!$Q$5:$Q$1144,rekap!$B63,Dosen!$I$5:$I$1144,rekap!E$60)</f>
        <v>2</v>
      </c>
      <c r="F63" s="5">
        <f>COUNTIFS(Dosen!$Q$6:$Q$1144,rekap!$B63,Dosen!$I$6:$I$1144,rekap!F$60)</f>
        <v>16</v>
      </c>
      <c r="G63" s="10">
        <f t="shared" si="17"/>
        <v>37</v>
      </c>
      <c r="H63" s="5">
        <f>COUNTIFS(Dosen!$Q$5:$Q$1144,rekap!$B63,Dosen!$I$5:$I$1144,rekap!H$60)</f>
        <v>13</v>
      </c>
      <c r="I63" s="5">
        <f>COUNTIFS(Dosen!$Q$5:$Q$1144,rekap!$B63,Dosen!$I$5:$I$1144,rekap!I$60)</f>
        <v>9</v>
      </c>
      <c r="J63" s="5">
        <f>COUNTIFS(Dosen!$Q$5:$Q$1144,rekap!$B63,Dosen!$I$5:$I$1144,rekap!J$60)</f>
        <v>5</v>
      </c>
      <c r="K63" s="5">
        <f>COUNTIFS(Dosen!$Q$5:$Q$1144,rekap!$B63,Dosen!$I$5:$I$1144,rekap!K$60)</f>
        <v>1</v>
      </c>
      <c r="L63" s="5">
        <f>COUNTIFS(Dosen!$Q$5:$Q$1144,rekap!$B63,Dosen!$I$5:$I$1144,rekap!L$60)</f>
        <v>3</v>
      </c>
      <c r="M63" s="31">
        <f t="shared" si="18"/>
        <v>31</v>
      </c>
      <c r="N63" s="31">
        <f t="shared" si="19"/>
        <v>68</v>
      </c>
      <c r="O63" s="31"/>
      <c r="P63" s="26"/>
      <c r="Q63" s="7"/>
      <c r="R63" s="26"/>
      <c r="S63" s="26"/>
      <c r="T63" s="26"/>
      <c r="U63" s="26"/>
      <c r="V63" s="26"/>
    </row>
    <row r="64" spans="1:25" ht="15" x14ac:dyDescent="0.2">
      <c r="A64" s="30">
        <v>4</v>
      </c>
      <c r="B64" s="5" t="s">
        <v>2230</v>
      </c>
      <c r="C64" s="5">
        <f>COUNTIFS(Dosen!$Q$5:$Q$1144,rekap!$B64,Dosen!$I$5:$I$1144,rekap!C$60)</f>
        <v>1</v>
      </c>
      <c r="D64" s="5">
        <f>COUNTIFS(Dosen!$Q$5:$Q$1144,rekap!$B64,Dosen!$I$5:$I$1144,rekap!D$60)</f>
        <v>5</v>
      </c>
      <c r="E64" s="5">
        <f>COUNTIFS(Dosen!$Q$5:$Q$1144,rekap!$B64,Dosen!$I$5:$I$1144,rekap!E$60)</f>
        <v>2</v>
      </c>
      <c r="F64" s="5">
        <f>COUNTIFS(Dosen!$Q$6:$Q$1144,rekap!$B64,Dosen!$I$6:$I$1144,rekap!F$60)</f>
        <v>15</v>
      </c>
      <c r="G64" s="10">
        <f t="shared" si="17"/>
        <v>23</v>
      </c>
      <c r="H64" s="5">
        <f>COUNTIFS(Dosen!$Q$5:$Q$1144,rekap!$B64,Dosen!$I$5:$I$1144,rekap!H$60)</f>
        <v>16</v>
      </c>
      <c r="I64" s="5">
        <f>COUNTIFS(Dosen!$Q$5:$Q$1144,rekap!$B64,Dosen!$I$5:$I$1144,rekap!I$60)</f>
        <v>6</v>
      </c>
      <c r="J64" s="5">
        <f>COUNTIFS(Dosen!$Q$5:$Q$1144,rekap!$B64,Dosen!$I$5:$I$1144,rekap!J$60)</f>
        <v>11</v>
      </c>
      <c r="K64" s="5">
        <f>COUNTIFS(Dosen!$Q$5:$Q$1144,rekap!$B64,Dosen!$I$5:$I$1144,rekap!K$60)</f>
        <v>3</v>
      </c>
      <c r="L64" s="5">
        <f>COUNTIFS(Dosen!$Q$5:$Q$1144,rekap!$B64,Dosen!$I$5:$I$1144,rekap!L$60)</f>
        <v>2</v>
      </c>
      <c r="M64" s="31">
        <f t="shared" si="18"/>
        <v>38</v>
      </c>
      <c r="N64" s="31">
        <f t="shared" si="19"/>
        <v>61</v>
      </c>
      <c r="O64" s="31"/>
      <c r="P64" s="26"/>
      <c r="Q64" s="7"/>
      <c r="R64" s="26"/>
      <c r="S64" s="26"/>
      <c r="T64" s="26"/>
      <c r="U64" s="26"/>
      <c r="V64" s="26"/>
    </row>
    <row r="65" spans="1:25" ht="15" x14ac:dyDescent="0.2">
      <c r="A65" s="30">
        <v>5</v>
      </c>
      <c r="B65" s="5" t="s">
        <v>2231</v>
      </c>
      <c r="C65" s="5">
        <f>COUNTIFS(Dosen!$Q$5:$Q$1144,rekap!$B65,Dosen!$I$5:$I$1144,rekap!C$60)</f>
        <v>1</v>
      </c>
      <c r="D65" s="5">
        <f>COUNTIFS(Dosen!$Q$5:$Q$1144,rekap!$B65,Dosen!$I$5:$I$1144,rekap!D$60)</f>
        <v>21</v>
      </c>
      <c r="E65" s="5">
        <f>COUNTIFS(Dosen!$Q$5:$Q$1144,rekap!$B65,Dosen!$I$5:$I$1144,rekap!E$60)</f>
        <v>3</v>
      </c>
      <c r="F65" s="5">
        <f>COUNTIFS(Dosen!$Q$6:$Q$1144,rekap!$B65,Dosen!$I$6:$I$1144,rekap!F$60)</f>
        <v>17</v>
      </c>
      <c r="G65" s="10">
        <f t="shared" si="17"/>
        <v>42</v>
      </c>
      <c r="H65" s="5">
        <f>COUNTIFS(Dosen!$Q$5:$Q$1144,rekap!$B65,Dosen!$I$5:$I$1144,rekap!H$60)</f>
        <v>13</v>
      </c>
      <c r="I65" s="5">
        <f>COUNTIFS(Dosen!$Q$5:$Q$1144,rekap!$B65,Dosen!$I$5:$I$1144,rekap!I$60)</f>
        <v>11</v>
      </c>
      <c r="J65" s="5">
        <f>COUNTIFS(Dosen!$Q$5:$Q$1144,rekap!$B65,Dosen!$I$5:$I$1144,rekap!J$60)</f>
        <v>10</v>
      </c>
      <c r="K65" s="5">
        <f>COUNTIFS(Dosen!$Q$5:$Q$1144,rekap!$B65,Dosen!$I$5:$I$1144,rekap!K$60)</f>
        <v>10</v>
      </c>
      <c r="L65" s="5">
        <f>COUNTIFS(Dosen!$Q$5:$Q$1144,rekap!$B65,Dosen!$I$5:$I$1144,rekap!L$60)</f>
        <v>2</v>
      </c>
      <c r="M65" s="31">
        <f t="shared" si="18"/>
        <v>46</v>
      </c>
      <c r="N65" s="31">
        <f t="shared" si="19"/>
        <v>88</v>
      </c>
      <c r="O65" s="31"/>
      <c r="P65" s="26"/>
      <c r="Q65" s="7"/>
      <c r="R65" s="26"/>
      <c r="S65" s="32"/>
      <c r="T65" s="26"/>
      <c r="U65" s="26"/>
      <c r="V65" s="26"/>
    </row>
    <row r="66" spans="1:25" ht="15" x14ac:dyDescent="0.2">
      <c r="A66" s="30">
        <v>6</v>
      </c>
      <c r="B66" s="18" t="s">
        <v>2232</v>
      </c>
      <c r="C66" s="5">
        <f>COUNTIFS(Dosen!$Q$5:$Q$1144,rekap!$B66,Dosen!$I$5:$I$1144,rekap!C$60)</f>
        <v>0</v>
      </c>
      <c r="D66" s="5">
        <f>COUNTIFS(Dosen!$Q$5:$Q$1144,rekap!$B66,Dosen!$I$5:$I$1144,rekap!D$60)</f>
        <v>36</v>
      </c>
      <c r="E66" s="5">
        <f>COUNTIFS(Dosen!$Q$5:$Q$1144,rekap!$B66,Dosen!$I$5:$I$1144,rekap!E$60)</f>
        <v>4</v>
      </c>
      <c r="F66" s="5">
        <f>COUNTIFS(Dosen!$Q$6:$Q$1144,rekap!$B66,Dosen!$I$6:$I$1144,rekap!F$60)</f>
        <v>14</v>
      </c>
      <c r="G66" s="10">
        <f t="shared" si="17"/>
        <v>54</v>
      </c>
      <c r="H66" s="5">
        <f>COUNTIFS(Dosen!$Q$5:$Q$1144,rekap!$B66,Dosen!$I$5:$I$1144,rekap!H$60)</f>
        <v>8</v>
      </c>
      <c r="I66" s="5">
        <f>COUNTIFS(Dosen!$Q$5:$Q$1144,rekap!$B66,Dosen!$I$5:$I$1144,rekap!I$60)</f>
        <v>3</v>
      </c>
      <c r="J66" s="5">
        <f>COUNTIFS(Dosen!$Q$5:$Q$1144,rekap!$B66,Dosen!$I$5:$I$1144,rekap!J$60)</f>
        <v>0</v>
      </c>
      <c r="K66" s="5">
        <f>COUNTIFS(Dosen!$Q$5:$Q$1144,rekap!$B66,Dosen!$I$5:$I$1144,rekap!K$60)</f>
        <v>3</v>
      </c>
      <c r="L66" s="5">
        <f>COUNTIFS(Dosen!$Q$5:$Q$1144,rekap!$B66,Dosen!$I$5:$I$1144,rekap!L$60)</f>
        <v>1</v>
      </c>
      <c r="M66" s="31">
        <f t="shared" si="18"/>
        <v>15</v>
      </c>
      <c r="N66" s="31">
        <f t="shared" si="19"/>
        <v>69</v>
      </c>
      <c r="O66" s="31"/>
      <c r="P66" s="26"/>
      <c r="Q66" s="7"/>
      <c r="R66" s="26"/>
      <c r="S66" s="32"/>
      <c r="T66" s="26"/>
      <c r="U66" s="26"/>
      <c r="V66" s="26"/>
    </row>
    <row r="67" spans="1:25" ht="15" x14ac:dyDescent="0.2">
      <c r="A67" s="30">
        <v>7</v>
      </c>
      <c r="B67" s="18" t="s">
        <v>2234</v>
      </c>
      <c r="C67" s="5">
        <f>COUNTIFS(Dosen!$Q$5:$Q$1144,rekap!$B67,Dosen!$I$5:$I$1144,rekap!C$60)</f>
        <v>0</v>
      </c>
      <c r="D67" s="5">
        <f>COUNTIFS(Dosen!$Q$5:$Q$1144,rekap!$B67,Dosen!$I$5:$I$1144,rekap!D$60)</f>
        <v>32</v>
      </c>
      <c r="E67" s="5">
        <f>COUNTIFS(Dosen!$Q$5:$Q$1144,rekap!$B67,Dosen!$I$5:$I$1144,rekap!E$60)</f>
        <v>11</v>
      </c>
      <c r="F67" s="5">
        <f>COUNTIFS(Dosen!$Q$6:$Q$1144,rekap!$B67,Dosen!$I$6:$I$1144,rekap!F$60)</f>
        <v>28</v>
      </c>
      <c r="G67" s="10">
        <f t="shared" si="17"/>
        <v>71</v>
      </c>
      <c r="H67" s="5">
        <f>COUNTIFS(Dosen!$Q$5:$Q$1144,rekap!$B67,Dosen!$I$5:$I$1144,rekap!H$60)</f>
        <v>25</v>
      </c>
      <c r="I67" s="5">
        <f>COUNTIFS(Dosen!$Q$5:$Q$1144,rekap!$B67,Dosen!$I$5:$I$1144,rekap!I$60)</f>
        <v>18</v>
      </c>
      <c r="J67" s="5">
        <f>COUNTIFS(Dosen!$Q$5:$Q$1144,rekap!$B67,Dosen!$I$5:$I$1144,rekap!J$60)</f>
        <v>14</v>
      </c>
      <c r="K67" s="5">
        <f>COUNTIFS(Dosen!$Q$5:$Q$1144,rekap!$B67,Dosen!$I$5:$I$1144,rekap!K$60)</f>
        <v>2</v>
      </c>
      <c r="L67" s="5">
        <f>COUNTIFS(Dosen!$Q$5:$Q$1144,rekap!$B67,Dosen!$I$5:$I$1144,rekap!L$60)</f>
        <v>4</v>
      </c>
      <c r="M67" s="31">
        <f t="shared" si="18"/>
        <v>63</v>
      </c>
      <c r="N67" s="31">
        <f t="shared" si="19"/>
        <v>134</v>
      </c>
      <c r="O67" s="31"/>
      <c r="P67" s="26"/>
      <c r="Q67" s="7"/>
      <c r="R67" s="26"/>
      <c r="S67" s="26"/>
      <c r="T67" s="26"/>
      <c r="U67" s="26"/>
      <c r="V67" s="26"/>
    </row>
    <row r="68" spans="1:25" ht="15" x14ac:dyDescent="0.2">
      <c r="A68" s="30">
        <v>8</v>
      </c>
      <c r="B68" s="18" t="s">
        <v>2233</v>
      </c>
      <c r="C68" s="5">
        <f>COUNTIFS(Dosen!$Q$5:$Q$1144,rekap!$B68,Dosen!$I$5:$I$1144,rekap!C$60)</f>
        <v>0</v>
      </c>
      <c r="D68" s="5">
        <f>COUNTIFS(Dosen!$Q$5:$Q$1144,rekap!$B68,Dosen!$I$5:$I$1144,rekap!D$60)</f>
        <v>20</v>
      </c>
      <c r="E68" s="5">
        <f>COUNTIFS(Dosen!$Q$5:$Q$1144,rekap!$B68,Dosen!$I$5:$I$1144,rekap!E$60)</f>
        <v>3</v>
      </c>
      <c r="F68" s="5">
        <f>COUNTIFS(Dosen!$Q$6:$Q$1144,rekap!$B68,Dosen!$I$6:$I$1144,rekap!F$60)</f>
        <v>9</v>
      </c>
      <c r="G68" s="10">
        <f t="shared" si="17"/>
        <v>32</v>
      </c>
      <c r="H68" s="5">
        <f>COUNTIFS(Dosen!$Q$5:$Q$1144,rekap!$B68,Dosen!$I$5:$I$1144,rekap!H$60)</f>
        <v>19</v>
      </c>
      <c r="I68" s="5">
        <f>COUNTIFS(Dosen!$Q$5:$Q$1144,rekap!$B68,Dosen!$I$5:$I$1144,rekap!I$60)</f>
        <v>5</v>
      </c>
      <c r="J68" s="5">
        <f>COUNTIFS(Dosen!$Q$5:$Q$1144,rekap!$B68,Dosen!$I$5:$I$1144,rekap!J$60)</f>
        <v>6</v>
      </c>
      <c r="K68" s="5">
        <f>COUNTIFS(Dosen!$Q$5:$Q$1144,rekap!$B68,Dosen!$I$5:$I$1144,rekap!K$60)</f>
        <v>4</v>
      </c>
      <c r="L68" s="5">
        <f>COUNTIFS(Dosen!$Q$5:$Q$1144,rekap!$B68,Dosen!$I$5:$I$1144,rekap!L$60)</f>
        <v>4</v>
      </c>
      <c r="M68" s="31">
        <f t="shared" si="18"/>
        <v>38</v>
      </c>
      <c r="N68" s="31">
        <f t="shared" si="19"/>
        <v>70</v>
      </c>
      <c r="O68" s="31"/>
      <c r="P68" s="26"/>
      <c r="Q68" s="7"/>
      <c r="R68" s="26"/>
      <c r="S68" s="26"/>
      <c r="T68" s="26"/>
      <c r="U68" s="26"/>
      <c r="V68" s="26"/>
    </row>
    <row r="69" spans="1:25" ht="15" x14ac:dyDescent="0.2">
      <c r="A69" s="30">
        <v>9</v>
      </c>
      <c r="B69" s="31" t="s">
        <v>1151</v>
      </c>
      <c r="C69" s="5">
        <f>COUNTIFS(Dosen!$Q$5:$Q$1144,rekap!$B69,Dosen!$I$5:$I$1144,rekap!C$60)</f>
        <v>0</v>
      </c>
      <c r="D69" s="5">
        <f>COUNTIFS(Dosen!$Q$5:$Q$1144,rekap!$B69,Dosen!$I$5:$I$1144,rekap!D$60)</f>
        <v>0</v>
      </c>
      <c r="E69" s="5">
        <f>COUNTIFS(Dosen!$Q$5:$Q$1144,rekap!$B69,Dosen!$I$5:$I$1144,rekap!E$60)</f>
        <v>3</v>
      </c>
      <c r="F69" s="5">
        <f>COUNTIFS(Dosen!$Q$6:$Q$1144,rekap!$B69,Dosen!$I$6:$I$1144,rekap!F$60)</f>
        <v>19</v>
      </c>
      <c r="G69" s="10">
        <f t="shared" si="17"/>
        <v>22</v>
      </c>
      <c r="H69" s="5">
        <f>COUNTIFS(Dosen!$Q$5:$Q$1144,rekap!$B69,Dosen!$I$5:$I$1144,rekap!H$60)</f>
        <v>19</v>
      </c>
      <c r="I69" s="5">
        <f>COUNTIFS(Dosen!$Q$5:$Q$1144,rekap!$B69,Dosen!$I$5:$I$1144,rekap!I$60)</f>
        <v>12</v>
      </c>
      <c r="J69" s="5">
        <f>COUNTIFS(Dosen!$Q$5:$Q$1144,rekap!$B69,Dosen!$I$5:$I$1144,rekap!J$60)</f>
        <v>0</v>
      </c>
      <c r="K69" s="5">
        <f>COUNTIFS(Dosen!$Q$5:$Q$1144,rekap!$B69,Dosen!$I$5:$I$1144,rekap!K$60)</f>
        <v>1</v>
      </c>
      <c r="L69" s="5">
        <f>COUNTIFS(Dosen!$Q$5:$Q$1144,rekap!$B69,Dosen!$I$5:$I$1144,rekap!L$60)</f>
        <v>1</v>
      </c>
      <c r="M69" s="31">
        <f t="shared" si="18"/>
        <v>33</v>
      </c>
      <c r="N69" s="31">
        <f t="shared" si="19"/>
        <v>55</v>
      </c>
      <c r="O69" s="31"/>
      <c r="P69" s="26"/>
      <c r="Q69" s="7"/>
      <c r="R69" s="26"/>
      <c r="S69" s="26"/>
      <c r="T69" s="26"/>
      <c r="U69" s="26"/>
      <c r="V69" s="26"/>
    </row>
    <row r="70" spans="1:25" ht="15" x14ac:dyDescent="0.2">
      <c r="A70" s="30"/>
      <c r="B70" s="6" t="s">
        <v>1097</v>
      </c>
      <c r="C70" s="4">
        <f t="shared" ref="C70:N70" si="20">SUM(C61:C69)</f>
        <v>3</v>
      </c>
      <c r="D70" s="4">
        <f t="shared" si="20"/>
        <v>270</v>
      </c>
      <c r="E70" s="4">
        <f t="shared" si="20"/>
        <v>61</v>
      </c>
      <c r="F70" s="4">
        <f t="shared" si="20"/>
        <v>187</v>
      </c>
      <c r="G70" s="4">
        <f t="shared" si="20"/>
        <v>521</v>
      </c>
      <c r="H70" s="4">
        <f t="shared" si="20"/>
        <v>129</v>
      </c>
      <c r="I70" s="4">
        <f t="shared" si="20"/>
        <v>69</v>
      </c>
      <c r="J70" s="4">
        <f t="shared" si="20"/>
        <v>47</v>
      </c>
      <c r="K70" s="4">
        <f t="shared" si="20"/>
        <v>24</v>
      </c>
      <c r="L70" s="4">
        <f t="shared" si="20"/>
        <v>17</v>
      </c>
      <c r="M70" s="9">
        <f t="shared" si="20"/>
        <v>286</v>
      </c>
      <c r="N70" s="9">
        <f t="shared" si="20"/>
        <v>807</v>
      </c>
      <c r="O70" s="9"/>
      <c r="P70" s="7"/>
      <c r="Q70" s="7"/>
      <c r="R70" s="26"/>
      <c r="S70" s="26"/>
      <c r="T70" s="26"/>
      <c r="U70" s="26"/>
      <c r="V70" s="26"/>
    </row>
    <row r="71" spans="1:2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5" hidden="1" x14ac:dyDescent="0.15"/>
    <row r="74" spans="1:25" x14ac:dyDescent="0.15">
      <c r="A74" s="26" t="s">
        <v>5107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X74" s="22"/>
    </row>
    <row r="75" spans="1:2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5" ht="15" x14ac:dyDescent="0.2">
      <c r="A76" s="1076" t="s">
        <v>1148</v>
      </c>
      <c r="B76" s="1077" t="s">
        <v>1153</v>
      </c>
      <c r="C76" s="1084" t="s">
        <v>5099</v>
      </c>
      <c r="D76" s="1085"/>
      <c r="E76" s="1085"/>
      <c r="F76" s="1085"/>
      <c r="G76" s="1085"/>
      <c r="H76" s="1085" t="s">
        <v>5105</v>
      </c>
      <c r="I76" s="1085"/>
      <c r="J76" s="1085"/>
      <c r="K76" s="1085"/>
      <c r="L76" s="1085"/>
      <c r="M76" s="1086"/>
      <c r="N76" s="1091" t="s">
        <v>1097</v>
      </c>
      <c r="O76" s="883"/>
      <c r="P76" s="883"/>
      <c r="Q76" s="883"/>
      <c r="R76" s="883"/>
      <c r="S76" s="883"/>
      <c r="T76" s="883"/>
      <c r="U76" s="883"/>
      <c r="V76" s="883"/>
      <c r="W76" s="883"/>
      <c r="X76" s="883"/>
      <c r="Y76" s="1080"/>
    </row>
    <row r="77" spans="1:25" ht="15" x14ac:dyDescent="0.2">
      <c r="A77" s="1076"/>
      <c r="B77" s="1078"/>
      <c r="C77" s="1081" t="s">
        <v>5098</v>
      </c>
      <c r="D77" s="1082"/>
      <c r="E77" s="1082"/>
      <c r="F77" s="1083"/>
      <c r="G77" s="881"/>
      <c r="H77" s="1084" t="s">
        <v>5098</v>
      </c>
      <c r="I77" s="1085"/>
      <c r="J77" s="1085"/>
      <c r="K77" s="1085"/>
      <c r="L77" s="1086"/>
      <c r="M77" s="1087" t="s">
        <v>1230</v>
      </c>
      <c r="N77" s="1092"/>
      <c r="O77" s="884"/>
      <c r="P77" s="884"/>
      <c r="Q77" s="884"/>
      <c r="R77" s="1089"/>
      <c r="S77" s="1090"/>
      <c r="T77" s="1090"/>
      <c r="U77" s="1090"/>
      <c r="V77" s="1090"/>
      <c r="W77" s="1090"/>
      <c r="X77" s="1080"/>
      <c r="Y77" s="1080"/>
    </row>
    <row r="78" spans="1:25" ht="41.25" x14ac:dyDescent="0.2">
      <c r="A78" s="1076"/>
      <c r="B78" s="1079"/>
      <c r="C78" s="47" t="s">
        <v>5100</v>
      </c>
      <c r="D78" s="47" t="s">
        <v>5101</v>
      </c>
      <c r="E78" s="880" t="s">
        <v>5104</v>
      </c>
      <c r="F78" s="47" t="s">
        <v>5102</v>
      </c>
      <c r="G78" s="882" t="s">
        <v>1230</v>
      </c>
      <c r="H78" s="889" t="s">
        <v>5100</v>
      </c>
      <c r="I78" s="889" t="s">
        <v>5101</v>
      </c>
      <c r="J78" s="890" t="s">
        <v>5104</v>
      </c>
      <c r="K78" s="889" t="s">
        <v>5103</v>
      </c>
      <c r="L78" s="889" t="s">
        <v>5106</v>
      </c>
      <c r="M78" s="1088"/>
      <c r="N78" s="1093"/>
      <c r="O78" s="883"/>
      <c r="P78" s="883"/>
      <c r="Q78" s="883"/>
      <c r="R78" s="1089"/>
      <c r="S78" s="883"/>
      <c r="T78" s="884"/>
      <c r="U78" s="885"/>
      <c r="V78" s="885"/>
      <c r="W78" s="885"/>
      <c r="X78" s="1080"/>
      <c r="Y78" s="1080"/>
    </row>
    <row r="79" spans="1:25" x14ac:dyDescent="0.15">
      <c r="A79" s="30">
        <v>1</v>
      </c>
      <c r="B79" s="18" t="s">
        <v>1150</v>
      </c>
      <c r="C79" s="5">
        <f>COUNTIFS(administrasi!$N$5:$N$989,rekap!$B79,administrasi!$L$5:$L$989,"&gt;=20",administrasi!$L$5:$L$989,"&lt;=29")</f>
        <v>0</v>
      </c>
      <c r="D79" s="5">
        <f>COUNTIFS(administrasi!$N$5:$N$989,rekap!$B79,administrasi!$L$5:$L$989,"&gt;=30",administrasi!$L$5:$L$989,"&lt;=39")</f>
        <v>11</v>
      </c>
      <c r="E79" s="5">
        <f>COUNTIFS(administrasi!$N$5:$N$989,rekap!$B79,administrasi!$L$5:$L$989,"&gt;=40",administrasi!$L$5:$L$989,"&lt;=49")</f>
        <v>23</v>
      </c>
      <c r="F79" s="5">
        <f>COUNTIFS(administrasi!$N$5:$N$989,rekap!$B79,administrasi!$L$5:$L$989,"&gt;=50",administrasi!$L$5:$L$989,"&lt;=59")</f>
        <v>20</v>
      </c>
      <c r="G79" s="37">
        <f>SUM(C79:F79)</f>
        <v>54</v>
      </c>
      <c r="H79" s="5">
        <f>COUNTIFS(Dosen!$Q$5:$Q$1000,rekap!$B79,Dosen!$L$5:$L$1000,"&gt;=20",Dosen!$L$5:$L$1000,"&lt;=29")</f>
        <v>0</v>
      </c>
      <c r="I79" s="5">
        <f>COUNTIFS(Dosen!$Q$5:$Q$1000,rekap!$B79,Dosen!$L$5:$L$1000,"&gt;=30",Dosen!$L$5:$L$1000,"&lt;=39")</f>
        <v>0</v>
      </c>
      <c r="J79" s="5">
        <f>COUNTIFS(Dosen!$Q$5:$Q$1000,rekap!$B79,Dosen!$L$5:$L$1000,"&gt;=30",Dosen!$L$5:$L$1000,"&lt;=39")</f>
        <v>0</v>
      </c>
      <c r="K79" s="5">
        <f>COUNTIFS(Dosen!$Q$5:$Q$1000,rekap!$B79,Dosen!$L$5:$L$1000,"&gt;=50",Dosen!$L$5:$L$1000,"&lt;=59")</f>
        <v>0</v>
      </c>
      <c r="L79" s="5">
        <f>COUNTIFS(Dosen!$Q$5:$Q$1000,rekap!$B79,Dosen!$L$5:$L$1000,"&gt;=60",Dosen!$L$5:$L$1000,"&lt;=70")</f>
        <v>0</v>
      </c>
      <c r="M79" s="891">
        <f>SUM(H79:L79)</f>
        <v>0</v>
      </c>
      <c r="N79" s="63">
        <f>G79+M79</f>
        <v>54</v>
      </c>
      <c r="O79" s="490"/>
      <c r="P79" s="490"/>
      <c r="Q79" s="490"/>
      <c r="R79" s="886"/>
      <c r="S79" s="490"/>
      <c r="T79" s="490"/>
      <c r="U79" s="490"/>
      <c r="V79" s="490"/>
      <c r="W79" s="490"/>
      <c r="X79" s="887"/>
      <c r="Y79" s="887"/>
    </row>
    <row r="80" spans="1:25" x14ac:dyDescent="0.15">
      <c r="A80" s="30">
        <v>2</v>
      </c>
      <c r="B80" s="18" t="s">
        <v>2236</v>
      </c>
      <c r="C80" s="5">
        <f>COUNTIFS(administrasi!$N$5:$N$989,rekap!$B80,administrasi!$L$5:$L$989,"&gt;=20",administrasi!$L$5:$L$989,"&lt;=29")</f>
        <v>1</v>
      </c>
      <c r="D80" s="5">
        <f>COUNTIFS(administrasi!$N$5:$N$989,rekap!$B80,administrasi!$L$5:$L$989,"&gt;=30",administrasi!$L$5:$L$989,"&lt;=39")</f>
        <v>7</v>
      </c>
      <c r="E80" s="5">
        <f>COUNTIFS(administrasi!$N$5:$N$989,rekap!$B80,administrasi!$L$5:$L$989,"&gt;=40",administrasi!$L$5:$L$989,"&lt;=49")</f>
        <v>19</v>
      </c>
      <c r="F80" s="5">
        <f>COUNTIFS(administrasi!$N$5:$N$989,rekap!$B80,administrasi!$L$5:$L$989,"&gt;=50",administrasi!$L$5:$L$989,"&lt;=59")</f>
        <v>23</v>
      </c>
      <c r="G80" s="37">
        <f t="shared" ref="G80:G89" si="21">SUM(C80:F80)</f>
        <v>50</v>
      </c>
      <c r="H80" s="5">
        <f>COUNTIFS(Dosen!$Q$5:$Q$1000,rekap!$B80,Dosen!$L$5:$L$1000,"&gt;=20",Dosen!$L$5:$L$1000,"&lt;=29")</f>
        <v>0</v>
      </c>
      <c r="I80" s="5">
        <f>COUNTIFS(Dosen!$Q$5:$Q$1000,rekap!$B80,Dosen!$L$5:$L$1000,"&gt;=30",Dosen!$L$5:$L$1000,"&lt;=39")</f>
        <v>0</v>
      </c>
      <c r="J80" s="5">
        <f>COUNTIFS(Dosen!$Q$5:$Q$1000,rekap!$B80,Dosen!$L$5:$L$1000,"&gt;=30",Dosen!$L$5:$L$1000,"&lt;=39")</f>
        <v>0</v>
      </c>
      <c r="K80" s="5">
        <f>COUNTIFS(Dosen!$Q$5:$Q$1000,rekap!$B80,Dosen!$L$5:$L$1000,"&gt;=50",Dosen!$L$5:$L$1000,"&lt;=59")</f>
        <v>0</v>
      </c>
      <c r="L80" s="5">
        <f>COUNTIFS(Dosen!$Q$5:$Q$1000,rekap!$B80,Dosen!$L$5:$L$1000,"&gt;=60",Dosen!$L$5:$L$1000,"&lt;=70")</f>
        <v>0</v>
      </c>
      <c r="M80" s="891">
        <f t="shared" ref="M80:M89" si="22">SUM(H80:L80)</f>
        <v>0</v>
      </c>
      <c r="N80" s="63">
        <f t="shared" ref="N80:N89" si="23">G80+M80</f>
        <v>50</v>
      </c>
      <c r="O80" s="490"/>
      <c r="P80" s="490"/>
      <c r="Q80" s="490"/>
      <c r="R80" s="886"/>
      <c r="S80" s="490"/>
      <c r="T80" s="490"/>
      <c r="U80" s="490"/>
      <c r="V80" s="490"/>
      <c r="W80" s="490"/>
      <c r="X80" s="887"/>
      <c r="Y80" s="887"/>
    </row>
    <row r="81" spans="1:25" x14ac:dyDescent="0.15">
      <c r="A81" s="30">
        <v>4</v>
      </c>
      <c r="B81" s="18" t="s">
        <v>3722</v>
      </c>
      <c r="C81" s="5">
        <f>COUNTIFS(administrasi!$N$5:$N$989,rekap!$B81,administrasi!$L$5:$L$989,"&gt;=20",administrasi!$L$5:$L$989,"&lt;=29")</f>
        <v>0</v>
      </c>
      <c r="D81" s="5">
        <f>COUNTIFS(administrasi!$N$5:$N$989,rekap!$B81,administrasi!$L$5:$L$989,"&gt;=30",administrasi!$L$5:$L$989,"&lt;=39")</f>
        <v>2</v>
      </c>
      <c r="E81" s="5">
        <f>COUNTIFS(administrasi!$N$5:$N$989,rekap!$B81,administrasi!$L$5:$L$989,"&gt;=40",administrasi!$L$5:$L$989,"&lt;=49")</f>
        <v>6</v>
      </c>
      <c r="F81" s="5">
        <f>COUNTIFS(administrasi!$N$5:$N$989,rekap!$B81,administrasi!$L$5:$L$989,"&gt;=50",administrasi!$L$5:$L$989,"&lt;=59")</f>
        <v>3</v>
      </c>
      <c r="G81" s="37">
        <f t="shared" si="21"/>
        <v>11</v>
      </c>
      <c r="H81" s="5">
        <f>COUNTIFS(Dosen!$Q$5:$Q$1000,rekap!$B81,Dosen!$L$5:$L$1000,"&gt;=20",Dosen!$L$5:$L$1000,"&lt;=29")</f>
        <v>11</v>
      </c>
      <c r="I81" s="5">
        <f>COUNTIFS(Dosen!$Q$5:$Q$1000,rekap!$B81,Dosen!$L$5:$L$1000,"&gt;=30",Dosen!$L$5:$L$1000,"&lt;=39")</f>
        <v>69</v>
      </c>
      <c r="J81" s="5">
        <f>COUNTIFS(Dosen!$Q$5:$Q$1000,rekap!$B81,Dosen!$L$5:$L$1000,"&gt;=40",Dosen!$L$5:$L$1000,"&lt;=49")</f>
        <v>25</v>
      </c>
      <c r="K81" s="5">
        <f>COUNTIFS(Dosen!$Q$5:$Q$1000,rekap!$B81,Dosen!$L$5:$L$1000,"&gt;=50",Dosen!$L$5:$L$1000,"&lt;=59")</f>
        <v>3</v>
      </c>
      <c r="L81" s="5">
        <f>COUNTIFS(Dosen!$Q$5:$Q$1000,rekap!$B81,Dosen!$L$5:$L$1000,"&gt;=60",Dosen!$L$5:$L$1000,"&lt;=70")</f>
        <v>1</v>
      </c>
      <c r="M81" s="891">
        <f t="shared" si="22"/>
        <v>109</v>
      </c>
      <c r="N81" s="63">
        <f t="shared" si="23"/>
        <v>120</v>
      </c>
      <c r="O81" s="490"/>
      <c r="P81" s="490"/>
      <c r="Q81" s="490"/>
      <c r="R81" s="886"/>
      <c r="S81" s="490"/>
      <c r="T81" s="490"/>
      <c r="U81" s="490"/>
      <c r="V81" s="490"/>
      <c r="W81" s="490"/>
      <c r="X81" s="887"/>
      <c r="Y81" s="887"/>
    </row>
    <row r="82" spans="1:25" x14ac:dyDescent="0.15">
      <c r="A82" s="30">
        <v>5</v>
      </c>
      <c r="B82" s="5" t="s">
        <v>2228</v>
      </c>
      <c r="C82" s="5">
        <f>COUNTIFS(administrasi!$N$5:$N$989,rekap!$B82,administrasi!$L$5:$L$989,"&gt;=20",administrasi!$L$5:$L$989,"&lt;=29")</f>
        <v>1</v>
      </c>
      <c r="D82" s="5">
        <f>COUNTIFS(administrasi!$N$5:$N$989,rekap!$B82,administrasi!$L$5:$L$989,"&gt;=30",administrasi!$L$5:$L$989,"&lt;=39")</f>
        <v>6</v>
      </c>
      <c r="E82" s="5">
        <f>COUNTIFS(administrasi!$N$5:$N$989,rekap!$B82,administrasi!$L$5:$L$989,"&gt;=40",administrasi!$L$5:$L$989,"&lt;=49")</f>
        <v>8</v>
      </c>
      <c r="F82" s="5">
        <f>COUNTIFS(administrasi!$N$5:$N$989,rekap!$B82,administrasi!$L$5:$L$989,"&gt;=50",administrasi!$L$5:$L$989,"&lt;=59")</f>
        <v>6</v>
      </c>
      <c r="G82" s="37">
        <f t="shared" si="21"/>
        <v>21</v>
      </c>
      <c r="H82" s="5">
        <f>COUNTIFS(Dosen!$Q$5:$Q$1000,rekap!$B82,Dosen!$L$5:$L$1000,"&gt;=20",Dosen!$L$5:$L$1000,"&lt;=29")</f>
        <v>23</v>
      </c>
      <c r="I82" s="5">
        <f>COUNTIFS(Dosen!$Q$5:$Q$1000,rekap!$B82,Dosen!$L$5:$L$1000,"&gt;=30",Dosen!$L$5:$L$1000,"&lt;=39")</f>
        <v>91</v>
      </c>
      <c r="J82" s="5">
        <f>COUNTIFS(Dosen!$Q$5:$Q$1000,rekap!$B82,Dosen!$L$5:$L$1000,"&gt;=40",Dosen!$L$5:$L$1000,"&lt;=49")</f>
        <v>30</v>
      </c>
      <c r="K82" s="5">
        <f>COUNTIFS(Dosen!$Q$5:$Q$1000,rekap!$B82,Dosen!$L$5:$L$1000,"&gt;=50",Dosen!$L$5:$L$1000,"&lt;=59")</f>
        <v>6</v>
      </c>
      <c r="L82" s="5">
        <f>COUNTIFS(Dosen!$Q$5:$Q$1000,rekap!$B82,Dosen!$L$5:$L$1000,"&gt;=60",Dosen!$L$5:$L$1000,"&lt;=70")</f>
        <v>3</v>
      </c>
      <c r="M82" s="891">
        <f t="shared" si="22"/>
        <v>153</v>
      </c>
      <c r="N82" s="63">
        <f t="shared" si="23"/>
        <v>174</v>
      </c>
      <c r="O82" s="490"/>
      <c r="P82" s="490"/>
      <c r="Q82" s="490"/>
      <c r="R82" s="886"/>
      <c r="S82" s="490"/>
      <c r="T82" s="490"/>
      <c r="U82" s="490"/>
      <c r="V82" s="490"/>
      <c r="W82" s="490"/>
      <c r="X82" s="887"/>
      <c r="Y82" s="887"/>
    </row>
    <row r="83" spans="1:25" x14ac:dyDescent="0.15">
      <c r="A83" s="30">
        <v>6</v>
      </c>
      <c r="B83" s="5" t="s">
        <v>2229</v>
      </c>
      <c r="C83" s="5">
        <f>COUNTIFS(administrasi!$N$5:$N$989,rekap!$B83,administrasi!$L$5:$L$989,"&gt;=20",administrasi!$L$5:$L$989,"&lt;=29")</f>
        <v>0</v>
      </c>
      <c r="D83" s="5">
        <f>COUNTIFS(administrasi!$N$5:$N$989,rekap!$B83,administrasi!$L$5:$L$989,"&gt;=30",administrasi!$L$5:$L$989,"&lt;=39")</f>
        <v>0</v>
      </c>
      <c r="E83" s="5">
        <f>COUNTIFS(administrasi!$N$5:$N$989,rekap!$B83,administrasi!$L$5:$L$989,"&gt;=40",administrasi!$L$5:$L$989,"&lt;=49")</f>
        <v>4</v>
      </c>
      <c r="F83" s="5">
        <f>COUNTIFS(administrasi!$N$5:$N$989,rekap!$B83,administrasi!$L$5:$L$989,"&gt;=50",administrasi!$L$5:$L$989,"&lt;=59")</f>
        <v>5</v>
      </c>
      <c r="G83" s="37">
        <f t="shared" si="21"/>
        <v>9</v>
      </c>
      <c r="H83" s="5">
        <f>COUNTIFS(Dosen!$Q$5:$Q$1000,rekap!$B83,Dosen!$L$5:$L$1000,"&gt;=20",Dosen!$L$5:$L$1000,"&lt;=29")</f>
        <v>6</v>
      </c>
      <c r="I83" s="5">
        <f>COUNTIFS(Dosen!$Q$5:$Q$1000,rekap!$B83,Dosen!$L$5:$L$1000,"&gt;=30",Dosen!$L$5:$L$1000,"&lt;=39")</f>
        <v>15</v>
      </c>
      <c r="J83" s="5">
        <f>COUNTIFS(Dosen!$Q$5:$Q$1000,rekap!$B83,Dosen!$L$5:$L$1000,"&gt;=40",Dosen!$L$5:$L$1000,"&lt;=49")</f>
        <v>14</v>
      </c>
      <c r="K83" s="5">
        <f>COUNTIFS(Dosen!$Q$5:$Q$1000,rekap!$B83,Dosen!$L$5:$L$1000,"&gt;=50",Dosen!$L$5:$L$1000,"&lt;=59")</f>
        <v>23</v>
      </c>
      <c r="L83" s="5">
        <f>COUNTIFS(Dosen!$Q$5:$Q$1000,rekap!$B83,Dosen!$L$5:$L$1000,"&gt;=60",Dosen!$L$5:$L$1000,"&lt;=70")</f>
        <v>10</v>
      </c>
      <c r="M83" s="891">
        <f t="shared" si="22"/>
        <v>68</v>
      </c>
      <c r="N83" s="63">
        <f t="shared" si="23"/>
        <v>77</v>
      </c>
      <c r="O83" s="490"/>
      <c r="P83" s="490"/>
      <c r="Q83" s="490"/>
      <c r="R83" s="886"/>
      <c r="S83" s="490"/>
      <c r="T83" s="490"/>
      <c r="U83" s="490"/>
      <c r="V83" s="490"/>
      <c r="W83" s="490"/>
      <c r="X83" s="887"/>
      <c r="Y83" s="887"/>
    </row>
    <row r="84" spans="1:25" x14ac:dyDescent="0.15">
      <c r="A84" s="30">
        <v>7</v>
      </c>
      <c r="B84" s="5" t="s">
        <v>2230</v>
      </c>
      <c r="C84" s="5">
        <f>COUNTIFS(administrasi!$N$5:$N$989,rekap!$B84,administrasi!$L$5:$L$989,"&gt;=20",administrasi!$L$5:$L$989,"&lt;=29")</f>
        <v>0</v>
      </c>
      <c r="D84" s="5">
        <f>COUNTIFS(administrasi!$N$5:$N$989,rekap!$B84,administrasi!$L$5:$L$989,"&gt;=30",administrasi!$L$5:$L$989,"&lt;=39")</f>
        <v>1</v>
      </c>
      <c r="E84" s="5">
        <f>COUNTIFS(administrasi!$N$5:$N$989,rekap!$B84,administrasi!$L$5:$L$989,"&gt;=40",administrasi!$L$5:$L$989,"&lt;=49")</f>
        <v>4</v>
      </c>
      <c r="F84" s="5">
        <f>COUNTIFS(administrasi!$N$5:$N$989,rekap!$B84,administrasi!$L$5:$L$989,"&gt;=50",administrasi!$L$5:$L$989,"&lt;=59")</f>
        <v>6</v>
      </c>
      <c r="G84" s="37">
        <f t="shared" si="21"/>
        <v>11</v>
      </c>
      <c r="H84" s="5">
        <f>COUNTIFS(Dosen!$Q$5:$Q$1000,rekap!$B84,Dosen!$L$5:$L$1000,"&gt;=20",Dosen!$L$5:$L$1000,"&lt;=29")</f>
        <v>2</v>
      </c>
      <c r="I84" s="5">
        <f>COUNTIFS(Dosen!$Q$5:$Q$1000,rekap!$B84,Dosen!$L$5:$L$1000,"&gt;=30",Dosen!$L$5:$L$1000,"&lt;=39")</f>
        <v>4</v>
      </c>
      <c r="J84" s="5">
        <f>COUNTIFS(Dosen!$Q$5:$Q$1000,rekap!$B84,Dosen!$L$5:$L$1000,"&gt;=40",Dosen!$L$5:$L$1000,"&lt;=49")</f>
        <v>25</v>
      </c>
      <c r="K84" s="5">
        <f>COUNTIFS(Dosen!$Q$5:$Q$1000,rekap!$B84,Dosen!$L$5:$L$1000,"&gt;=50",Dosen!$L$5:$L$1000,"&lt;=59")</f>
        <v>24</v>
      </c>
      <c r="L84" s="5">
        <f>COUNTIFS(Dosen!$Q$5:$Q$1000,rekap!$B84,Dosen!$L$5:$L$1000,"&gt;=60",Dosen!$L$5:$L$1000,"&lt;=70")</f>
        <v>6</v>
      </c>
      <c r="M84" s="891">
        <f t="shared" si="22"/>
        <v>61</v>
      </c>
      <c r="N84" s="63">
        <f t="shared" si="23"/>
        <v>72</v>
      </c>
      <c r="O84" s="490"/>
      <c r="P84" s="490"/>
      <c r="Q84" s="490"/>
      <c r="R84" s="886"/>
      <c r="S84" s="490"/>
      <c r="T84" s="490"/>
      <c r="U84" s="490"/>
      <c r="V84" s="490"/>
      <c r="W84" s="490"/>
      <c r="X84" s="887"/>
      <c r="Y84" s="887"/>
    </row>
    <row r="85" spans="1:25" x14ac:dyDescent="0.15">
      <c r="A85" s="30">
        <v>8</v>
      </c>
      <c r="B85" s="5" t="s">
        <v>2231</v>
      </c>
      <c r="C85" s="5">
        <f>COUNTIFS(administrasi!$N$5:$N$989,rekap!$B85,administrasi!$L$5:$L$989,"&gt;=20",administrasi!$L$5:$L$989,"&lt;=29")</f>
        <v>0</v>
      </c>
      <c r="D85" s="5">
        <f>COUNTIFS(administrasi!$N$5:$N$989,rekap!$B85,administrasi!$L$5:$L$989,"&gt;=30",administrasi!$L$5:$L$989,"&lt;=39")</f>
        <v>1</v>
      </c>
      <c r="E85" s="5">
        <f>COUNTIFS(administrasi!$N$5:$N$989,rekap!$B85,administrasi!$L$5:$L$989,"&gt;=40",administrasi!$L$5:$L$989,"&lt;=49")</f>
        <v>1</v>
      </c>
      <c r="F85" s="5">
        <f>COUNTIFS(administrasi!$N$5:$N$989,rekap!$B85,administrasi!$L$5:$L$989,"&gt;=50",administrasi!$L$5:$L$989,"&lt;=59")</f>
        <v>8</v>
      </c>
      <c r="G85" s="37">
        <f t="shared" si="21"/>
        <v>10</v>
      </c>
      <c r="H85" s="5">
        <f>COUNTIFS(Dosen!$Q$5:$Q$1000,rekap!$B85,Dosen!$L$5:$L$1000,"&gt;=20",Dosen!$L$5:$L$1000,"&lt;=29")</f>
        <v>8</v>
      </c>
      <c r="I85" s="5">
        <f>COUNTIFS(Dosen!$Q$5:$Q$1000,rekap!$B85,Dosen!$L$5:$L$1000,"&gt;=30",Dosen!$L$5:$L$1000,"&lt;=39")</f>
        <v>14</v>
      </c>
      <c r="J85" s="5">
        <f>COUNTIFS(Dosen!$Q$5:$Q$1000,rekap!$B85,Dosen!$L$5:$L$1000,"&gt;=40",Dosen!$L$5:$L$1000,"&lt;=49")</f>
        <v>22</v>
      </c>
      <c r="K85" s="5">
        <f>COUNTIFS(Dosen!$Q$5:$Q$1000,rekap!$B85,Dosen!$L$5:$L$1000,"&gt;=50",Dosen!$L$5:$L$1000,"&lt;=59")</f>
        <v>33</v>
      </c>
      <c r="L85" s="5">
        <f>COUNTIFS(Dosen!$Q$5:$Q$1000,rekap!$B85,Dosen!$L$5:$L$1000,"&gt;=60",Dosen!$L$5:$L$1000,"&lt;=70")</f>
        <v>11</v>
      </c>
      <c r="M85" s="891">
        <f t="shared" si="22"/>
        <v>88</v>
      </c>
      <c r="N85" s="63">
        <f t="shared" si="23"/>
        <v>98</v>
      </c>
      <c r="O85" s="490"/>
      <c r="P85" s="490"/>
      <c r="Q85" s="490"/>
      <c r="R85" s="886"/>
      <c r="S85" s="490"/>
      <c r="T85" s="490"/>
      <c r="U85" s="490"/>
      <c r="V85" s="490"/>
      <c r="W85" s="490"/>
      <c r="X85" s="887"/>
      <c r="Y85" s="887"/>
    </row>
    <row r="86" spans="1:25" x14ac:dyDescent="0.15">
      <c r="A86" s="30">
        <v>9</v>
      </c>
      <c r="B86" s="18" t="s">
        <v>2232</v>
      </c>
      <c r="C86" s="5">
        <f>COUNTIFS(administrasi!$N$5:$N$989,rekap!$B86,administrasi!$L$5:$L$989,"&gt;=20",administrasi!$L$5:$L$989,"&lt;=29")</f>
        <v>0</v>
      </c>
      <c r="D86" s="5">
        <f>COUNTIFS(administrasi!$N$5:$N$989,rekap!$B86,administrasi!$L$5:$L$989,"&gt;=30",administrasi!$L$5:$L$989,"&lt;=39")</f>
        <v>3</v>
      </c>
      <c r="E86" s="5">
        <f>COUNTIFS(administrasi!$N$5:$N$989,rekap!$B86,administrasi!$L$5:$L$989,"&gt;=40",administrasi!$L$5:$L$989,"&lt;=49")</f>
        <v>7</v>
      </c>
      <c r="F86" s="5">
        <f>COUNTIFS(administrasi!$N$5:$N$989,rekap!$B86,administrasi!$L$5:$L$989,"&gt;=50",administrasi!$L$5:$L$989,"&lt;=59")</f>
        <v>3</v>
      </c>
      <c r="G86" s="37">
        <f t="shared" si="21"/>
        <v>13</v>
      </c>
      <c r="H86" s="5">
        <f>COUNTIFS(Dosen!$Q$5:$Q$1000,rekap!$B86,Dosen!$L$5:$L$1000,"&gt;=20",Dosen!$L$5:$L$1000,"&lt;=29")</f>
        <v>10</v>
      </c>
      <c r="I86" s="5">
        <f>COUNTIFS(Dosen!$Q$5:$Q$1000,rekap!$B86,Dosen!$L$5:$L$1000,"&gt;=30",Dosen!$L$5:$L$1000,"&lt;=39")</f>
        <v>29</v>
      </c>
      <c r="J86" s="5">
        <f>COUNTIFS(Dosen!$Q$5:$Q$1000,rekap!$B86,Dosen!$L$5:$L$1000,"&gt;=40",Dosen!$L$5:$L$1000,"&lt;=49")</f>
        <v>20</v>
      </c>
      <c r="K86" s="5">
        <f>COUNTIFS(Dosen!$Q$5:$Q$1000,rekap!$B86,Dosen!$L$5:$L$1000,"&gt;=50",Dosen!$L$5:$L$1000,"&lt;=59")</f>
        <v>7</v>
      </c>
      <c r="L86" s="5">
        <f>COUNTIFS(Dosen!$Q$5:$Q$1000,rekap!$B86,Dosen!$L$5:$L$1000,"&gt;=60",Dosen!$L$5:$L$1000,"&lt;=70")</f>
        <v>3</v>
      </c>
      <c r="M86" s="891">
        <f t="shared" si="22"/>
        <v>69</v>
      </c>
      <c r="N86" s="63">
        <f t="shared" si="23"/>
        <v>82</v>
      </c>
      <c r="O86" s="490"/>
      <c r="P86" s="490"/>
      <c r="Q86" s="490"/>
      <c r="R86" s="886"/>
      <c r="S86" s="490"/>
      <c r="T86" s="490"/>
      <c r="U86" s="490"/>
      <c r="V86" s="490"/>
      <c r="W86" s="490"/>
      <c r="X86" s="887"/>
      <c r="Y86" s="887"/>
    </row>
    <row r="87" spans="1:25" x14ac:dyDescent="0.15">
      <c r="A87" s="30">
        <v>10</v>
      </c>
      <c r="B87" s="18" t="s">
        <v>2234</v>
      </c>
      <c r="C87" s="5">
        <f>COUNTIFS(administrasi!$N$5:$N$989,rekap!$B87,administrasi!$L$5:$L$989,"&gt;=20",administrasi!$L$5:$L$989,"&lt;=29")</f>
        <v>0</v>
      </c>
      <c r="D87" s="5">
        <f>COUNTIFS(administrasi!$N$5:$N$989,rekap!$B87,administrasi!$L$5:$L$989,"&gt;=30",administrasi!$L$5:$L$989,"&lt;=39")</f>
        <v>3</v>
      </c>
      <c r="E87" s="5">
        <f>COUNTIFS(administrasi!$N$5:$N$989,rekap!$B87,administrasi!$L$5:$L$989,"&gt;=40",administrasi!$L$5:$L$989,"&lt;=49")</f>
        <v>6</v>
      </c>
      <c r="F87" s="5">
        <f>COUNTIFS(administrasi!$N$5:$N$989,rekap!$B87,administrasi!$L$5:$L$989,"&gt;=50",administrasi!$L$5:$L$989,"&lt;=59")</f>
        <v>5</v>
      </c>
      <c r="G87" s="37">
        <f t="shared" si="21"/>
        <v>14</v>
      </c>
      <c r="H87" s="5">
        <f>COUNTIFS(Dosen!$Q$5:$Q$1000,rekap!$B87,Dosen!$L$5:$L$1000,"&gt;=20",Dosen!$L$5:$L$1000,"&lt;=29")</f>
        <v>12</v>
      </c>
      <c r="I87" s="5">
        <f>COUNTIFS(Dosen!$Q$5:$Q$1000,rekap!$B87,Dosen!$L$5:$L$1000,"&gt;=30",Dosen!$L$5:$L$1000,"&lt;=39")</f>
        <v>27</v>
      </c>
      <c r="J87" s="5">
        <f>COUNTIFS(Dosen!$Q$5:$Q$1000,rekap!$B87,Dosen!$L$5:$L$1000,"&gt;=40",Dosen!$L$5:$L$1000,"&lt;=49")</f>
        <v>38</v>
      </c>
      <c r="K87" s="5">
        <f>COUNTIFS(Dosen!$Q$5:$Q$1000,rekap!$B87,Dosen!$L$5:$L$1000,"&gt;=50",Dosen!$L$5:$L$1000,"&lt;=59")</f>
        <v>41</v>
      </c>
      <c r="L87" s="5">
        <f>COUNTIFS(Dosen!$Q$5:$Q$1000,rekap!$B87,Dosen!$L$5:$L$1000,"&gt;=60",Dosen!$L$5:$L$1000,"&lt;=70")</f>
        <v>16</v>
      </c>
      <c r="M87" s="891">
        <f t="shared" si="22"/>
        <v>134</v>
      </c>
      <c r="N87" s="63">
        <f t="shared" si="23"/>
        <v>148</v>
      </c>
      <c r="O87" s="490"/>
      <c r="P87" s="490"/>
      <c r="Q87" s="490"/>
      <c r="R87" s="886"/>
      <c r="S87" s="490"/>
      <c r="T87" s="490"/>
      <c r="U87" s="490"/>
      <c r="V87" s="490"/>
      <c r="W87" s="490"/>
      <c r="X87" s="887"/>
      <c r="Y87" s="887"/>
    </row>
    <row r="88" spans="1:25" x14ac:dyDescent="0.15">
      <c r="A88" s="30">
        <v>11</v>
      </c>
      <c r="B88" s="18" t="s">
        <v>2233</v>
      </c>
      <c r="C88" s="5">
        <f>COUNTIFS(administrasi!$N$5:$N$989,rekap!$B88,administrasi!$L$5:$L$989,"&gt;=20",administrasi!$L$5:$L$989,"&lt;=29")</f>
        <v>0</v>
      </c>
      <c r="D88" s="5">
        <f>COUNTIFS(administrasi!$N$5:$N$989,rekap!$B88,administrasi!$L$5:$L$989,"&gt;=30",administrasi!$L$5:$L$989,"&lt;=39")</f>
        <v>2</v>
      </c>
      <c r="E88" s="5">
        <f>COUNTIFS(administrasi!$N$5:$N$989,rekap!$B88,administrasi!$L$5:$L$989,"&gt;=40",administrasi!$L$5:$L$989,"&lt;=49")</f>
        <v>4</v>
      </c>
      <c r="F88" s="5">
        <f>COUNTIFS(administrasi!$N$5:$N$989,rekap!$B88,administrasi!$L$5:$L$989,"&gt;=50",administrasi!$L$5:$L$989,"&lt;=59")</f>
        <v>7</v>
      </c>
      <c r="G88" s="37">
        <f t="shared" si="21"/>
        <v>13</v>
      </c>
      <c r="H88" s="5">
        <f>COUNTIFS(Dosen!$Q$5:$Q$1000,rekap!$B88,Dosen!$L$5:$L$1000,"&gt;=20",Dosen!$L$5:$L$1000,"&lt;=29")</f>
        <v>4</v>
      </c>
      <c r="I88" s="5">
        <f>COUNTIFS(Dosen!$Q$5:$Q$1000,rekap!$B88,Dosen!$L$5:$L$1000,"&gt;=30",Dosen!$L$5:$L$1000,"&lt;=39")</f>
        <v>16</v>
      </c>
      <c r="J88" s="5">
        <f>COUNTIFS(Dosen!$Q$5:$Q$1000,rekap!$B88,Dosen!$L$5:$L$1000,"&gt;=40",Dosen!$L$5:$L$1000,"&lt;=49")</f>
        <v>19</v>
      </c>
      <c r="K88" s="5">
        <f>COUNTIFS(Dosen!$Q$5:$Q$1000,rekap!$B88,Dosen!$L$5:$L$1000,"&gt;=50",Dosen!$L$5:$L$1000,"&lt;=59")</f>
        <v>17</v>
      </c>
      <c r="L88" s="5">
        <f>COUNTIFS(Dosen!$Q$5:$Q$1000,rekap!$B88,Dosen!$L$5:$L$1000,"&gt;=60",Dosen!$L$5:$L$1000,"&lt;=70")</f>
        <v>14</v>
      </c>
      <c r="M88" s="891">
        <f t="shared" si="22"/>
        <v>70</v>
      </c>
      <c r="N88" s="63">
        <f t="shared" si="23"/>
        <v>83</v>
      </c>
      <c r="O88" s="490"/>
      <c r="P88" s="490"/>
      <c r="Q88" s="490"/>
      <c r="R88" s="886"/>
      <c r="S88" s="490"/>
      <c r="T88" s="490"/>
      <c r="U88" s="490"/>
      <c r="V88" s="490"/>
      <c r="W88" s="490"/>
      <c r="X88" s="887"/>
      <c r="Y88" s="887"/>
    </row>
    <row r="89" spans="1:25" x14ac:dyDescent="0.15">
      <c r="A89" s="892">
        <v>12</v>
      </c>
      <c r="B89" s="31" t="s">
        <v>1151</v>
      </c>
      <c r="C89" s="5">
        <f>COUNTIFS(administrasi!$N$5:$N$989,rekap!$B89,administrasi!$L$5:$L$989,"&gt;=20",administrasi!$L$5:$L$989,"&lt;=29")</f>
        <v>0</v>
      </c>
      <c r="D89" s="5">
        <f>COUNTIFS(administrasi!$N$5:$N$989,rekap!$B89,administrasi!$L$5:$L$989,"&gt;=30",administrasi!$L$5:$L$989,"&lt;=39")</f>
        <v>0</v>
      </c>
      <c r="E89" s="5">
        <f>COUNTIFS(administrasi!$N$5:$N$989,rekap!$B89,administrasi!$L$5:$L$989,"&gt;=40",administrasi!$L$5:$L$989,"&lt;=49")</f>
        <v>0</v>
      </c>
      <c r="F89" s="5">
        <f>COUNTIFS(administrasi!$N$5:$N$989,rekap!$B89,administrasi!$L$5:$L$989,"&gt;=50",administrasi!$L$5:$L$989,"&lt;=59")</f>
        <v>0</v>
      </c>
      <c r="G89" s="37">
        <f t="shared" si="21"/>
        <v>0</v>
      </c>
      <c r="H89" s="5">
        <f>COUNTIFS(Dosen!$Q$5:$Q$1000,rekap!$B89,Dosen!$L$5:$L$1000,"&gt;=20",Dosen!$L$5:$L$1000,"&lt;=29")</f>
        <v>0</v>
      </c>
      <c r="I89" s="5">
        <f>COUNTIFS(Dosen!$Q$5:$Q$1000,rekap!$B89,Dosen!$L$5:$L$1000,"&gt;=30",Dosen!$L$5:$L$1000,"&lt;=39")</f>
        <v>1</v>
      </c>
      <c r="J89" s="5">
        <f>COUNTIFS(Dosen!$Q$5:$Q$1000,rekap!$B89,Dosen!$L$5:$L$1000,"&gt;=40",Dosen!$L$5:$L$1000,"&lt;=49")</f>
        <v>18</v>
      </c>
      <c r="K89" s="5">
        <f>COUNTIFS(Dosen!$Q$5:$Q$1000,rekap!$B89,Dosen!$L$5:$L$1000,"&gt;=50",Dosen!$L$5:$L$1000,"&lt;=59")</f>
        <v>20</v>
      </c>
      <c r="L89" s="5">
        <f>COUNTIFS(Dosen!$Q$5:$Q$1000,rekap!$B89,Dosen!$L$5:$L$1000,"&gt;=60",Dosen!$L$5:$L$1000,"&lt;=70")</f>
        <v>15</v>
      </c>
      <c r="M89" s="891">
        <f t="shared" si="22"/>
        <v>54</v>
      </c>
      <c r="N89" s="63">
        <f t="shared" si="23"/>
        <v>54</v>
      </c>
      <c r="O89" s="490"/>
      <c r="P89" s="490"/>
      <c r="Q89" s="490"/>
      <c r="R89" s="886"/>
      <c r="S89" s="490"/>
      <c r="T89" s="490"/>
      <c r="U89" s="490"/>
      <c r="V89" s="490"/>
      <c r="W89" s="490"/>
      <c r="X89" s="887"/>
      <c r="Y89" s="887"/>
    </row>
    <row r="90" spans="1:25" ht="15" x14ac:dyDescent="0.2">
      <c r="A90" s="30"/>
      <c r="B90" s="6" t="s">
        <v>2124</v>
      </c>
      <c r="C90" s="9">
        <f t="shared" ref="C90:J90" si="24">SUM(C79:C88)</f>
        <v>2</v>
      </c>
      <c r="D90" s="9">
        <f t="shared" si="24"/>
        <v>36</v>
      </c>
      <c r="E90" s="9">
        <f t="shared" si="24"/>
        <v>82</v>
      </c>
      <c r="F90" s="9">
        <f t="shared" si="24"/>
        <v>86</v>
      </c>
      <c r="G90" s="10">
        <f>SUM(G79:G89)</f>
        <v>206</v>
      </c>
      <c r="H90" s="79">
        <f t="shared" si="24"/>
        <v>76</v>
      </c>
      <c r="I90" s="79">
        <f t="shared" si="24"/>
        <v>265</v>
      </c>
      <c r="J90" s="79">
        <f t="shared" si="24"/>
        <v>193</v>
      </c>
      <c r="K90" s="79">
        <f t="shared" ref="K90:L90" si="25">SUM(K79:K88)</f>
        <v>154</v>
      </c>
      <c r="L90" s="79">
        <f t="shared" si="25"/>
        <v>64</v>
      </c>
      <c r="M90" s="79">
        <f>SUM(M79:M89)</f>
        <v>806</v>
      </c>
      <c r="N90" s="79">
        <f>SUM(N79:N89)</f>
        <v>1012</v>
      </c>
      <c r="O90" s="888"/>
      <c r="P90" s="888"/>
      <c r="Q90" s="888"/>
      <c r="R90" s="888"/>
      <c r="S90" s="888"/>
      <c r="T90" s="888"/>
      <c r="U90" s="888"/>
      <c r="V90" s="888"/>
      <c r="W90" s="888"/>
      <c r="X90" s="888"/>
      <c r="Y90" s="888"/>
    </row>
    <row r="94" spans="1:25" ht="20.25" x14ac:dyDescent="0.25">
      <c r="A94" s="14" t="s">
        <v>2123</v>
      </c>
      <c r="C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5" ht="20.25" x14ac:dyDescent="0.25">
      <c r="A95" s="14" t="s">
        <v>5386</v>
      </c>
    </row>
    <row r="96" spans="1:25" x14ac:dyDescent="0.15">
      <c r="M96" s="11"/>
    </row>
    <row r="97" spans="1:24" ht="18" x14ac:dyDescent="0.2">
      <c r="A97" s="151" t="s">
        <v>3221</v>
      </c>
      <c r="B97" s="151" t="s">
        <v>68</v>
      </c>
      <c r="C97" s="152"/>
      <c r="D97" s="152"/>
      <c r="E97" s="152"/>
      <c r="F97" s="152"/>
      <c r="G97" s="153"/>
      <c r="L97" s="2"/>
    </row>
    <row r="98" spans="1:24" ht="18" x14ac:dyDescent="0.2">
      <c r="A98" s="141"/>
      <c r="B98" s="142" t="s">
        <v>3223</v>
      </c>
      <c r="C98" s="141"/>
      <c r="D98" s="141"/>
      <c r="E98" s="141"/>
      <c r="F98" s="143"/>
      <c r="G98" s="143">
        <f>O17</f>
        <v>207</v>
      </c>
      <c r="L98" s="16"/>
    </row>
    <row r="99" spans="1:24" ht="18" x14ac:dyDescent="0.2">
      <c r="A99" s="141"/>
      <c r="B99" s="142" t="s">
        <v>3385</v>
      </c>
      <c r="C99" s="141"/>
      <c r="D99" s="141"/>
      <c r="E99" s="141"/>
      <c r="F99" s="143"/>
      <c r="G99" s="143"/>
      <c r="H99" s="2"/>
      <c r="L99" s="16"/>
    </row>
    <row r="100" spans="1:24" ht="18" x14ac:dyDescent="0.2">
      <c r="A100" s="166" t="s">
        <v>3386</v>
      </c>
      <c r="B100" s="141"/>
      <c r="C100" s="141"/>
      <c r="D100" s="141"/>
      <c r="E100" s="143"/>
      <c r="F100" s="143">
        <v>54</v>
      </c>
      <c r="G100" s="143"/>
      <c r="H100" s="2"/>
      <c r="L100" s="16"/>
    </row>
    <row r="101" spans="1:24" ht="18" x14ac:dyDescent="0.2">
      <c r="A101" s="141"/>
      <c r="B101" s="142" t="s">
        <v>3387</v>
      </c>
      <c r="C101" s="141"/>
      <c r="D101" s="141"/>
      <c r="E101" s="141"/>
      <c r="F101" s="143">
        <v>144</v>
      </c>
      <c r="G101" s="143"/>
      <c r="H101" s="2"/>
      <c r="L101" s="16"/>
    </row>
    <row r="102" spans="1:24" ht="18" x14ac:dyDescent="0.2">
      <c r="A102" s="141"/>
      <c r="B102" s="142" t="s">
        <v>3388</v>
      </c>
      <c r="C102" s="141"/>
      <c r="D102" s="141"/>
      <c r="E102" s="141"/>
      <c r="F102" s="143"/>
      <c r="G102" s="143"/>
      <c r="H102" s="2"/>
      <c r="L102" s="16"/>
    </row>
    <row r="103" spans="1:24" ht="18" x14ac:dyDescent="0.2">
      <c r="A103" s="141"/>
      <c r="B103" s="142" t="s">
        <v>3389</v>
      </c>
      <c r="C103" s="141"/>
      <c r="D103" s="141"/>
      <c r="E103" s="141"/>
      <c r="F103" s="90">
        <v>1</v>
      </c>
      <c r="G103" s="143"/>
      <c r="L103" s="15"/>
    </row>
    <row r="104" spans="1:24" ht="18" x14ac:dyDescent="0.2">
      <c r="A104" s="141"/>
      <c r="B104" s="166" t="s">
        <v>3390</v>
      </c>
      <c r="C104" s="141"/>
      <c r="D104" s="141"/>
      <c r="E104" s="141"/>
      <c r="F104" s="90">
        <v>5</v>
      </c>
      <c r="G104" s="143"/>
      <c r="L104" s="109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</row>
    <row r="105" spans="1:24" ht="18" x14ac:dyDescent="0.2">
      <c r="A105" s="141"/>
      <c r="B105" s="166" t="s">
        <v>3391</v>
      </c>
      <c r="C105" s="141"/>
      <c r="D105" s="141"/>
      <c r="E105" s="141"/>
      <c r="F105" s="90">
        <v>7</v>
      </c>
      <c r="G105" s="143"/>
      <c r="L105" s="109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</row>
    <row r="106" spans="1:24" ht="18" x14ac:dyDescent="0.2">
      <c r="A106" s="141"/>
      <c r="B106" s="166" t="s">
        <v>3392</v>
      </c>
      <c r="C106" s="141"/>
      <c r="D106" s="141"/>
      <c r="E106" s="141"/>
      <c r="F106" s="143">
        <v>3</v>
      </c>
      <c r="G106" s="143"/>
      <c r="L106" s="111"/>
      <c r="M106" s="110" t="s">
        <v>3061</v>
      </c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</row>
    <row r="107" spans="1:24" ht="18" x14ac:dyDescent="0.2">
      <c r="A107" s="141"/>
      <c r="B107" s="166" t="s">
        <v>3393</v>
      </c>
      <c r="C107" s="141"/>
      <c r="D107" s="141"/>
      <c r="E107" s="141"/>
      <c r="F107" s="143">
        <v>1</v>
      </c>
      <c r="G107" s="143"/>
      <c r="K107">
        <f>SUM(F103:F107)</f>
        <v>17</v>
      </c>
      <c r="L107" s="111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</row>
    <row r="108" spans="1:24" ht="18" x14ac:dyDescent="0.2">
      <c r="A108" s="141"/>
      <c r="G108" s="143"/>
      <c r="L108" s="109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</row>
    <row r="109" spans="1:24" ht="18" x14ac:dyDescent="0.2">
      <c r="A109" s="141"/>
      <c r="B109" s="142" t="s">
        <v>3249</v>
      </c>
      <c r="C109" s="144"/>
      <c r="D109" s="145"/>
      <c r="E109" s="144"/>
      <c r="F109" s="146"/>
      <c r="G109" s="143"/>
      <c r="L109" s="109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</row>
    <row r="110" spans="1:24" ht="18" x14ac:dyDescent="0.2">
      <c r="A110" s="141"/>
      <c r="B110" s="142" t="s">
        <v>3232</v>
      </c>
      <c r="C110" s="144"/>
      <c r="D110" s="145"/>
      <c r="E110" s="144"/>
      <c r="F110" s="146"/>
      <c r="G110" s="143">
        <f>SUM(O24:O31)</f>
        <v>752</v>
      </c>
      <c r="L110" s="109"/>
      <c r="M110" s="110" t="s">
        <v>3073</v>
      </c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</row>
    <row r="111" spans="1:24" ht="18" x14ac:dyDescent="0.2">
      <c r="A111" s="141"/>
      <c r="B111" s="158" t="s">
        <v>3233</v>
      </c>
      <c r="C111" s="159"/>
      <c r="D111" s="160"/>
      <c r="E111" s="159"/>
      <c r="F111" s="161"/>
      <c r="G111" s="156">
        <f>O32</f>
        <v>55</v>
      </c>
      <c r="L111" s="111"/>
      <c r="M111" s="110" t="s">
        <v>3070</v>
      </c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</row>
    <row r="112" spans="1:24" ht="18" x14ac:dyDescent="0.2">
      <c r="A112" s="141"/>
      <c r="B112" s="140" t="s">
        <v>1101</v>
      </c>
      <c r="C112" s="144"/>
      <c r="D112" s="145"/>
      <c r="E112" s="144"/>
      <c r="F112" s="155"/>
      <c r="G112" s="144">
        <f>SUM(G111+G110+G98)</f>
        <v>1014</v>
      </c>
      <c r="I112">
        <f>G110+G111</f>
        <v>807</v>
      </c>
      <c r="L112" s="111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</row>
    <row r="113" spans="1:24" ht="18" x14ac:dyDescent="0.2">
      <c r="A113" s="141"/>
      <c r="B113" s="142"/>
      <c r="C113" s="144"/>
      <c r="D113" s="145"/>
      <c r="E113" s="144"/>
      <c r="F113" s="146"/>
      <c r="G113" s="143"/>
      <c r="H113" s="11"/>
      <c r="L113" s="111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</row>
    <row r="114" spans="1:24" ht="18" x14ac:dyDescent="0.2">
      <c r="A114" s="151" t="s">
        <v>3222</v>
      </c>
      <c r="B114" s="151" t="s">
        <v>1238</v>
      </c>
      <c r="C114" s="152"/>
      <c r="D114" s="152"/>
      <c r="E114" s="152"/>
      <c r="F114" s="139"/>
      <c r="G114" s="139"/>
      <c r="L114" s="109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</row>
    <row r="115" spans="1:24" ht="18" x14ac:dyDescent="0.2">
      <c r="A115" s="141"/>
      <c r="B115" s="147" t="s">
        <v>3223</v>
      </c>
      <c r="C115" s="141"/>
      <c r="D115" s="141"/>
      <c r="E115" s="141"/>
      <c r="F115" s="143"/>
      <c r="G115" s="143"/>
      <c r="L115" s="111"/>
      <c r="M115" s="112" t="s">
        <v>2405</v>
      </c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</row>
    <row r="116" spans="1:24" ht="18" x14ac:dyDescent="0.2">
      <c r="A116" s="141"/>
      <c r="B116" s="148" t="s">
        <v>3224</v>
      </c>
      <c r="C116" s="141"/>
      <c r="D116" s="141"/>
      <c r="E116" s="141"/>
      <c r="F116" s="143"/>
      <c r="G116" s="143">
        <v>288</v>
      </c>
      <c r="I116" s="15"/>
      <c r="J116" s="15"/>
      <c r="L116" s="109"/>
      <c r="M116" s="112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</row>
    <row r="117" spans="1:24" ht="18" x14ac:dyDescent="0.2">
      <c r="A117" s="141"/>
      <c r="B117" s="148" t="s">
        <v>3394</v>
      </c>
      <c r="C117" s="141"/>
      <c r="D117" s="141"/>
      <c r="E117" s="141"/>
      <c r="F117" s="143"/>
      <c r="G117" s="156">
        <v>15</v>
      </c>
      <c r="L117" s="15"/>
      <c r="M117">
        <f>G113+G118</f>
        <v>23</v>
      </c>
    </row>
    <row r="118" spans="1:24" ht="18" x14ac:dyDescent="0.2">
      <c r="A118" s="141"/>
      <c r="B118" s="148" t="s">
        <v>3225</v>
      </c>
      <c r="C118" s="141"/>
      <c r="D118" s="141"/>
      <c r="E118" s="141"/>
      <c r="F118" s="143"/>
      <c r="G118" s="143">
        <v>23</v>
      </c>
      <c r="L118" s="15"/>
    </row>
    <row r="119" spans="1:24" ht="18" x14ac:dyDescent="0.2">
      <c r="A119" s="141"/>
      <c r="B119" s="148" t="s">
        <v>3226</v>
      </c>
      <c r="C119" s="141"/>
      <c r="D119" s="141"/>
      <c r="E119" s="141"/>
      <c r="F119" s="143"/>
      <c r="G119" s="143">
        <v>10</v>
      </c>
      <c r="L119" s="15"/>
    </row>
    <row r="120" spans="1:24" ht="18" x14ac:dyDescent="0.2">
      <c r="A120" s="141"/>
      <c r="B120" s="148" t="s">
        <v>3227</v>
      </c>
      <c r="C120" s="141"/>
      <c r="D120" s="141"/>
      <c r="E120" s="141"/>
      <c r="F120" s="143"/>
      <c r="G120" s="143">
        <v>10</v>
      </c>
      <c r="L120" s="68"/>
    </row>
    <row r="121" spans="1:24" ht="14.25" x14ac:dyDescent="0.15">
      <c r="A121" s="141"/>
      <c r="B121" s="148" t="s">
        <v>3228</v>
      </c>
      <c r="C121" s="141"/>
      <c r="D121" s="141"/>
      <c r="E121" s="141"/>
      <c r="F121" s="143"/>
      <c r="G121" s="143">
        <v>48</v>
      </c>
    </row>
    <row r="122" spans="1:24" ht="14.25" x14ac:dyDescent="0.15">
      <c r="A122" s="141"/>
      <c r="B122" s="157" t="s">
        <v>3231</v>
      </c>
      <c r="C122" s="141"/>
      <c r="D122" s="141"/>
      <c r="E122" s="141"/>
      <c r="F122" s="143"/>
      <c r="G122" s="156">
        <v>4</v>
      </c>
      <c r="H122" s="2"/>
    </row>
    <row r="123" spans="1:24" ht="14.25" x14ac:dyDescent="0.15">
      <c r="A123" s="141"/>
      <c r="B123" s="149" t="s">
        <v>1101</v>
      </c>
      <c r="C123" s="141"/>
      <c r="D123" s="141"/>
      <c r="E123" s="141"/>
      <c r="F123" s="143"/>
      <c r="G123" s="144">
        <f>SUM(G116:G122)</f>
        <v>398</v>
      </c>
      <c r="J123">
        <f>SUM(G117:G122)</f>
        <v>110</v>
      </c>
    </row>
    <row r="124" spans="1:24" ht="18" x14ac:dyDescent="0.2">
      <c r="B124" s="15"/>
      <c r="F124" s="67"/>
      <c r="G124" s="67"/>
    </row>
    <row r="125" spans="1:24" ht="14.25" x14ac:dyDescent="0.15">
      <c r="A125" s="141"/>
      <c r="B125" s="150" t="s">
        <v>3229</v>
      </c>
      <c r="C125" s="141"/>
      <c r="D125" s="141"/>
      <c r="E125" s="141"/>
      <c r="F125" s="143"/>
      <c r="G125" s="143"/>
    </row>
    <row r="126" spans="1:24" ht="14.25" x14ac:dyDescent="0.15">
      <c r="A126" s="141"/>
      <c r="B126" s="148" t="s">
        <v>3230</v>
      </c>
      <c r="C126" s="141"/>
      <c r="D126" s="141"/>
      <c r="E126" s="141"/>
      <c r="F126" s="143"/>
      <c r="G126" s="143">
        <v>100</v>
      </c>
    </row>
    <row r="127" spans="1:24" ht="14.25" x14ac:dyDescent="0.15">
      <c r="A127" s="141"/>
      <c r="B127" s="157" t="s">
        <v>3693</v>
      </c>
      <c r="C127" s="141"/>
      <c r="D127" s="141"/>
      <c r="E127" s="141"/>
      <c r="F127" s="143"/>
      <c r="G127" s="156">
        <v>16</v>
      </c>
    </row>
    <row r="128" spans="1:24" ht="14.25" x14ac:dyDescent="0.15">
      <c r="A128" s="141"/>
      <c r="B128" s="149" t="s">
        <v>1101</v>
      </c>
      <c r="C128" s="141"/>
      <c r="D128" s="141"/>
      <c r="E128" s="141"/>
      <c r="F128" s="143"/>
      <c r="G128" s="144">
        <f>G127+G126</f>
        <v>116</v>
      </c>
      <c r="J128">
        <f>G128+G123-G122-G127</f>
        <v>494</v>
      </c>
      <c r="P128">
        <v>809</v>
      </c>
    </row>
    <row r="129" spans="1:16" ht="14.25" x14ac:dyDescent="0.15">
      <c r="A129" s="141"/>
      <c r="B129" s="148"/>
      <c r="C129" s="141"/>
      <c r="D129" s="141"/>
      <c r="E129" s="141"/>
      <c r="F129" s="143"/>
      <c r="G129" s="143"/>
      <c r="M129">
        <f>G110+G111+G126+G127</f>
        <v>923</v>
      </c>
      <c r="P129">
        <f>G128+P128</f>
        <v>925</v>
      </c>
    </row>
    <row r="130" spans="1:16" ht="18" x14ac:dyDescent="0.2">
      <c r="A130" s="141"/>
      <c r="B130" s="140" t="s">
        <v>1097</v>
      </c>
      <c r="C130" s="144"/>
      <c r="D130" s="141"/>
      <c r="E130" s="141"/>
      <c r="F130" s="141"/>
      <c r="G130" s="154">
        <f>G128+G123+G112</f>
        <v>1528</v>
      </c>
    </row>
    <row r="132" spans="1:16" x14ac:dyDescent="0.15">
      <c r="G132" s="489"/>
    </row>
  </sheetData>
  <mergeCells count="71">
    <mergeCell ref="U58:U60"/>
    <mergeCell ref="Y39:Y41"/>
    <mergeCell ref="G40:G41"/>
    <mergeCell ref="M40:M41"/>
    <mergeCell ref="R40:R41"/>
    <mergeCell ref="C39:X39"/>
    <mergeCell ref="X40:X41"/>
    <mergeCell ref="S40:W40"/>
    <mergeCell ref="N40:Q40"/>
    <mergeCell ref="H40:L40"/>
    <mergeCell ref="C59:F59"/>
    <mergeCell ref="M59:M60"/>
    <mergeCell ref="N58:N60"/>
    <mergeCell ref="O58:O60"/>
    <mergeCell ref="Q22:S22"/>
    <mergeCell ref="E7:F7"/>
    <mergeCell ref="R12:S12"/>
    <mergeCell ref="C21:O21"/>
    <mergeCell ref="E9:F9"/>
    <mergeCell ref="E10:F10"/>
    <mergeCell ref="E11:F11"/>
    <mergeCell ref="E12:F12"/>
    <mergeCell ref="E13:F13"/>
    <mergeCell ref="E16:F16"/>
    <mergeCell ref="R8:S8"/>
    <mergeCell ref="E17:F17"/>
    <mergeCell ref="E14:F14"/>
    <mergeCell ref="R17:S17"/>
    <mergeCell ref="E15:F15"/>
    <mergeCell ref="R13:S13"/>
    <mergeCell ref="A39:A41"/>
    <mergeCell ref="B39:B41"/>
    <mergeCell ref="C40:F40"/>
    <mergeCell ref="O22:O23"/>
    <mergeCell ref="H59:L59"/>
    <mergeCell ref="A58:A60"/>
    <mergeCell ref="B58:B60"/>
    <mergeCell ref="I22:I23"/>
    <mergeCell ref="G59:G60"/>
    <mergeCell ref="A21:A23"/>
    <mergeCell ref="B21:B23"/>
    <mergeCell ref="E22:E23"/>
    <mergeCell ref="J22:N22"/>
    <mergeCell ref="R15:S15"/>
    <mergeCell ref="R16:S16"/>
    <mergeCell ref="R14:S14"/>
    <mergeCell ref="A1:Q1"/>
    <mergeCell ref="A4:A6"/>
    <mergeCell ref="B4:B6"/>
    <mergeCell ref="G5:N5"/>
    <mergeCell ref="C4:O4"/>
    <mergeCell ref="O5:O6"/>
    <mergeCell ref="E5:F6"/>
    <mergeCell ref="R5:S6"/>
    <mergeCell ref="R7:S7"/>
    <mergeCell ref="E8:F8"/>
    <mergeCell ref="R9:S9"/>
    <mergeCell ref="R10:S10"/>
    <mergeCell ref="R11:S11"/>
    <mergeCell ref="A76:A78"/>
    <mergeCell ref="B76:B78"/>
    <mergeCell ref="Y76:Y78"/>
    <mergeCell ref="C77:F77"/>
    <mergeCell ref="H77:L77"/>
    <mergeCell ref="M77:M78"/>
    <mergeCell ref="R77:R78"/>
    <mergeCell ref="S77:W77"/>
    <mergeCell ref="X77:X78"/>
    <mergeCell ref="C76:G76"/>
    <mergeCell ref="H76:M76"/>
    <mergeCell ref="N76:N78"/>
  </mergeCells>
  <pageMargins left="0.62992125984251968" right="0.70866141732283472" top="0.35433070866141736" bottom="0.74803149606299213" header="0.31496062992125984" footer="0.31496062992125984"/>
  <pageSetup paperSize="10000" orientation="landscape" horizontalDpi="4294967294" verticalDpi="4294967294" r:id="rId1"/>
  <rowBreaks count="1" manualBreakCount="1">
    <brk id="9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topLeftCell="C10" workbookViewId="0">
      <selection activeCell="A2" sqref="A2:I28"/>
    </sheetView>
  </sheetViews>
  <sheetFormatPr defaultRowHeight="12.75" x14ac:dyDescent="0.15"/>
  <cols>
    <col min="1" max="1" width="4.98828125" customWidth="1"/>
    <col min="2" max="2" width="46.1171875" customWidth="1"/>
    <col min="3" max="3" width="22.3828125" customWidth="1"/>
    <col min="4" max="4" width="60.14453125" customWidth="1"/>
    <col min="5" max="5" width="13.484375" customWidth="1"/>
    <col min="6" max="6" width="23.734375" customWidth="1"/>
    <col min="8" max="8" width="15.1015625" customWidth="1"/>
    <col min="9" max="9" width="27.10546875" customWidth="1"/>
  </cols>
  <sheetData>
    <row r="1" spans="1:9" ht="27.75" customHeight="1" x14ac:dyDescent="0.15">
      <c r="A1" s="65" t="s">
        <v>1148</v>
      </c>
      <c r="B1" s="135" t="s">
        <v>732</v>
      </c>
      <c r="C1" s="135" t="s">
        <v>2304</v>
      </c>
      <c r="D1" s="135" t="s">
        <v>733</v>
      </c>
      <c r="E1" s="135" t="s">
        <v>2345</v>
      </c>
      <c r="F1" s="136" t="s">
        <v>2205</v>
      </c>
      <c r="G1" s="136" t="s">
        <v>3201</v>
      </c>
      <c r="H1" s="137" t="s">
        <v>1162</v>
      </c>
      <c r="I1" s="138" t="s">
        <v>2400</v>
      </c>
    </row>
    <row r="2" spans="1:9" s="736" customFormat="1" ht="14.25" x14ac:dyDescent="0.15">
      <c r="A2" s="730">
        <v>1</v>
      </c>
      <c r="B2" s="731" t="s">
        <v>2363</v>
      </c>
      <c r="C2" s="732" t="s">
        <v>1826</v>
      </c>
      <c r="D2" s="733" t="s">
        <v>2305</v>
      </c>
      <c r="E2" s="734" t="s">
        <v>4822</v>
      </c>
      <c r="F2" s="712" t="s">
        <v>2203</v>
      </c>
      <c r="G2" s="713" t="str">
        <f t="shared" ref="G2" si="0">IF(F2="Pembina Utama","IV/e",IF(F2="Pembina Utama Madya","IV/d",IF(F2="Pembina Utama Muda","IV/c",IF(F2="Pembina Tk.I","IV/b",IF(F2="Pembina","IV/a",IF(F2="Penata Tk.I","III/d",IF(F2="Penata","III/c",IF(F2="Penata Muda Tk.I","III/b",IF(F2="Penata Muda","III/a",IF(F2="Pengatur Tk.I","II/d",IF(F2="Pengatur","II/c",IF(F2="Pengatur Muda Tk.I","II/b",IF(F2="Pengatur Muda","II/a",IF(F2="Juru Tk.I","I/d",IF(F2="Juru","I/c",IF(F2="Juru Muda Tk.I","I/b","I/a"))))))))))))))))</f>
        <v>IV/c</v>
      </c>
      <c r="H2" s="735" t="s">
        <v>224</v>
      </c>
      <c r="I2" s="735" t="s">
        <v>4823</v>
      </c>
    </row>
    <row r="3" spans="1:9" ht="14.25" x14ac:dyDescent="0.15">
      <c r="A3" s="51">
        <v>2</v>
      </c>
      <c r="B3" s="124" t="s">
        <v>4857</v>
      </c>
      <c r="C3" s="125" t="s">
        <v>1489</v>
      </c>
      <c r="D3" s="126" t="s">
        <v>4845</v>
      </c>
      <c r="E3" s="132" t="s">
        <v>4849</v>
      </c>
      <c r="F3" s="712" t="s">
        <v>2244</v>
      </c>
      <c r="G3" s="713" t="str">
        <f>IF(F3="Pembina Utama","IV/e",IF(F3="Pembina Utama Madya","IV/d",IF(F3="Pembina Utama Muda","IV/c",IF(F3="Pembina Tk.I","IV/b",IF(F3="Pembina","IV/a",IF(F3="Penata Tk.I","III/d",IF(F3="Penata","III/c",IF(F3="Penata Muda Tk.I","III/b",IF(F3="Penata Muda","III/a",IF(F3="Pengatur Tk.I","II/d",IF(F3="Pengatur","II/c",IF(F3="Pengatur Muda Tk.I","II/b",IF(F3="Pengatur Muda","II/a",IF(F3="Juru Tk.I","I/d",IF(F3="Juru","I/c",IF(F3="Juru Muda Tk.I","I/b","I/a"))))))))))))))))</f>
        <v>IV/e</v>
      </c>
      <c r="H3" s="83" t="s">
        <v>224</v>
      </c>
      <c r="I3" s="83" t="s">
        <v>4852</v>
      </c>
    </row>
    <row r="4" spans="1:9" ht="14.25" x14ac:dyDescent="0.15">
      <c r="A4" s="730">
        <v>3</v>
      </c>
      <c r="B4" s="53" t="s">
        <v>4856</v>
      </c>
      <c r="C4" s="128" t="s">
        <v>1743</v>
      </c>
      <c r="D4" s="127" t="s">
        <v>2306</v>
      </c>
      <c r="E4" s="132" t="s">
        <v>4849</v>
      </c>
      <c r="F4" s="712" t="s">
        <v>2203</v>
      </c>
      <c r="G4" s="713" t="str">
        <f t="shared" ref="G4:G16" si="1">IF(F4="Pembina Utama","IV/e",IF(F4="Pembina Utama Madya","IV/d",IF(F4="Pembina Utama Muda","IV/c",IF(F4="Pembina Tk.I","IV/b",IF(F4="Pembina","IV/a",IF(F4="Penata Tk.I","III/d",IF(F4="Penata","III/c",IF(F4="Penata Muda Tk.I","III/b",IF(F4="Penata Muda","III/a",IF(F4="Pengatur Tk.I","II/d",IF(F4="Pengatur","II/c",IF(F4="Pengatur Muda Tk.I","II/b",IF(F4="Pengatur Muda","II/a",IF(F4="Juru Tk.I","I/d",IF(F4="Juru","I/c",IF(F4="Juru Muda Tk.I","I/b","I/a"))))))))))))))))</f>
        <v>IV/c</v>
      </c>
      <c r="H4" s="83" t="s">
        <v>192</v>
      </c>
      <c r="I4" s="83" t="s">
        <v>4852</v>
      </c>
    </row>
    <row r="5" spans="1:9" ht="14.25" x14ac:dyDescent="0.15">
      <c r="A5" s="51">
        <v>4</v>
      </c>
      <c r="B5" s="124" t="s">
        <v>4848</v>
      </c>
      <c r="C5" s="128" t="s">
        <v>1401</v>
      </c>
      <c r="D5" s="126" t="s">
        <v>4846</v>
      </c>
      <c r="E5" s="132" t="s">
        <v>4849</v>
      </c>
      <c r="F5" s="712" t="s">
        <v>2254</v>
      </c>
      <c r="G5" s="713" t="str">
        <f t="shared" si="1"/>
        <v>IV/d</v>
      </c>
      <c r="H5" s="83" t="s">
        <v>224</v>
      </c>
      <c r="I5" s="83" t="s">
        <v>4852</v>
      </c>
    </row>
    <row r="6" spans="1:9" ht="14.25" x14ac:dyDescent="0.15">
      <c r="A6" s="730">
        <v>5</v>
      </c>
      <c r="B6" s="353" t="s">
        <v>3200</v>
      </c>
      <c r="C6" s="718" t="s">
        <v>1934</v>
      </c>
      <c r="D6" s="354" t="s">
        <v>4847</v>
      </c>
      <c r="E6" s="132" t="s">
        <v>4849</v>
      </c>
      <c r="F6" s="712" t="s">
        <v>2243</v>
      </c>
      <c r="G6" s="713" t="str">
        <f t="shared" si="1"/>
        <v>IV/a</v>
      </c>
      <c r="H6" s="83"/>
      <c r="I6" s="83" t="s">
        <v>4852</v>
      </c>
    </row>
    <row r="7" spans="1:9" ht="14.25" x14ac:dyDescent="0.15">
      <c r="A7" s="51">
        <v>6</v>
      </c>
      <c r="B7" s="124" t="s">
        <v>4858</v>
      </c>
      <c r="C7" s="128" t="s">
        <v>1757</v>
      </c>
      <c r="D7" s="127" t="s">
        <v>2307</v>
      </c>
      <c r="E7" s="132" t="s">
        <v>4849</v>
      </c>
      <c r="F7" s="712" t="s">
        <v>2242</v>
      </c>
      <c r="G7" s="713" t="str">
        <f t="shared" ref="G7:G8" si="2">IF(F7="Pembina Utama","IV/e",IF(F7="Pembina Utama Madya","IV/d",IF(F7="Pembina Utama Muda","IV/c",IF(F7="Pembina Tk.I","IV/b",IF(F7="Pembina","IV/a",IF(F7="Penata Tk.I","III/d",IF(F7="Penata","III/c",IF(F7="Penata Muda Tk.I","III/b",IF(F7="Penata Muda","III/a",IF(F7="Pengatur Tk.I","II/d",IF(F7="Pengatur","II/c",IF(F7="Pengatur Muda Tk.I","II/b",IF(F7="Pengatur Muda","II/a",IF(F7="Juru Tk.I","I/d",IF(F7="Juru","I/c",IF(F7="Juru Muda Tk.I","I/b","I/a"))))))))))))))))</f>
        <v>IV/b</v>
      </c>
      <c r="H7" s="83" t="s">
        <v>192</v>
      </c>
      <c r="I7" s="83" t="s">
        <v>4852</v>
      </c>
    </row>
    <row r="8" spans="1:9" ht="14.25" x14ac:dyDescent="0.15">
      <c r="A8" s="730">
        <v>7</v>
      </c>
      <c r="B8" s="124" t="s">
        <v>1433</v>
      </c>
      <c r="C8" s="128" t="s">
        <v>1429</v>
      </c>
      <c r="D8" s="126" t="s">
        <v>2308</v>
      </c>
      <c r="E8" s="132" t="s">
        <v>4849</v>
      </c>
      <c r="F8" s="712" t="s">
        <v>2242</v>
      </c>
      <c r="G8" s="713" t="str">
        <f t="shared" si="2"/>
        <v>IV/b</v>
      </c>
      <c r="H8" s="83" t="s">
        <v>192</v>
      </c>
      <c r="I8" s="83" t="s">
        <v>4852</v>
      </c>
    </row>
    <row r="9" spans="1:9" ht="14.25" x14ac:dyDescent="0.15">
      <c r="A9" s="51">
        <v>8</v>
      </c>
      <c r="B9" s="124" t="s">
        <v>4855</v>
      </c>
      <c r="C9" s="130" t="s">
        <v>1884</v>
      </c>
      <c r="D9" s="127" t="s">
        <v>2309</v>
      </c>
      <c r="E9" s="132" t="s">
        <v>4849</v>
      </c>
      <c r="F9" s="712" t="s">
        <v>2243</v>
      </c>
      <c r="G9" s="713" t="str">
        <f t="shared" si="1"/>
        <v>IV/a</v>
      </c>
      <c r="H9" s="83" t="s">
        <v>192</v>
      </c>
      <c r="I9" s="83" t="s">
        <v>4852</v>
      </c>
    </row>
    <row r="10" spans="1:9" ht="14.25" x14ac:dyDescent="0.15">
      <c r="A10" s="730">
        <v>9</v>
      </c>
      <c r="B10" s="83" t="s">
        <v>3044</v>
      </c>
      <c r="C10" s="720" t="s">
        <v>1516</v>
      </c>
      <c r="D10" s="126" t="s">
        <v>2310</v>
      </c>
      <c r="E10" s="132" t="s">
        <v>4849</v>
      </c>
      <c r="F10" s="712" t="s">
        <v>2243</v>
      </c>
      <c r="G10" s="713" t="str">
        <f t="shared" si="1"/>
        <v>IV/a</v>
      </c>
      <c r="H10" s="83" t="s">
        <v>192</v>
      </c>
      <c r="I10" s="83" t="s">
        <v>4852</v>
      </c>
    </row>
    <row r="11" spans="1:9" ht="14.25" x14ac:dyDescent="0.15">
      <c r="A11" s="51">
        <v>10</v>
      </c>
      <c r="B11" s="124" t="s">
        <v>773</v>
      </c>
      <c r="C11" s="129" t="s">
        <v>1989</v>
      </c>
      <c r="D11" s="127" t="s">
        <v>2311</v>
      </c>
      <c r="E11" s="132" t="s">
        <v>4849</v>
      </c>
      <c r="F11" s="712" t="s">
        <v>2252</v>
      </c>
      <c r="G11" s="713" t="str">
        <f t="shared" si="1"/>
        <v>III/d</v>
      </c>
      <c r="H11" s="83" t="s">
        <v>192</v>
      </c>
      <c r="I11" s="83" t="s">
        <v>4852</v>
      </c>
    </row>
    <row r="12" spans="1:9" ht="14.25" x14ac:dyDescent="0.15">
      <c r="A12" s="730">
        <v>11</v>
      </c>
      <c r="B12" s="124" t="s">
        <v>772</v>
      </c>
      <c r="C12" s="125" t="s">
        <v>1961</v>
      </c>
      <c r="D12" s="126" t="s">
        <v>2312</v>
      </c>
      <c r="E12" s="132" t="s">
        <v>4849</v>
      </c>
      <c r="F12" s="712" t="s">
        <v>2244</v>
      </c>
      <c r="G12" s="713" t="str">
        <f t="shared" si="1"/>
        <v>IV/e</v>
      </c>
      <c r="H12" s="83" t="s">
        <v>224</v>
      </c>
      <c r="I12" s="83" t="s">
        <v>4852</v>
      </c>
    </row>
    <row r="13" spans="1:9" ht="14.25" x14ac:dyDescent="0.15">
      <c r="A13" s="51">
        <v>12</v>
      </c>
      <c r="B13" s="124" t="s">
        <v>3934</v>
      </c>
      <c r="C13" s="125" t="s">
        <v>1427</v>
      </c>
      <c r="D13" s="127" t="s">
        <v>2313</v>
      </c>
      <c r="E13" s="132" t="s">
        <v>4849</v>
      </c>
      <c r="F13" s="712" t="s">
        <v>2203</v>
      </c>
      <c r="G13" s="713" t="str">
        <f t="shared" si="1"/>
        <v>IV/c</v>
      </c>
      <c r="H13" s="83" t="s">
        <v>224</v>
      </c>
      <c r="I13" s="83" t="s">
        <v>4852</v>
      </c>
    </row>
    <row r="14" spans="1:9" ht="14.25" x14ac:dyDescent="0.15">
      <c r="A14" s="730">
        <v>13</v>
      </c>
      <c r="B14" s="83" t="s">
        <v>4859</v>
      </c>
      <c r="C14" s="716" t="s">
        <v>1663</v>
      </c>
      <c r="D14" s="131" t="s">
        <v>2589</v>
      </c>
      <c r="E14" s="132" t="s">
        <v>4849</v>
      </c>
      <c r="F14" s="715" t="s">
        <v>2252</v>
      </c>
      <c r="G14" s="713" t="str">
        <f>IF(F14="Pembina Utama","IV/e",IF(F14="Pembina Utama Madya","IV/d",IF(F14="Pembina Utama Muda","IV/c",IF(F14="Pembina Tk.I","IV/b",IF(F14="Pembina","IV/a",IF(F14="Penata Tk.I","III/d",IF(F14="Penata","III/c",IF(F14="Penata Muda Tk.I","III/b",IF(F14="Penata Muda","III/a",IF(F14="Pengatur Tk.I","II/d",IF(F14="Pengatur","II/c",IF(F14="Pengatur Muda Tk.I","II/b",IF(F14="Pengatur Muda","II/a",IF(F14="Juru Tk.I","I/d",IF(F14="Juru","I/c",IF(F14="Juru Muda Tk.I","I/b","I/a"))))))))))))))))</f>
        <v>III/d</v>
      </c>
      <c r="H14" s="83" t="s">
        <v>192</v>
      </c>
      <c r="I14" s="83" t="s">
        <v>4852</v>
      </c>
    </row>
    <row r="15" spans="1:9" ht="14.25" x14ac:dyDescent="0.15">
      <c r="A15" s="51">
        <v>14</v>
      </c>
      <c r="B15" s="131" t="s">
        <v>927</v>
      </c>
      <c r="C15" s="719" t="s">
        <v>1494</v>
      </c>
      <c r="D15" s="127" t="s">
        <v>3051</v>
      </c>
      <c r="E15" s="132" t="s">
        <v>4849</v>
      </c>
      <c r="F15" s="712" t="s">
        <v>2203</v>
      </c>
      <c r="G15" s="713" t="str">
        <f t="shared" si="1"/>
        <v>IV/c</v>
      </c>
      <c r="H15" s="83" t="s">
        <v>224</v>
      </c>
      <c r="I15" s="83" t="s">
        <v>4852</v>
      </c>
    </row>
    <row r="16" spans="1:9" ht="14.25" x14ac:dyDescent="0.15">
      <c r="A16" s="51">
        <v>15</v>
      </c>
      <c r="B16" s="83" t="s">
        <v>161</v>
      </c>
      <c r="C16" s="720" t="s">
        <v>4850</v>
      </c>
      <c r="D16" s="127" t="s">
        <v>2316</v>
      </c>
      <c r="E16" s="132" t="s">
        <v>4849</v>
      </c>
      <c r="F16" s="715" t="s">
        <v>2254</v>
      </c>
      <c r="G16" s="713" t="str">
        <f t="shared" si="1"/>
        <v>IV/d</v>
      </c>
      <c r="H16" s="83" t="s">
        <v>224</v>
      </c>
      <c r="I16" s="83" t="s">
        <v>4852</v>
      </c>
    </row>
    <row r="17" spans="1:9" ht="14.25" x14ac:dyDescent="0.15">
      <c r="A17" s="730">
        <v>16</v>
      </c>
      <c r="B17" s="131" t="s">
        <v>3052</v>
      </c>
      <c r="C17" s="719" t="s">
        <v>1495</v>
      </c>
      <c r="D17" s="126" t="s">
        <v>2314</v>
      </c>
      <c r="E17" s="132" t="s">
        <v>4849</v>
      </c>
      <c r="F17" s="712" t="s">
        <v>2244</v>
      </c>
      <c r="G17" s="713" t="str">
        <f>IF(F17="Pembina Utama","IV/e",IF(F17="Pembina Utama Madya","IV/d",IF(F17="Pembina Utama Muda","IV/c",IF(F17="Pembina Tk.I","IV/b",IF(F17="Pembina","IV/a",IF(F17="Penata Tk.I","III/d",IF(F17="Penata","III/c",IF(F17="Penata Muda Tk.I","III/b",IF(F17="Penata Muda","III/a",IF(F17="Pengatur Tk.I","II/d",IF(F17="Pengatur","II/c",IF(F17="Pengatur Muda Tk.I","II/b",IF(F17="Pengatur Muda","II/a",IF(F17="Juru Tk.I","I/d",IF(F17="Juru","I/c",IF(F17="Juru Muda Tk.I","I/b","I/a"))))))))))))))))</f>
        <v>IV/e</v>
      </c>
      <c r="H17" s="83" t="s">
        <v>224</v>
      </c>
      <c r="I17" s="83" t="s">
        <v>4852</v>
      </c>
    </row>
    <row r="18" spans="1:9" ht="14.25" x14ac:dyDescent="0.15">
      <c r="A18" s="51">
        <v>17</v>
      </c>
      <c r="B18" s="108" t="s">
        <v>877</v>
      </c>
      <c r="C18" s="737" t="s">
        <v>1984</v>
      </c>
      <c r="D18" s="126" t="s">
        <v>4871</v>
      </c>
      <c r="E18" s="61" t="s">
        <v>4872</v>
      </c>
      <c r="F18" s="723" t="s">
        <v>2243</v>
      </c>
      <c r="G18" s="134" t="str">
        <f t="shared" ref="G18:G28" si="3">IF(F18="Pembina Utama","IV/e",IF(F18="Pembina Utama Madya","IV/d",IF(F18="Pembina Utama Muda","IV/c",IF(F18="Pembina Tk.I","IV/b",IF(F18="Pembina","IV/a",IF(F18="Penata Tk.I","III/d",IF(F18="Penata","III/c",IF(F18="Penata Muda Tk.I","III/b",IF(F18="Penata Muda","III/a",IF(F18="Pengatur Tk.I","II/d",IF(F18="Pengatur","II/c",IF(F18="Pengatur Muda Tk.I","II/b",IF(F18="Pengatur Muda","II/a",IF(F18="Juru Tk.I","I/d",IF(F18="Juru","I/c",IF(F18="Juru Muda Tk.I","I/b","I/a"))))))))))))))))</f>
        <v>IV/a</v>
      </c>
      <c r="H18" s="724" t="s">
        <v>192</v>
      </c>
      <c r="I18" s="722" t="s">
        <v>4873</v>
      </c>
    </row>
    <row r="19" spans="1:9" ht="14.25" x14ac:dyDescent="0.15">
      <c r="A19" s="51">
        <v>18</v>
      </c>
      <c r="B19" s="773" t="s">
        <v>4918</v>
      </c>
      <c r="C19" s="774" t="s">
        <v>1661</v>
      </c>
      <c r="D19" s="126" t="s">
        <v>2315</v>
      </c>
      <c r="E19" s="61" t="s">
        <v>4917</v>
      </c>
      <c r="F19" s="712" t="s">
        <v>2252</v>
      </c>
      <c r="G19" s="134" t="str">
        <f t="shared" si="3"/>
        <v>III/d</v>
      </c>
      <c r="H19" s="83" t="s">
        <v>230</v>
      </c>
      <c r="I19" s="722" t="s">
        <v>4923</v>
      </c>
    </row>
    <row r="20" spans="1:9" ht="14.25" x14ac:dyDescent="0.15">
      <c r="A20" s="730">
        <v>19</v>
      </c>
      <c r="B20" s="773" t="s">
        <v>354</v>
      </c>
      <c r="C20" s="774" t="s">
        <v>1695</v>
      </c>
      <c r="D20" s="126" t="s">
        <v>4920</v>
      </c>
      <c r="E20" s="61" t="s">
        <v>4917</v>
      </c>
      <c r="F20" s="712" t="s">
        <v>2243</v>
      </c>
      <c r="G20" s="134" t="str">
        <f t="shared" si="3"/>
        <v>IV/a</v>
      </c>
      <c r="H20" s="83" t="s">
        <v>192</v>
      </c>
      <c r="I20" s="722" t="s">
        <v>4923</v>
      </c>
    </row>
    <row r="21" spans="1:9" ht="14.25" x14ac:dyDescent="0.15">
      <c r="A21" s="51">
        <v>20</v>
      </c>
      <c r="B21" s="775" t="s">
        <v>4922</v>
      </c>
      <c r="C21" s="776" t="s">
        <v>2469</v>
      </c>
      <c r="D21" s="1071" t="s">
        <v>5463</v>
      </c>
      <c r="E21" s="61" t="s">
        <v>5461</v>
      </c>
      <c r="F21" s="712" t="s">
        <v>2252</v>
      </c>
      <c r="G21" s="134" t="str">
        <f>IF(F21="Pembina Utama","IV/e",IF(F21="Pembina Utama Madya","IV/d",IF(F21="Pembina Utama Muda","IV/c",IF(F21="Pembina Tk.I","IV/b",IF(F21="Pembina","IV/a",IF(F21="Penata Tk.I","III/d",IF(F21="Penata","III/c",IF(F21="Penata Muda Tk.I","III/b",IF(F21="Penata Muda","III/a",IF(F21="Pengatur Tk.I","II/d",IF(F21="Pengatur","II/c",IF(F21="Pengatur Muda Tk.I","II/b",IF(F21="Pengatur Muda","II/a",IF(F21="Juru Tk.I","I/d",IF(F21="Juru","I/c",IF(F21="Juru Muda Tk.I","I/b","I/a"))))))))))))))))</f>
        <v>III/d</v>
      </c>
      <c r="H21" s="83" t="s">
        <v>230</v>
      </c>
      <c r="I21" s="722" t="s">
        <v>5462</v>
      </c>
    </row>
    <row r="22" spans="1:9" ht="14.25" x14ac:dyDescent="0.15">
      <c r="A22" s="51">
        <v>21</v>
      </c>
      <c r="B22" s="1072" t="s">
        <v>2266</v>
      </c>
      <c r="C22" s="1070" t="s">
        <v>2269</v>
      </c>
      <c r="D22" s="126" t="s">
        <v>4921</v>
      </c>
      <c r="E22" s="61" t="s">
        <v>5461</v>
      </c>
      <c r="F22" s="725" t="s">
        <v>2245</v>
      </c>
      <c r="G22" s="134" t="str">
        <f t="shared" ref="G22" si="4">IF(F22="Pembina Utama","IV/e",IF(F22="Pembina Utama Madya","IV/d",IF(F22="Pembina Utama Muda","IV/c",IF(F22="Pembina Tk.I","IV/b",IF(F22="Pembina","IV/a",IF(F22="Penata Tk.I","III/d",IF(F22="Penata","III/c",IF(F22="Penata Muda Tk.I","III/b",IF(F22="Penata Muda","III/a",IF(F22="Pengatur Tk.I","II/d",IF(F22="Pengatur","II/c",IF(F22="Pengatur Muda Tk.I","II/b",IF(F22="Pengatur Muda","II/a",IF(F22="Juru Tk.I","I/d",IF(F22="Juru","I/c",IF(F22="Juru Muda Tk.I","I/b","I/a"))))))))))))))))</f>
        <v>III/c</v>
      </c>
      <c r="H22" s="726" t="s">
        <v>230</v>
      </c>
      <c r="I22" s="722" t="s">
        <v>5462</v>
      </c>
    </row>
    <row r="23" spans="1:9" s="743" customFormat="1" ht="14.25" x14ac:dyDescent="0.15">
      <c r="A23" s="730">
        <v>22</v>
      </c>
      <c r="B23" s="738" t="s">
        <v>3383</v>
      </c>
      <c r="C23" s="739" t="s">
        <v>3384</v>
      </c>
      <c r="D23" s="163" t="s">
        <v>2317</v>
      </c>
      <c r="E23" s="744" t="s">
        <v>4872</v>
      </c>
      <c r="F23" s="725" t="s">
        <v>2243</v>
      </c>
      <c r="G23" s="134" t="str">
        <f t="shared" si="3"/>
        <v>IV/a</v>
      </c>
      <c r="H23" s="726" t="s">
        <v>192</v>
      </c>
      <c r="I23" s="727" t="s">
        <v>4874</v>
      </c>
    </row>
    <row r="24" spans="1:9" s="743" customFormat="1" ht="14.25" x14ac:dyDescent="0.15">
      <c r="A24" s="51">
        <v>23</v>
      </c>
      <c r="B24" s="738" t="s">
        <v>39</v>
      </c>
      <c r="C24" s="741" t="s">
        <v>1991</v>
      </c>
      <c r="D24" s="163" t="s">
        <v>2319</v>
      </c>
      <c r="E24" s="744" t="s">
        <v>4872</v>
      </c>
      <c r="F24" s="725" t="s">
        <v>2245</v>
      </c>
      <c r="G24" s="134" t="str">
        <f t="shared" si="3"/>
        <v>III/c</v>
      </c>
      <c r="H24" s="726" t="s">
        <v>230</v>
      </c>
      <c r="I24" s="727" t="s">
        <v>4874</v>
      </c>
    </row>
    <row r="25" spans="1:9" s="743" customFormat="1" ht="14.25" x14ac:dyDescent="0.15">
      <c r="A25" s="51">
        <v>24</v>
      </c>
      <c r="B25" s="729" t="s">
        <v>3209</v>
      </c>
      <c r="C25" s="728" t="s">
        <v>1823</v>
      </c>
      <c r="D25" s="163" t="s">
        <v>4875</v>
      </c>
      <c r="E25" s="744" t="s">
        <v>4872</v>
      </c>
      <c r="F25" s="725" t="s">
        <v>2203</v>
      </c>
      <c r="G25" s="134" t="str">
        <f t="shared" si="3"/>
        <v>IV/c</v>
      </c>
      <c r="H25" s="726" t="s">
        <v>224</v>
      </c>
      <c r="I25" s="727" t="s">
        <v>4877</v>
      </c>
    </row>
    <row r="26" spans="1:9" s="490" customFormat="1" ht="14.25" x14ac:dyDescent="0.15">
      <c r="A26" s="730">
        <v>25</v>
      </c>
      <c r="B26" s="738" t="s">
        <v>2128</v>
      </c>
      <c r="C26" s="742" t="s">
        <v>1430</v>
      </c>
      <c r="D26" s="740" t="s">
        <v>4876</v>
      </c>
      <c r="E26" s="744" t="s">
        <v>4872</v>
      </c>
      <c r="F26" s="745" t="s">
        <v>2254</v>
      </c>
      <c r="G26" s="134" t="str">
        <f t="shared" si="3"/>
        <v>IV/d</v>
      </c>
      <c r="H26" s="726" t="s">
        <v>224</v>
      </c>
      <c r="I26" s="726" t="s">
        <v>4877</v>
      </c>
    </row>
    <row r="27" spans="1:9" ht="14.25" x14ac:dyDescent="0.15">
      <c r="A27" s="51">
        <v>26</v>
      </c>
      <c r="B27" s="124" t="s">
        <v>271</v>
      </c>
      <c r="C27" s="125" t="s">
        <v>1338</v>
      </c>
      <c r="D27" s="126" t="s">
        <v>2320</v>
      </c>
      <c r="E27" s="132" t="s">
        <v>4878</v>
      </c>
      <c r="F27" s="715" t="s">
        <v>2203</v>
      </c>
      <c r="G27" s="134" t="str">
        <f t="shared" si="3"/>
        <v>IV/c</v>
      </c>
      <c r="H27" s="83"/>
      <c r="I27" s="717" t="s">
        <v>3352</v>
      </c>
    </row>
    <row r="28" spans="1:9" ht="14.25" x14ac:dyDescent="0.15">
      <c r="A28" s="51">
        <v>27</v>
      </c>
      <c r="B28" s="714" t="s">
        <v>3769</v>
      </c>
      <c r="C28" s="719" t="s">
        <v>3768</v>
      </c>
      <c r="D28" s="131" t="s">
        <v>1328</v>
      </c>
      <c r="E28" s="132" t="s">
        <v>4897</v>
      </c>
      <c r="F28" s="715" t="s">
        <v>2242</v>
      </c>
      <c r="G28" s="134" t="str">
        <f t="shared" si="3"/>
        <v>IV/b</v>
      </c>
      <c r="H28" s="83"/>
      <c r="I28" s="434" t="s">
        <v>4895</v>
      </c>
    </row>
    <row r="32" spans="1:9" x14ac:dyDescent="0.15">
      <c r="A32" s="368"/>
      <c r="B32" t="s">
        <v>3704</v>
      </c>
    </row>
  </sheetData>
  <pageMargins left="0.61" right="0.44" top="0.75" bottom="0.75" header="0.3" footer="0.3"/>
  <pageSetup paperSize="9" orientation="landscape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"/>
  <sheetViews>
    <sheetView topLeftCell="A31" zoomScale="106" zoomScaleNormal="106" workbookViewId="0">
      <selection activeCell="D36" sqref="D36"/>
    </sheetView>
  </sheetViews>
  <sheetFormatPr defaultRowHeight="12.75" x14ac:dyDescent="0.15"/>
  <cols>
    <col min="1" max="1" width="4.98828125" customWidth="1"/>
    <col min="2" max="2" width="33.30859375" customWidth="1"/>
    <col min="3" max="3" width="18.7421875" style="70" customWidth="1"/>
    <col min="4" max="4" width="50.703125" customWidth="1"/>
    <col min="5" max="6" width="26.4296875" customWidth="1"/>
    <col min="7" max="7" width="8.8984375" customWidth="1"/>
    <col min="8" max="8" width="26.4296875" customWidth="1"/>
    <col min="9" max="9" width="10.78515625" customWidth="1"/>
    <col min="10" max="10" width="26.4296875" customWidth="1"/>
    <col min="11" max="11" width="14.29296875" customWidth="1"/>
  </cols>
  <sheetData>
    <row r="1" spans="1:11" ht="20.25" x14ac:dyDescent="0.25">
      <c r="A1" s="94" t="s">
        <v>2687</v>
      </c>
    </row>
    <row r="3" spans="1:11" ht="30.75" customHeight="1" x14ac:dyDescent="0.15">
      <c r="A3" s="65" t="s">
        <v>1148</v>
      </c>
      <c r="B3" s="66" t="s">
        <v>732</v>
      </c>
      <c r="C3" s="69" t="s">
        <v>2304</v>
      </c>
      <c r="D3" s="66" t="s">
        <v>733</v>
      </c>
      <c r="E3" s="66" t="s">
        <v>2367</v>
      </c>
      <c r="F3" s="136" t="s">
        <v>2205</v>
      </c>
      <c r="G3" s="136" t="s">
        <v>3201</v>
      </c>
      <c r="H3" s="137" t="s">
        <v>1162</v>
      </c>
      <c r="I3" s="95" t="s">
        <v>2345</v>
      </c>
      <c r="J3" s="66" t="s">
        <v>2400</v>
      </c>
      <c r="K3" s="66" t="s">
        <v>2401</v>
      </c>
    </row>
    <row r="4" spans="1:11" ht="13.5" x14ac:dyDescent="0.15">
      <c r="A4" s="779">
        <v>1</v>
      </c>
      <c r="B4" s="771" t="s">
        <v>4898</v>
      </c>
      <c r="C4" s="783" t="s">
        <v>1765</v>
      </c>
      <c r="D4" s="115" t="s">
        <v>2382</v>
      </c>
      <c r="E4" s="116" t="s">
        <v>2383</v>
      </c>
      <c r="F4" s="133" t="s">
        <v>2243</v>
      </c>
      <c r="G4" s="134" t="str">
        <f t="shared" ref="G4:G38" si="0">IF(F4="Pembina Utama","IV/e",IF(F4="Pembina Utama Madya","IV/d",IF(F4="Pembina Utama Muda","IV/c",IF(F4="Pembina Tk.I","IV/b",IF(F4="Pembina","IV/a",IF(F4="Penata Tk.I","III/d",IF(F4="Penata","III/c",IF(F4="Penata Muda Tk.I","III/b",IF(F4="Penata Muda","III/a",IF(F4="Pengatur Tk.I","II/d",IF(F4="Pengatur","II/c",IF(F4="Pengatur Muda Tk.I","II/b",IF(F4="Pengatur Muda","II/a",IF(F4="Juru Tk.I","I/d",IF(F4="Juru","I/c",IF(F4="Juru Muda Tk.I","I/b","I/a"))))))))))))))))</f>
        <v>IV/a</v>
      </c>
      <c r="H4" s="114" t="s">
        <v>192</v>
      </c>
      <c r="I4" s="115" t="s">
        <v>4915</v>
      </c>
      <c r="J4" s="117" t="s">
        <v>4919</v>
      </c>
      <c r="K4" s="115" t="s">
        <v>4917</v>
      </c>
    </row>
    <row r="5" spans="1:11" ht="13.5" x14ac:dyDescent="0.15">
      <c r="A5" s="779">
        <v>2</v>
      </c>
      <c r="B5" s="771" t="s">
        <v>4899</v>
      </c>
      <c r="C5" s="783" t="s">
        <v>1747</v>
      </c>
      <c r="D5" s="115" t="s">
        <v>2384</v>
      </c>
      <c r="E5" s="116" t="s">
        <v>2383</v>
      </c>
      <c r="F5" s="133" t="s">
        <v>2253</v>
      </c>
      <c r="G5" s="134" t="str">
        <f t="shared" si="0"/>
        <v>IV/c</v>
      </c>
      <c r="H5" s="114" t="s">
        <v>192</v>
      </c>
      <c r="I5" s="115" t="s">
        <v>4915</v>
      </c>
      <c r="J5" s="117" t="s">
        <v>4919</v>
      </c>
      <c r="K5" s="115" t="s">
        <v>4917</v>
      </c>
    </row>
    <row r="6" spans="1:11" ht="13.5" x14ac:dyDescent="0.15">
      <c r="A6" s="779">
        <v>3</v>
      </c>
      <c r="B6" s="771" t="s">
        <v>2049</v>
      </c>
      <c r="C6" s="772" t="s">
        <v>1752</v>
      </c>
      <c r="D6" s="115" t="s">
        <v>2385</v>
      </c>
      <c r="E6" s="116" t="s">
        <v>2383</v>
      </c>
      <c r="F6" s="133" t="s">
        <v>2243</v>
      </c>
      <c r="G6" s="134" t="str">
        <f t="shared" si="0"/>
        <v>IV/a</v>
      </c>
      <c r="H6" s="114" t="s">
        <v>192</v>
      </c>
      <c r="I6" s="115" t="s">
        <v>4915</v>
      </c>
      <c r="J6" s="117" t="s">
        <v>4919</v>
      </c>
      <c r="K6" s="115" t="s">
        <v>4917</v>
      </c>
    </row>
    <row r="7" spans="1:11" ht="13.5" x14ac:dyDescent="0.15">
      <c r="A7" s="779">
        <v>4</v>
      </c>
      <c r="B7" s="771" t="s">
        <v>2426</v>
      </c>
      <c r="C7" s="772" t="s">
        <v>1831</v>
      </c>
      <c r="D7" s="118" t="s">
        <v>2382</v>
      </c>
      <c r="E7" s="116" t="s">
        <v>2386</v>
      </c>
      <c r="F7" s="133" t="s">
        <v>2242</v>
      </c>
      <c r="G7" s="134" t="str">
        <f t="shared" si="0"/>
        <v>IV/b</v>
      </c>
      <c r="H7" s="114" t="s">
        <v>192</v>
      </c>
      <c r="I7" s="115" t="s">
        <v>4915</v>
      </c>
      <c r="J7" s="117" t="s">
        <v>4919</v>
      </c>
      <c r="K7" s="115" t="s">
        <v>4917</v>
      </c>
    </row>
    <row r="8" spans="1:11" ht="13.5" x14ac:dyDescent="0.15">
      <c r="A8" s="779">
        <v>5</v>
      </c>
      <c r="B8" s="508" t="s">
        <v>2669</v>
      </c>
      <c r="C8" s="918" t="s">
        <v>1859</v>
      </c>
      <c r="D8" s="115" t="s">
        <v>2384</v>
      </c>
      <c r="E8" s="116" t="s">
        <v>2386</v>
      </c>
      <c r="F8" s="133" t="s">
        <v>2243</v>
      </c>
      <c r="G8" s="134" t="str">
        <f t="shared" si="0"/>
        <v>IV/a</v>
      </c>
      <c r="H8" s="114" t="s">
        <v>192</v>
      </c>
      <c r="I8" s="115" t="s">
        <v>4915</v>
      </c>
      <c r="J8" s="117" t="s">
        <v>4919</v>
      </c>
      <c r="K8" s="115" t="s">
        <v>4917</v>
      </c>
    </row>
    <row r="9" spans="1:11" ht="13.5" x14ac:dyDescent="0.15">
      <c r="A9" s="779">
        <v>6</v>
      </c>
      <c r="B9" s="508" t="s">
        <v>1214</v>
      </c>
      <c r="C9" s="918" t="s">
        <v>1834</v>
      </c>
      <c r="D9" s="115" t="s">
        <v>2385</v>
      </c>
      <c r="E9" s="116" t="s">
        <v>2386</v>
      </c>
      <c r="F9" s="133" t="s">
        <v>2242</v>
      </c>
      <c r="G9" s="134" t="str">
        <f t="shared" si="0"/>
        <v>IV/b</v>
      </c>
      <c r="H9" s="114" t="s">
        <v>192</v>
      </c>
      <c r="I9" s="115" t="s">
        <v>4915</v>
      </c>
      <c r="J9" s="117" t="s">
        <v>4919</v>
      </c>
      <c r="K9" s="115" t="s">
        <v>4917</v>
      </c>
    </row>
    <row r="10" spans="1:11" ht="13.5" x14ac:dyDescent="0.15">
      <c r="A10" s="779">
        <v>7</v>
      </c>
      <c r="B10" s="771" t="s">
        <v>4900</v>
      </c>
      <c r="C10" s="772" t="s">
        <v>1499</v>
      </c>
      <c r="D10" s="119" t="s">
        <v>2382</v>
      </c>
      <c r="E10" s="116" t="s">
        <v>1172</v>
      </c>
      <c r="F10" s="133" t="s">
        <v>2253</v>
      </c>
      <c r="G10" s="134" t="str">
        <f t="shared" si="0"/>
        <v>IV/c</v>
      </c>
      <c r="H10" s="114" t="s">
        <v>192</v>
      </c>
      <c r="I10" s="115" t="s">
        <v>4915</v>
      </c>
      <c r="J10" s="117" t="s">
        <v>4919</v>
      </c>
      <c r="K10" s="115" t="s">
        <v>4917</v>
      </c>
    </row>
    <row r="11" spans="1:11" ht="13.5" x14ac:dyDescent="0.15">
      <c r="A11" s="779">
        <v>8</v>
      </c>
      <c r="B11" s="771" t="s">
        <v>4901</v>
      </c>
      <c r="C11" s="772" t="s">
        <v>1528</v>
      </c>
      <c r="D11" s="120" t="s">
        <v>2384</v>
      </c>
      <c r="E11" s="116" t="s">
        <v>1172</v>
      </c>
      <c r="F11" s="133" t="s">
        <v>2242</v>
      </c>
      <c r="G11" s="134" t="str">
        <f t="shared" si="0"/>
        <v>IV/b</v>
      </c>
      <c r="H11" s="114" t="s">
        <v>192</v>
      </c>
      <c r="I11" s="115" t="s">
        <v>4915</v>
      </c>
      <c r="J11" s="117" t="s">
        <v>4919</v>
      </c>
      <c r="K11" s="115" t="s">
        <v>4917</v>
      </c>
    </row>
    <row r="12" spans="1:11" ht="13.5" x14ac:dyDescent="0.15">
      <c r="A12" s="779">
        <v>9</v>
      </c>
      <c r="B12" s="771" t="s">
        <v>4902</v>
      </c>
      <c r="C12" s="772" t="s">
        <v>2412</v>
      </c>
      <c r="D12" s="121" t="s">
        <v>2385</v>
      </c>
      <c r="E12" s="116" t="s">
        <v>1172</v>
      </c>
      <c r="F12" s="133" t="s">
        <v>2242</v>
      </c>
      <c r="G12" s="134" t="str">
        <f t="shared" si="0"/>
        <v>IV/b</v>
      </c>
      <c r="H12" s="114" t="s">
        <v>192</v>
      </c>
      <c r="I12" s="115" t="s">
        <v>4915</v>
      </c>
      <c r="J12" s="117" t="s">
        <v>4919</v>
      </c>
      <c r="K12" s="115" t="s">
        <v>4917</v>
      </c>
    </row>
    <row r="13" spans="1:11" ht="13.5" x14ac:dyDescent="0.15">
      <c r="A13" s="779">
        <v>10</v>
      </c>
      <c r="B13" s="771" t="s">
        <v>4903</v>
      </c>
      <c r="C13" s="772" t="s">
        <v>1940</v>
      </c>
      <c r="D13" s="120" t="s">
        <v>2382</v>
      </c>
      <c r="E13" s="116" t="s">
        <v>2387</v>
      </c>
      <c r="F13" s="133" t="s">
        <v>2243</v>
      </c>
      <c r="G13" s="134" t="str">
        <f t="shared" si="0"/>
        <v>IV/a</v>
      </c>
      <c r="H13" s="114" t="s">
        <v>192</v>
      </c>
      <c r="I13" s="115" t="s">
        <v>4915</v>
      </c>
      <c r="J13" s="117" t="s">
        <v>4919</v>
      </c>
      <c r="K13" s="115" t="s">
        <v>4917</v>
      </c>
    </row>
    <row r="14" spans="1:11" ht="13.5" x14ac:dyDescent="0.15">
      <c r="A14" s="779">
        <v>11</v>
      </c>
      <c r="B14" s="771" t="s">
        <v>773</v>
      </c>
      <c r="C14" s="772" t="s">
        <v>1936</v>
      </c>
      <c r="D14" s="121" t="s">
        <v>2384</v>
      </c>
      <c r="E14" s="116" t="s">
        <v>2387</v>
      </c>
      <c r="F14" s="133" t="s">
        <v>2242</v>
      </c>
      <c r="G14" s="134" t="str">
        <f t="shared" si="0"/>
        <v>IV/b</v>
      </c>
      <c r="H14" s="114" t="s">
        <v>192</v>
      </c>
      <c r="I14" s="115" t="s">
        <v>4915</v>
      </c>
      <c r="J14" s="117" t="s">
        <v>4919</v>
      </c>
      <c r="K14" s="115" t="s">
        <v>4917</v>
      </c>
    </row>
    <row r="15" spans="1:11" ht="23.25" x14ac:dyDescent="0.15">
      <c r="A15" s="779">
        <v>12</v>
      </c>
      <c r="B15" s="771" t="s">
        <v>4904</v>
      </c>
      <c r="C15" s="913" t="s">
        <v>1946</v>
      </c>
      <c r="D15" s="914" t="s">
        <v>2385</v>
      </c>
      <c r="E15" s="915" t="s">
        <v>2387</v>
      </c>
      <c r="F15" s="854" t="s">
        <v>2252</v>
      </c>
      <c r="G15" s="134" t="s">
        <v>2217</v>
      </c>
      <c r="H15" s="779" t="s">
        <v>230</v>
      </c>
      <c r="I15" s="916" t="s">
        <v>4915</v>
      </c>
      <c r="J15" s="917" t="s">
        <v>4919</v>
      </c>
      <c r="K15" s="916" t="s">
        <v>4917</v>
      </c>
    </row>
    <row r="16" spans="1:11" ht="13.5" x14ac:dyDescent="0.15">
      <c r="A16" s="779">
        <v>13</v>
      </c>
      <c r="B16" s="771" t="s">
        <v>4905</v>
      </c>
      <c r="C16" s="772" t="s">
        <v>1539</v>
      </c>
      <c r="D16" s="119" t="s">
        <v>2382</v>
      </c>
      <c r="E16" s="116" t="s">
        <v>1160</v>
      </c>
      <c r="F16" s="133" t="s">
        <v>2243</v>
      </c>
      <c r="G16" s="134" t="str">
        <f t="shared" si="0"/>
        <v>IV/a</v>
      </c>
      <c r="H16" s="114" t="s">
        <v>192</v>
      </c>
      <c r="I16" s="115" t="s">
        <v>4915</v>
      </c>
      <c r="J16" s="117" t="s">
        <v>4919</v>
      </c>
      <c r="K16" s="115" t="s">
        <v>4917</v>
      </c>
    </row>
    <row r="17" spans="1:11" ht="13.5" x14ac:dyDescent="0.15">
      <c r="A17" s="779">
        <v>14</v>
      </c>
      <c r="B17" s="771" t="s">
        <v>4906</v>
      </c>
      <c r="C17" s="772" t="s">
        <v>2633</v>
      </c>
      <c r="D17" s="119" t="s">
        <v>2384</v>
      </c>
      <c r="E17" s="117" t="s">
        <v>1160</v>
      </c>
      <c r="F17" s="133" t="s">
        <v>2242</v>
      </c>
      <c r="G17" s="134" t="str">
        <f t="shared" si="0"/>
        <v>IV/b</v>
      </c>
      <c r="H17" s="114" t="s">
        <v>192</v>
      </c>
      <c r="I17" s="115" t="s">
        <v>4915</v>
      </c>
      <c r="J17" s="117" t="s">
        <v>4919</v>
      </c>
      <c r="K17" s="115" t="s">
        <v>4917</v>
      </c>
    </row>
    <row r="18" spans="1:11" ht="13.5" x14ac:dyDescent="0.15">
      <c r="A18" s="779">
        <v>15</v>
      </c>
      <c r="B18" s="771" t="s">
        <v>3144</v>
      </c>
      <c r="C18" s="772" t="s">
        <v>1987</v>
      </c>
      <c r="D18" s="118" t="s">
        <v>2385</v>
      </c>
      <c r="E18" s="117" t="s">
        <v>1160</v>
      </c>
      <c r="F18" s="133" t="s">
        <v>2252</v>
      </c>
      <c r="G18" s="134" t="str">
        <f t="shared" si="0"/>
        <v>III/d</v>
      </c>
      <c r="H18" s="114" t="s">
        <v>230</v>
      </c>
      <c r="I18" s="115" t="s">
        <v>4915</v>
      </c>
      <c r="J18" s="117" t="s">
        <v>4919</v>
      </c>
      <c r="K18" s="115" t="s">
        <v>4917</v>
      </c>
    </row>
    <row r="19" spans="1:11" ht="13.5" x14ac:dyDescent="0.15">
      <c r="A19" s="779">
        <v>16</v>
      </c>
      <c r="B19" s="771" t="s">
        <v>4907</v>
      </c>
      <c r="C19" s="772" t="s">
        <v>1690</v>
      </c>
      <c r="D19" s="118" t="s">
        <v>2382</v>
      </c>
      <c r="E19" s="117" t="s">
        <v>1159</v>
      </c>
      <c r="F19" s="133" t="s">
        <v>2243</v>
      </c>
      <c r="G19" s="134" t="str">
        <f t="shared" si="0"/>
        <v>IV/a</v>
      </c>
      <c r="H19" s="114" t="s">
        <v>192</v>
      </c>
      <c r="I19" s="115" t="s">
        <v>4915</v>
      </c>
      <c r="J19" s="117" t="s">
        <v>4919</v>
      </c>
      <c r="K19" s="115" t="s">
        <v>4917</v>
      </c>
    </row>
    <row r="20" spans="1:11" ht="13.5" x14ac:dyDescent="0.15">
      <c r="A20" s="779">
        <v>17</v>
      </c>
      <c r="B20" s="771" t="s">
        <v>3341</v>
      </c>
      <c r="C20" s="772" t="s">
        <v>3563</v>
      </c>
      <c r="D20" s="122" t="s">
        <v>2384</v>
      </c>
      <c r="E20" s="117" t="s">
        <v>1159</v>
      </c>
      <c r="F20" s="133" t="s">
        <v>2252</v>
      </c>
      <c r="G20" s="134" t="str">
        <f t="shared" si="0"/>
        <v>III/d</v>
      </c>
      <c r="H20" s="114" t="s">
        <v>230</v>
      </c>
      <c r="I20" s="115" t="s">
        <v>4915</v>
      </c>
      <c r="J20" s="117" t="s">
        <v>4919</v>
      </c>
      <c r="K20" s="115" t="s">
        <v>4917</v>
      </c>
    </row>
    <row r="21" spans="1:11" ht="13.5" x14ac:dyDescent="0.15">
      <c r="A21" s="779">
        <v>18</v>
      </c>
      <c r="B21" s="771" t="s">
        <v>4908</v>
      </c>
      <c r="C21" s="772" t="s">
        <v>1698</v>
      </c>
      <c r="D21" s="117" t="s">
        <v>2385</v>
      </c>
      <c r="E21" s="117" t="s">
        <v>1159</v>
      </c>
      <c r="F21" s="133" t="s">
        <v>2252</v>
      </c>
      <c r="G21" s="134" t="str">
        <f t="shared" si="0"/>
        <v>III/d</v>
      </c>
      <c r="H21" s="114" t="s">
        <v>230</v>
      </c>
      <c r="I21" s="115" t="s">
        <v>4915</v>
      </c>
      <c r="J21" s="117" t="s">
        <v>4919</v>
      </c>
      <c r="K21" s="115" t="s">
        <v>4917</v>
      </c>
    </row>
    <row r="22" spans="1:11" ht="23.25" x14ac:dyDescent="0.15">
      <c r="A22" s="779">
        <v>19</v>
      </c>
      <c r="B22" s="771" t="s">
        <v>4909</v>
      </c>
      <c r="C22" s="772" t="s">
        <v>1805</v>
      </c>
      <c r="D22" s="117" t="s">
        <v>2382</v>
      </c>
      <c r="E22" s="117" t="s">
        <v>1451</v>
      </c>
      <c r="F22" s="133" t="s">
        <v>2243</v>
      </c>
      <c r="G22" s="134" t="str">
        <f t="shared" si="0"/>
        <v>IV/a</v>
      </c>
      <c r="H22" s="114" t="s">
        <v>192</v>
      </c>
      <c r="I22" s="115" t="s">
        <v>4915</v>
      </c>
      <c r="J22" s="117" t="s">
        <v>4919</v>
      </c>
      <c r="K22" s="115" t="s">
        <v>4917</v>
      </c>
    </row>
    <row r="23" spans="1:11" ht="13.5" x14ac:dyDescent="0.15">
      <c r="A23" s="779">
        <v>20</v>
      </c>
      <c r="B23" s="771" t="s">
        <v>4910</v>
      </c>
      <c r="C23" s="772" t="s">
        <v>1799</v>
      </c>
      <c r="D23" s="117" t="s">
        <v>2384</v>
      </c>
      <c r="E23" s="117" t="s">
        <v>1451</v>
      </c>
      <c r="F23" s="133" t="s">
        <v>2243</v>
      </c>
      <c r="G23" s="134" t="str">
        <f t="shared" si="0"/>
        <v>IV/a</v>
      </c>
      <c r="H23" s="114" t="s">
        <v>192</v>
      </c>
      <c r="I23" s="115" t="s">
        <v>4915</v>
      </c>
      <c r="J23" s="117" t="s">
        <v>4919</v>
      </c>
      <c r="K23" s="115" t="s">
        <v>4917</v>
      </c>
    </row>
    <row r="24" spans="1:11" ht="13.5" x14ac:dyDescent="0.15">
      <c r="A24" s="779">
        <v>21</v>
      </c>
      <c r="B24" s="771" t="s">
        <v>4911</v>
      </c>
      <c r="C24" s="772" t="s">
        <v>1796</v>
      </c>
      <c r="D24" s="117" t="s">
        <v>2385</v>
      </c>
      <c r="E24" s="117" t="s">
        <v>1451</v>
      </c>
      <c r="F24" s="133" t="s">
        <v>2243</v>
      </c>
      <c r="G24" s="134" t="str">
        <f t="shared" si="0"/>
        <v>IV/a</v>
      </c>
      <c r="H24" s="114" t="s">
        <v>192</v>
      </c>
      <c r="I24" s="115" t="s">
        <v>4915</v>
      </c>
      <c r="J24" s="117" t="s">
        <v>4919</v>
      </c>
      <c r="K24" s="115" t="s">
        <v>4917</v>
      </c>
    </row>
    <row r="25" spans="1:11" ht="23.25" x14ac:dyDescent="0.15">
      <c r="A25" s="779">
        <v>22</v>
      </c>
      <c r="B25" s="771" t="s">
        <v>4912</v>
      </c>
      <c r="C25" s="772" t="s">
        <v>1459</v>
      </c>
      <c r="D25" s="117" t="s">
        <v>2382</v>
      </c>
      <c r="E25" s="117" t="s">
        <v>4916</v>
      </c>
      <c r="F25" s="133" t="s">
        <v>2242</v>
      </c>
      <c r="G25" s="134" t="str">
        <f t="shared" si="0"/>
        <v>IV/b</v>
      </c>
      <c r="H25" s="114" t="s">
        <v>192</v>
      </c>
      <c r="I25" s="115" t="s">
        <v>4915</v>
      </c>
      <c r="J25" s="117" t="s">
        <v>4919</v>
      </c>
      <c r="K25" s="115" t="s">
        <v>4917</v>
      </c>
    </row>
    <row r="26" spans="1:11" ht="23.25" x14ac:dyDescent="0.15">
      <c r="A26" s="779">
        <v>23</v>
      </c>
      <c r="B26" s="771" t="s">
        <v>4913</v>
      </c>
      <c r="C26" s="772" t="s">
        <v>1382</v>
      </c>
      <c r="D26" s="117" t="s">
        <v>2384</v>
      </c>
      <c r="E26" s="117" t="s">
        <v>4916</v>
      </c>
      <c r="F26" s="133" t="s">
        <v>2252</v>
      </c>
      <c r="G26" s="134" t="str">
        <f t="shared" si="0"/>
        <v>III/d</v>
      </c>
      <c r="H26" s="117" t="s">
        <v>230</v>
      </c>
      <c r="I26" s="115" t="s">
        <v>4915</v>
      </c>
      <c r="J26" s="117" t="s">
        <v>4919</v>
      </c>
      <c r="K26" s="115" t="s">
        <v>4917</v>
      </c>
    </row>
    <row r="27" spans="1:11" ht="13.5" x14ac:dyDescent="0.15">
      <c r="A27" s="779">
        <v>24</v>
      </c>
      <c r="B27" s="771" t="s">
        <v>4914</v>
      </c>
      <c r="C27" s="772" t="s">
        <v>1791</v>
      </c>
      <c r="D27" s="117" t="s">
        <v>2385</v>
      </c>
      <c r="E27" s="117" t="s">
        <v>4916</v>
      </c>
      <c r="F27" s="133" t="s">
        <v>2253</v>
      </c>
      <c r="G27" s="134" t="str">
        <f t="shared" si="0"/>
        <v>IV/c</v>
      </c>
      <c r="H27" s="114" t="s">
        <v>192</v>
      </c>
      <c r="I27" s="115" t="s">
        <v>4915</v>
      </c>
      <c r="J27" s="117" t="s">
        <v>4919</v>
      </c>
      <c r="K27" s="115" t="s">
        <v>4917</v>
      </c>
    </row>
    <row r="28" spans="1:11" ht="13.5" x14ac:dyDescent="0.15">
      <c r="A28" s="779">
        <v>25</v>
      </c>
      <c r="B28" s="771" t="s">
        <v>4924</v>
      </c>
      <c r="C28" s="772" t="s">
        <v>1519</v>
      </c>
      <c r="D28" s="117" t="s">
        <v>2388</v>
      </c>
      <c r="E28" s="116" t="s">
        <v>1172</v>
      </c>
      <c r="F28" s="133" t="s">
        <v>4944</v>
      </c>
      <c r="G28" s="134" t="str">
        <f t="shared" si="0"/>
        <v>IV/c</v>
      </c>
      <c r="H28" s="114" t="s">
        <v>192</v>
      </c>
      <c r="I28" s="115" t="s">
        <v>4915</v>
      </c>
      <c r="J28" s="117" t="s">
        <v>4941</v>
      </c>
      <c r="K28" s="115" t="s">
        <v>4917</v>
      </c>
    </row>
    <row r="29" spans="1:11" ht="13.5" x14ac:dyDescent="0.15">
      <c r="A29" s="779">
        <v>26</v>
      </c>
      <c r="B29" s="771" t="s">
        <v>1205</v>
      </c>
      <c r="C29" s="772" t="s">
        <v>3254</v>
      </c>
      <c r="D29" s="117" t="s">
        <v>2389</v>
      </c>
      <c r="E29" s="116" t="s">
        <v>2383</v>
      </c>
      <c r="F29" s="133" t="s">
        <v>2242</v>
      </c>
      <c r="G29" s="134" t="str">
        <f t="shared" si="0"/>
        <v>IV/b</v>
      </c>
      <c r="H29" s="114" t="s">
        <v>192</v>
      </c>
      <c r="I29" s="115" t="s">
        <v>4915</v>
      </c>
      <c r="J29" s="117" t="s">
        <v>4941</v>
      </c>
      <c r="K29" s="115" t="s">
        <v>4917</v>
      </c>
    </row>
    <row r="30" spans="1:11" ht="13.5" x14ac:dyDescent="0.15">
      <c r="A30" s="779">
        <v>27</v>
      </c>
      <c r="B30" s="771" t="s">
        <v>4939</v>
      </c>
      <c r="C30" s="772" t="s">
        <v>1891</v>
      </c>
      <c r="D30" s="117" t="s">
        <v>2390</v>
      </c>
      <c r="E30" s="116" t="s">
        <v>2386</v>
      </c>
      <c r="F30" s="133" t="s">
        <v>2243</v>
      </c>
      <c r="G30" s="134" t="str">
        <f t="shared" si="0"/>
        <v>IV/a</v>
      </c>
      <c r="H30" s="114" t="s">
        <v>192</v>
      </c>
      <c r="I30" s="115" t="s">
        <v>4915</v>
      </c>
      <c r="J30" s="117" t="s">
        <v>4941</v>
      </c>
      <c r="K30" s="115" t="s">
        <v>4917</v>
      </c>
    </row>
    <row r="31" spans="1:11" ht="13.5" x14ac:dyDescent="0.15">
      <c r="A31" s="779">
        <v>28</v>
      </c>
      <c r="B31" s="771" t="s">
        <v>4925</v>
      </c>
      <c r="C31" s="772" t="s">
        <v>1536</v>
      </c>
      <c r="D31" s="117" t="s">
        <v>2391</v>
      </c>
      <c r="E31" s="117" t="s">
        <v>1160</v>
      </c>
      <c r="F31" s="133" t="s">
        <v>2243</v>
      </c>
      <c r="G31" s="134" t="str">
        <f t="shared" si="0"/>
        <v>IV/a</v>
      </c>
      <c r="H31" s="114" t="s">
        <v>192</v>
      </c>
      <c r="I31" s="115" t="s">
        <v>4915</v>
      </c>
      <c r="J31" s="117" t="s">
        <v>4941</v>
      </c>
      <c r="K31" s="115" t="s">
        <v>4917</v>
      </c>
    </row>
    <row r="32" spans="1:11" ht="13.5" x14ac:dyDescent="0.15">
      <c r="A32" s="779">
        <v>29</v>
      </c>
      <c r="B32" s="771" t="s">
        <v>4926</v>
      </c>
      <c r="C32" s="772" t="s">
        <v>1748</v>
      </c>
      <c r="D32" s="117" t="s">
        <v>2392</v>
      </c>
      <c r="E32" s="116" t="s">
        <v>2383</v>
      </c>
      <c r="F32" s="133" t="s">
        <v>2253</v>
      </c>
      <c r="G32" s="134" t="str">
        <f t="shared" si="0"/>
        <v>IV/c</v>
      </c>
      <c r="H32" s="114" t="s">
        <v>192</v>
      </c>
      <c r="I32" s="115" t="s">
        <v>4915</v>
      </c>
      <c r="J32" s="117" t="s">
        <v>4941</v>
      </c>
      <c r="K32" s="115" t="s">
        <v>4917</v>
      </c>
    </row>
    <row r="33" spans="1:11" ht="13.5" x14ac:dyDescent="0.15">
      <c r="A33" s="779">
        <v>30</v>
      </c>
      <c r="B33" s="771" t="s">
        <v>4927</v>
      </c>
      <c r="C33" s="772" t="s">
        <v>2411</v>
      </c>
      <c r="D33" s="117" t="s">
        <v>2393</v>
      </c>
      <c r="E33" s="116" t="s">
        <v>2386</v>
      </c>
      <c r="F33" s="133" t="s">
        <v>2253</v>
      </c>
      <c r="G33" s="134" t="str">
        <f t="shared" si="0"/>
        <v>IV/c</v>
      </c>
      <c r="H33" s="117" t="s">
        <v>230</v>
      </c>
      <c r="I33" s="115" t="s">
        <v>4915</v>
      </c>
      <c r="J33" s="117" t="s">
        <v>4941</v>
      </c>
      <c r="K33" s="115" t="s">
        <v>4917</v>
      </c>
    </row>
    <row r="34" spans="1:11" ht="13.5" x14ac:dyDescent="0.15">
      <c r="A34" s="779">
        <v>31</v>
      </c>
      <c r="B34" s="771" t="s">
        <v>2055</v>
      </c>
      <c r="C34" s="772" t="s">
        <v>1851</v>
      </c>
      <c r="D34" s="117" t="s">
        <v>2394</v>
      </c>
      <c r="E34" s="116" t="s">
        <v>2386</v>
      </c>
      <c r="F34" s="133" t="s">
        <v>4940</v>
      </c>
      <c r="G34" s="134" t="str">
        <f t="shared" si="0"/>
        <v>I/a</v>
      </c>
      <c r="H34" s="114" t="s">
        <v>192</v>
      </c>
      <c r="I34" s="115" t="s">
        <v>4915</v>
      </c>
      <c r="J34" s="117" t="s">
        <v>4941</v>
      </c>
      <c r="K34" s="115" t="s">
        <v>4917</v>
      </c>
    </row>
    <row r="35" spans="1:11" ht="13.5" x14ac:dyDescent="0.15">
      <c r="A35" s="779">
        <v>32</v>
      </c>
      <c r="B35" s="771" t="s">
        <v>4928</v>
      </c>
      <c r="C35" s="772" t="s">
        <v>4929</v>
      </c>
      <c r="D35" s="117" t="s">
        <v>2396</v>
      </c>
      <c r="E35" s="116" t="s">
        <v>2387</v>
      </c>
      <c r="F35" s="133" t="s">
        <v>2243</v>
      </c>
      <c r="G35" s="134" t="str">
        <f t="shared" si="0"/>
        <v>IV/a</v>
      </c>
      <c r="H35" s="114" t="s">
        <v>192</v>
      </c>
      <c r="I35" s="115" t="s">
        <v>4915</v>
      </c>
      <c r="J35" s="117" t="s">
        <v>4941</v>
      </c>
      <c r="K35" s="115" t="s">
        <v>4917</v>
      </c>
    </row>
    <row r="36" spans="1:11" ht="13.5" x14ac:dyDescent="0.15">
      <c r="A36" s="779">
        <v>33</v>
      </c>
      <c r="B36" s="771" t="s">
        <v>970</v>
      </c>
      <c r="C36" s="772" t="s">
        <v>1701</v>
      </c>
      <c r="D36" s="117" t="s">
        <v>2399</v>
      </c>
      <c r="E36" s="117" t="s">
        <v>1159</v>
      </c>
      <c r="F36" s="133" t="s">
        <v>2252</v>
      </c>
      <c r="G36" s="134" t="str">
        <f t="shared" si="0"/>
        <v>III/d</v>
      </c>
      <c r="H36" s="117" t="s">
        <v>230</v>
      </c>
      <c r="I36" s="115" t="s">
        <v>4915</v>
      </c>
      <c r="J36" s="117" t="s">
        <v>4941</v>
      </c>
      <c r="K36" s="115" t="s">
        <v>4917</v>
      </c>
    </row>
    <row r="37" spans="1:11" ht="13.5" x14ac:dyDescent="0.15">
      <c r="A37" s="779">
        <v>34</v>
      </c>
      <c r="B37" s="771" t="s">
        <v>4930</v>
      </c>
      <c r="C37" s="772" t="s">
        <v>1846</v>
      </c>
      <c r="D37" s="117" t="s">
        <v>2398</v>
      </c>
      <c r="E37" s="116" t="s">
        <v>2386</v>
      </c>
      <c r="F37" s="133" t="s">
        <v>2243</v>
      </c>
      <c r="G37" s="134" t="str">
        <f t="shared" si="0"/>
        <v>IV/a</v>
      </c>
      <c r="H37" s="114" t="s">
        <v>192</v>
      </c>
      <c r="I37" s="115" t="s">
        <v>4915</v>
      </c>
      <c r="J37" s="117" t="s">
        <v>4941</v>
      </c>
      <c r="K37" s="115" t="s">
        <v>4917</v>
      </c>
    </row>
    <row r="38" spans="1:11" ht="13.5" x14ac:dyDescent="0.15">
      <c r="A38" s="779">
        <v>35</v>
      </c>
      <c r="B38" s="771" t="s">
        <v>4931</v>
      </c>
      <c r="C38" s="772" t="s">
        <v>4932</v>
      </c>
      <c r="D38" s="117" t="s">
        <v>2397</v>
      </c>
      <c r="E38" s="116" t="s">
        <v>2386</v>
      </c>
      <c r="F38" s="133" t="s">
        <v>2252</v>
      </c>
      <c r="G38" s="134" t="str">
        <f t="shared" si="0"/>
        <v>III/d</v>
      </c>
      <c r="H38" s="117" t="s">
        <v>230</v>
      </c>
      <c r="I38" s="115" t="s">
        <v>4915</v>
      </c>
      <c r="J38" s="117" t="s">
        <v>4941</v>
      </c>
      <c r="K38" s="115" t="s">
        <v>4917</v>
      </c>
    </row>
    <row r="39" spans="1:11" ht="13.5" x14ac:dyDescent="0.15">
      <c r="A39" s="779">
        <v>36</v>
      </c>
      <c r="B39" s="784" t="s">
        <v>3041</v>
      </c>
      <c r="C39" s="785" t="s">
        <v>1511</v>
      </c>
      <c r="D39" s="162" t="s">
        <v>2395</v>
      </c>
      <c r="E39" s="162" t="s">
        <v>1172</v>
      </c>
      <c r="F39" s="781" t="s">
        <v>2242</v>
      </c>
      <c r="G39" s="782" t="str">
        <f>IF(F39="Pembina Utama","IV/e",IF(F39="Pembina Utama Madya","IV/d",IF(F39="Pembina Utama Muda","IV/c",IF(F39="Pembina Tk.I","IV/b",IF(F39="Pembina","IV/a",IF(F39="Penata Tk.I","III/d",IF(F39="Penata","III/c",IF(F39="Penata Muda Tk.I","III/b",IF(F39="Penata Muda","III/a",IF(F39="Pengatur Tk.I","II/d",IF(F39="Pengatur","II/c",IF(F39="Pengatur Muda Tk.I","II/b",IF(F39="Pengatur Muda","II/a",IF(F39="Juru Tk.I","I/d",IF(F39="Juru","I/c",IF(F39="Juru Muda Tk.I","I/b","I/a"))))))))))))))))</f>
        <v>IV/b</v>
      </c>
      <c r="H39" s="162" t="s">
        <v>192</v>
      </c>
      <c r="I39" s="777" t="s">
        <v>4915</v>
      </c>
      <c r="J39" s="162" t="s">
        <v>4943</v>
      </c>
      <c r="K39" s="777" t="s">
        <v>4917</v>
      </c>
    </row>
    <row r="40" spans="1:11" ht="13.5" x14ac:dyDescent="0.15">
      <c r="A40" s="779">
        <v>37</v>
      </c>
      <c r="B40" s="786" t="s">
        <v>296</v>
      </c>
      <c r="C40" s="787" t="s">
        <v>1820</v>
      </c>
      <c r="D40" s="780" t="s">
        <v>4933</v>
      </c>
      <c r="E40" s="778" t="s">
        <v>2386</v>
      </c>
      <c r="F40" s="162" t="s">
        <v>4942</v>
      </c>
      <c r="G40" s="782" t="str">
        <f t="shared" ref="G40:G44" si="1">IF(F40="Pembina Utama","IV/e",IF(F40="Pembina Utama Madya","IV/d",IF(F40="Pembina Utama Muda","IV/c",IF(F40="Pembina Tk.I","IV/b",IF(F40="Pembina","IV/a",IF(F40="Penata Tk.I","III/d",IF(F40="Penata","III/c",IF(F40="Penata Muda Tk.I","III/b",IF(F40="Penata Muda","III/a",IF(F40="Pengatur Tk.I","II/d",IF(F40="Pengatur","II/c",IF(F40="Pengatur Muda Tk.I","II/b",IF(F40="Pengatur Muda","II/a",IF(F40="Juru Tk.I","I/d",IF(F40="Juru","I/c",IF(F40="Juru Muda Tk.I","I/b","I/a"))))))))))))))))</f>
        <v>IV/e</v>
      </c>
      <c r="H40" s="162" t="s">
        <v>224</v>
      </c>
      <c r="I40" s="777" t="s">
        <v>4915</v>
      </c>
      <c r="J40" s="162" t="s">
        <v>4943</v>
      </c>
      <c r="K40" s="777" t="s">
        <v>4917</v>
      </c>
    </row>
    <row r="41" spans="1:11" ht="13.5" x14ac:dyDescent="0.15">
      <c r="A41" s="779">
        <v>38</v>
      </c>
      <c r="B41" s="786" t="s">
        <v>3368</v>
      </c>
      <c r="C41" s="787" t="s">
        <v>1853</v>
      </c>
      <c r="D41" s="780" t="s">
        <v>4934</v>
      </c>
      <c r="E41" s="778" t="s">
        <v>2386</v>
      </c>
      <c r="F41" s="162" t="s">
        <v>2243</v>
      </c>
      <c r="G41" s="782" t="str">
        <f t="shared" si="1"/>
        <v>IV/a</v>
      </c>
      <c r="H41" s="162" t="s">
        <v>192</v>
      </c>
      <c r="I41" s="777" t="s">
        <v>4915</v>
      </c>
      <c r="J41" s="162" t="s">
        <v>4943</v>
      </c>
      <c r="K41" s="777" t="s">
        <v>4917</v>
      </c>
    </row>
    <row r="42" spans="1:11" ht="21" x14ac:dyDescent="0.15">
      <c r="A42" s="779">
        <v>39</v>
      </c>
      <c r="B42" s="786" t="s">
        <v>2097</v>
      </c>
      <c r="C42" s="788" t="s">
        <v>1848</v>
      </c>
      <c r="D42" s="780" t="s">
        <v>4935</v>
      </c>
      <c r="E42" s="778" t="s">
        <v>2386</v>
      </c>
      <c r="F42" s="162" t="s">
        <v>2243</v>
      </c>
      <c r="G42" s="782" t="str">
        <f t="shared" si="1"/>
        <v>IV/a</v>
      </c>
      <c r="H42" s="162" t="s">
        <v>192</v>
      </c>
      <c r="I42" s="777" t="s">
        <v>4915</v>
      </c>
      <c r="J42" s="162" t="s">
        <v>4943</v>
      </c>
      <c r="K42" s="777" t="s">
        <v>4917</v>
      </c>
    </row>
    <row r="43" spans="1:11" ht="21" x14ac:dyDescent="0.15">
      <c r="A43" s="779">
        <v>40</v>
      </c>
      <c r="B43" s="786" t="s">
        <v>4936</v>
      </c>
      <c r="C43" s="788" t="s">
        <v>2473</v>
      </c>
      <c r="D43" s="780" t="s">
        <v>4937</v>
      </c>
      <c r="E43" s="778" t="s">
        <v>2386</v>
      </c>
      <c r="F43" s="162" t="s">
        <v>2245</v>
      </c>
      <c r="G43" s="782" t="str">
        <f t="shared" si="1"/>
        <v>III/c</v>
      </c>
      <c r="H43" s="162" t="s">
        <v>230</v>
      </c>
      <c r="I43" s="777" t="s">
        <v>4915</v>
      </c>
      <c r="J43" s="162" t="s">
        <v>4943</v>
      </c>
      <c r="K43" s="777" t="s">
        <v>4917</v>
      </c>
    </row>
    <row r="44" spans="1:11" ht="21" x14ac:dyDescent="0.15">
      <c r="A44" s="779">
        <v>41</v>
      </c>
      <c r="B44" s="786" t="s">
        <v>1182</v>
      </c>
      <c r="C44" s="788" t="s">
        <v>1756</v>
      </c>
      <c r="D44" s="780" t="s">
        <v>4938</v>
      </c>
      <c r="E44" s="778" t="s">
        <v>2383</v>
      </c>
      <c r="F44" s="162" t="s">
        <v>2242</v>
      </c>
      <c r="G44" s="782" t="str">
        <f t="shared" si="1"/>
        <v>IV/b</v>
      </c>
      <c r="H44" s="162" t="s">
        <v>192</v>
      </c>
      <c r="I44" s="777" t="s">
        <v>4915</v>
      </c>
      <c r="J44" s="162" t="s">
        <v>4943</v>
      </c>
      <c r="K44" s="777" t="s">
        <v>4917</v>
      </c>
    </row>
    <row r="47" spans="1:11" x14ac:dyDescent="0.15">
      <c r="A47" s="908"/>
      <c r="B47" s="2" t="s">
        <v>3704</v>
      </c>
    </row>
  </sheetData>
  <pageMargins left="0.23622047244094491" right="0.23622047244094491" top="0.74803149606299213" bottom="0.74803149606299213" header="0.31496062992125984" footer="0.31496062992125984"/>
  <pageSetup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1"/>
  <sheetViews>
    <sheetView topLeftCell="C111" workbookViewId="0">
      <selection activeCell="J114" sqref="J114"/>
    </sheetView>
  </sheetViews>
  <sheetFormatPr defaultRowHeight="12.75" x14ac:dyDescent="0.15"/>
  <cols>
    <col min="1" max="1" width="7.28125" customWidth="1"/>
    <col min="2" max="2" width="41.3984375" customWidth="1"/>
    <col min="3" max="3" width="19.01171875" customWidth="1"/>
    <col min="4" max="4" width="60.14453125" customWidth="1"/>
    <col min="5" max="5" width="22.25" style="736" customWidth="1"/>
    <col min="6" max="6" width="24.2734375" customWidth="1"/>
    <col min="7" max="7" width="9.03515625" customWidth="1"/>
    <col min="8" max="8" width="13.88671875" customWidth="1"/>
    <col min="9" max="9" width="13.484375" customWidth="1"/>
    <col min="10" max="10" width="16.98828125" customWidth="1"/>
  </cols>
  <sheetData>
    <row r="1" spans="1:10" ht="20.25" x14ac:dyDescent="0.25">
      <c r="A1" s="94" t="s">
        <v>2688</v>
      </c>
    </row>
    <row r="2" spans="1:10" ht="20.25" x14ac:dyDescent="0.25">
      <c r="A2" s="94"/>
    </row>
    <row r="3" spans="1:10" ht="41.25" customHeight="1" x14ac:dyDescent="0.15">
      <c r="A3" s="866" t="s">
        <v>1148</v>
      </c>
      <c r="B3" s="867" t="s">
        <v>732</v>
      </c>
      <c r="C3" s="867" t="s">
        <v>2304</v>
      </c>
      <c r="D3" s="867" t="s">
        <v>733</v>
      </c>
      <c r="E3" s="866" t="s">
        <v>2367</v>
      </c>
      <c r="F3" s="868" t="s">
        <v>2205</v>
      </c>
      <c r="G3" s="868" t="s">
        <v>3201</v>
      </c>
      <c r="H3" s="869" t="s">
        <v>1162</v>
      </c>
      <c r="I3" s="867" t="s">
        <v>2345</v>
      </c>
      <c r="J3" s="870" t="s">
        <v>2424</v>
      </c>
    </row>
    <row r="4" spans="1:10" s="21" customFormat="1" ht="13.5" x14ac:dyDescent="0.15">
      <c r="A4" s="812">
        <v>1</v>
      </c>
      <c r="B4" s="86" t="s">
        <v>5078</v>
      </c>
      <c r="C4" s="89" t="s">
        <v>1950</v>
      </c>
      <c r="D4" s="815" t="s">
        <v>2565</v>
      </c>
      <c r="E4" s="861" t="s">
        <v>2568</v>
      </c>
      <c r="F4" s="133" t="s">
        <v>2252</v>
      </c>
      <c r="G4" s="134" t="str">
        <f t="shared" ref="G4:G13" si="0">IF(F4="Pembina Utama","IV/e",IF(F4="Pembina Utama Madya","IV/d",IF(F4="Pembina Utama Muda","IV/c",IF(F4="Pembina Tk.I","IV/b",IF(F4="Pembina","IV/a",IF(F4="Penata Tk.I","III/d",IF(F4="Penata","III/c",IF(F4="Penata Muda Tk.I","III/b",IF(F4="Penata Muda","III/a",IF(F4="Pengatur Tk.I","II/d",IF(F4="Pengatur","II/c",IF(F4="Pengatur Muda Tk.I","II/b",IF(F4="Pengatur Muda","II/a",IF(F4="Juru Tk.I","I/d",IF(F4="Juru","I/c",IF(F4="Juru Muda Tk.I","I/b","I/a"))))))))))))))))</f>
        <v>III/d</v>
      </c>
      <c r="H4" s="815" t="s">
        <v>230</v>
      </c>
      <c r="I4" s="103" t="s">
        <v>4972</v>
      </c>
      <c r="J4" s="722" t="s">
        <v>5043</v>
      </c>
    </row>
    <row r="5" spans="1:10" s="21" customFormat="1" ht="13.5" x14ac:dyDescent="0.15">
      <c r="A5" s="812">
        <v>2</v>
      </c>
      <c r="B5" s="86" t="s">
        <v>5038</v>
      </c>
      <c r="C5" s="89" t="s">
        <v>5039</v>
      </c>
      <c r="D5" s="815" t="s">
        <v>2562</v>
      </c>
      <c r="E5" s="861" t="s">
        <v>2568</v>
      </c>
      <c r="F5" s="133" t="s">
        <v>2243</v>
      </c>
      <c r="G5" s="134" t="str">
        <f t="shared" si="0"/>
        <v>IV/a</v>
      </c>
      <c r="H5" s="722" t="s">
        <v>192</v>
      </c>
      <c r="I5" s="103" t="s">
        <v>4972</v>
      </c>
      <c r="J5" s="722" t="s">
        <v>5043</v>
      </c>
    </row>
    <row r="6" spans="1:10" s="21" customFormat="1" ht="13.5" x14ac:dyDescent="0.15">
      <c r="A6" s="812">
        <v>3</v>
      </c>
      <c r="B6" s="86" t="s">
        <v>5447</v>
      </c>
      <c r="C6" s="87" t="s">
        <v>5040</v>
      </c>
      <c r="D6" s="815" t="s">
        <v>2564</v>
      </c>
      <c r="E6" s="861" t="s">
        <v>2568</v>
      </c>
      <c r="F6" s="133" t="s">
        <v>2243</v>
      </c>
      <c r="G6" s="134" t="str">
        <f t="shared" si="0"/>
        <v>IV/a</v>
      </c>
      <c r="H6" s="815" t="s">
        <v>192</v>
      </c>
      <c r="I6" s="103" t="s">
        <v>4972</v>
      </c>
      <c r="J6" s="722" t="s">
        <v>5043</v>
      </c>
    </row>
    <row r="7" spans="1:10" s="21" customFormat="1" ht="13.5" x14ac:dyDescent="0.15">
      <c r="A7" s="812">
        <v>4</v>
      </c>
      <c r="B7" s="86" t="s">
        <v>5035</v>
      </c>
      <c r="C7" s="87" t="s">
        <v>1410</v>
      </c>
      <c r="D7" s="815" t="s">
        <v>2566</v>
      </c>
      <c r="E7" s="861" t="s">
        <v>2568</v>
      </c>
      <c r="F7" s="133" t="s">
        <v>2243</v>
      </c>
      <c r="G7" s="134" t="str">
        <f t="shared" si="0"/>
        <v>IV/a</v>
      </c>
      <c r="H7" s="815" t="s">
        <v>192</v>
      </c>
      <c r="I7" s="103" t="s">
        <v>4972</v>
      </c>
      <c r="J7" s="722" t="s">
        <v>5043</v>
      </c>
    </row>
    <row r="8" spans="1:10" s="21" customFormat="1" ht="13.5" x14ac:dyDescent="0.15">
      <c r="A8" s="812">
        <v>5</v>
      </c>
      <c r="B8" s="86" t="s">
        <v>585</v>
      </c>
      <c r="C8" s="89" t="s">
        <v>1941</v>
      </c>
      <c r="D8" s="815" t="s">
        <v>5036</v>
      </c>
      <c r="E8" s="861" t="s">
        <v>2568</v>
      </c>
      <c r="F8" s="133" t="s">
        <v>2243</v>
      </c>
      <c r="G8" s="134" t="str">
        <f t="shared" si="0"/>
        <v>IV/a</v>
      </c>
      <c r="H8" s="722" t="s">
        <v>192</v>
      </c>
      <c r="I8" s="103" t="s">
        <v>4972</v>
      </c>
      <c r="J8" s="722" t="s">
        <v>5043</v>
      </c>
    </row>
    <row r="9" spans="1:10" s="21" customFormat="1" ht="13.5" x14ac:dyDescent="0.15">
      <c r="A9" s="812">
        <v>6</v>
      </c>
      <c r="B9" s="86" t="s">
        <v>5042</v>
      </c>
      <c r="C9" s="87" t="s">
        <v>1386</v>
      </c>
      <c r="D9" s="815" t="s">
        <v>2561</v>
      </c>
      <c r="E9" s="861" t="s">
        <v>2568</v>
      </c>
      <c r="F9" s="133" t="s">
        <v>2252</v>
      </c>
      <c r="G9" s="134" t="str">
        <f t="shared" si="0"/>
        <v>III/d</v>
      </c>
      <c r="H9" s="722" t="s">
        <v>230</v>
      </c>
      <c r="I9" s="103" t="s">
        <v>4972</v>
      </c>
      <c r="J9" s="722" t="s">
        <v>5043</v>
      </c>
    </row>
    <row r="10" spans="1:10" s="21" customFormat="1" ht="13.5" x14ac:dyDescent="0.15">
      <c r="A10" s="812">
        <v>7</v>
      </c>
      <c r="B10" s="86" t="s">
        <v>5041</v>
      </c>
      <c r="C10" s="89" t="s">
        <v>2255</v>
      </c>
      <c r="D10" s="815" t="s">
        <v>2563</v>
      </c>
      <c r="E10" s="861" t="s">
        <v>2568</v>
      </c>
      <c r="F10" s="133" t="s">
        <v>2252</v>
      </c>
      <c r="G10" s="134" t="str">
        <f t="shared" si="0"/>
        <v>III/d</v>
      </c>
      <c r="H10" s="722" t="s">
        <v>230</v>
      </c>
      <c r="I10" s="103" t="s">
        <v>4972</v>
      </c>
      <c r="J10" s="722" t="s">
        <v>5043</v>
      </c>
    </row>
    <row r="11" spans="1:10" s="21" customFormat="1" ht="13.5" x14ac:dyDescent="0.15">
      <c r="A11" s="812">
        <v>8</v>
      </c>
      <c r="B11" s="86" t="s">
        <v>3921</v>
      </c>
      <c r="C11" s="87" t="s">
        <v>5037</v>
      </c>
      <c r="D11" s="815" t="s">
        <v>2567</v>
      </c>
      <c r="E11" s="861" t="s">
        <v>2568</v>
      </c>
      <c r="F11" s="133" t="s">
        <v>2243</v>
      </c>
      <c r="G11" s="134" t="str">
        <f t="shared" si="0"/>
        <v>IV/a</v>
      </c>
      <c r="H11" s="815" t="s">
        <v>192</v>
      </c>
      <c r="I11" s="103" t="s">
        <v>4972</v>
      </c>
      <c r="J11" s="722" t="s">
        <v>5043</v>
      </c>
    </row>
    <row r="12" spans="1:10" s="21" customFormat="1" ht="13.5" x14ac:dyDescent="0.15">
      <c r="A12" s="812">
        <v>9</v>
      </c>
      <c r="B12" s="86" t="s">
        <v>3110</v>
      </c>
      <c r="C12" s="89" t="s">
        <v>1543</v>
      </c>
      <c r="D12" s="815" t="s">
        <v>5005</v>
      </c>
      <c r="E12" s="861" t="s">
        <v>2549</v>
      </c>
      <c r="F12" s="133" t="s">
        <v>2252</v>
      </c>
      <c r="G12" s="134" t="str">
        <f>IF(F12="Pembina Utama","IV/e",IF(F12="Pembina Utama Madya","IV/d",IF(F12="Pembina Utama Muda","IV/c",IF(F12="Pembina Tk.I","IV/b",IF(F12="Pembina","IV/a",IF(F12="Penata Tk.I","III/d",IF(F12="Penata","III/c",IF(F12="Penata Muda Tk.I","III/b",IF(F12="Penata Muda","III/a",IF(F12="Pengatur Tk.I","II/d",IF(F12="Pengatur","II/c",IF(F12="Pengatur Muda Tk.I","II/b",IF(F12="Pengatur Muda","II/a",IF(F12="Juru Tk.I","I/d",IF(F12="Juru","I/c",IF(F12="Juru Muda Tk.I","I/b","I/a"))))))))))))))))</f>
        <v>III/d</v>
      </c>
      <c r="H12" s="722" t="s">
        <v>230</v>
      </c>
      <c r="I12" s="103" t="s">
        <v>4972</v>
      </c>
      <c r="J12" s="722" t="s">
        <v>5002</v>
      </c>
    </row>
    <row r="13" spans="1:10" s="21" customFormat="1" ht="13.5" x14ac:dyDescent="0.15">
      <c r="A13" s="812">
        <v>10</v>
      </c>
      <c r="B13" s="508" t="s">
        <v>3968</v>
      </c>
      <c r="C13" s="507" t="s">
        <v>1534</v>
      </c>
      <c r="D13" s="815" t="s">
        <v>2545</v>
      </c>
      <c r="E13" s="861" t="s">
        <v>2549</v>
      </c>
      <c r="F13" s="133" t="s">
        <v>2243</v>
      </c>
      <c r="G13" s="134" t="str">
        <f t="shared" si="0"/>
        <v>IV/a</v>
      </c>
      <c r="H13" s="815" t="s">
        <v>192</v>
      </c>
      <c r="I13" s="103" t="s">
        <v>4972</v>
      </c>
      <c r="J13" s="722" t="s">
        <v>5002</v>
      </c>
    </row>
    <row r="14" spans="1:10" s="21" customFormat="1" ht="13.5" x14ac:dyDescent="0.15">
      <c r="A14" s="812">
        <v>11</v>
      </c>
      <c r="B14" s="508" t="s">
        <v>4956</v>
      </c>
      <c r="C14" s="556" t="s">
        <v>1970</v>
      </c>
      <c r="D14" s="815" t="s">
        <v>5004</v>
      </c>
      <c r="E14" s="861" t="s">
        <v>2549</v>
      </c>
      <c r="F14" s="133" t="s">
        <v>2203</v>
      </c>
      <c r="G14" s="134" t="str">
        <f>IF(F14="Pembina Utama","IV/e",IF(F14="Pembina Utama Madya","IV/d",IF(F14="Pembina Utama Muda","IV/c",IF(F14="Pembina Tk.I","IV/b",IF(F14="Pembina","IV/a",IF(F14="Penata Tk.I","III/d",IF(F14="Penata","III/c",IF(F14="Penata Muda Tk.I","III/b",IF(F14="Penata Muda","III/a",IF(F14="Pengatur Tk.I","II/d",IF(F14="Pengatur","II/c",IF(F14="Pengatur Muda Tk.I","II/b",IF(F14="Pengatur Muda","II/a",IF(F14="Juru Tk.I","I/d",IF(F14="Juru","I/c",IF(F14="Juru Muda Tk.I","I/b","I/a"))))))))))))))))</f>
        <v>IV/c</v>
      </c>
      <c r="H14" s="722" t="s">
        <v>224</v>
      </c>
      <c r="I14" s="103" t="s">
        <v>4972</v>
      </c>
      <c r="J14" s="722" t="s">
        <v>5002</v>
      </c>
    </row>
    <row r="15" spans="1:10" s="21" customFormat="1" ht="13.5" x14ac:dyDescent="0.15">
      <c r="A15" s="812">
        <v>12</v>
      </c>
      <c r="B15" s="508" t="s">
        <v>3971</v>
      </c>
      <c r="C15" s="555" t="s">
        <v>1982</v>
      </c>
      <c r="D15" s="815" t="s">
        <v>2547</v>
      </c>
      <c r="E15" s="861" t="s">
        <v>2549</v>
      </c>
      <c r="F15" s="133" t="s">
        <v>2243</v>
      </c>
      <c r="G15" s="134" t="str">
        <f>IF(F15="Pembina Utama","IV/e",IF(F15="Pembina Utama Madya","IV/d",IF(F15="Pembina Utama Muda","IV/c",IF(F15="Pembina Tk.I","IV/b",IF(F15="Pembina","IV/a",IF(F15="Penata Tk.I","III/d",IF(F15="Penata","III/c",IF(F15="Penata Muda Tk.I","III/b",IF(F15="Penata Muda","III/a",IF(F15="Pengatur Tk.I","II/d",IF(F15="Pengatur","II/c",IF(F15="Pengatur Muda Tk.I","II/b",IF(F15="Pengatur Muda","II/a",IF(F15="Juru Tk.I","I/d",IF(F15="Juru","I/c",IF(F15="Juru Muda Tk.I","I/b","I/a"))))))))))))))))</f>
        <v>IV/a</v>
      </c>
      <c r="H15" s="722" t="s">
        <v>192</v>
      </c>
      <c r="I15" s="103" t="s">
        <v>4972</v>
      </c>
      <c r="J15" s="722" t="s">
        <v>5002</v>
      </c>
    </row>
    <row r="16" spans="1:10" s="21" customFormat="1" ht="13.5" x14ac:dyDescent="0.15">
      <c r="A16" s="812">
        <v>13</v>
      </c>
      <c r="B16" s="508" t="s">
        <v>387</v>
      </c>
      <c r="C16" s="555" t="s">
        <v>1540</v>
      </c>
      <c r="D16" s="815" t="s">
        <v>5006</v>
      </c>
      <c r="E16" s="861" t="s">
        <v>2549</v>
      </c>
      <c r="F16" s="133" t="s">
        <v>2252</v>
      </c>
      <c r="G16" s="134" t="str">
        <f>IF(F16="Pembina Utama","IV/e",IF(F16="Pembina Utama Madya","IV/d",IF(F16="Pembina Utama Muda","IV/c",IF(F16="Pembina Tk.I","IV/b",IF(F16="Pembina","IV/a",IF(F16="Penata Tk.I","III/d",IF(F16="Penata","III/c",IF(F16="Penata Muda Tk.I","III/b",IF(F16="Penata Muda","III/a",IF(F16="Pengatur Tk.I","II/d",IF(F16="Pengatur","II/c",IF(F16="Pengatur Muda Tk.I","II/b",IF(F16="Pengatur Muda","II/a",IF(F16="Juru Tk.I","I/d",IF(F16="Juru","I/c",IF(F16="Juru Muda Tk.I","I/b","I/a"))))))))))))))))</f>
        <v>III/d</v>
      </c>
      <c r="H16" s="815" t="s">
        <v>230</v>
      </c>
      <c r="I16" s="103" t="s">
        <v>4972</v>
      </c>
      <c r="J16" s="722" t="s">
        <v>5002</v>
      </c>
    </row>
    <row r="17" spans="1:10" s="21" customFormat="1" ht="13.5" x14ac:dyDescent="0.15">
      <c r="A17" s="812">
        <v>14</v>
      </c>
      <c r="B17" s="508" t="s">
        <v>288</v>
      </c>
      <c r="C17" s="555" t="s">
        <v>1985</v>
      </c>
      <c r="D17" s="815" t="s">
        <v>2548</v>
      </c>
      <c r="E17" s="861" t="s">
        <v>2549</v>
      </c>
      <c r="F17" s="133" t="s">
        <v>2243</v>
      </c>
      <c r="G17" s="134" t="str">
        <f>IF(F17="Pembina Utama","IV/e",IF(F17="Pembina Utama Madya","IV/d",IF(F17="Pembina Utama Muda","IV/c",IF(F17="Pembina Tk.I","IV/b",IF(F17="Pembina","IV/a",IF(F17="Penata Tk.I","III/d",IF(F17="Penata","III/c",IF(F17="Penata Muda Tk.I","III/b",IF(F17="Penata Muda","III/a",IF(F17="Pengatur Tk.I","II/d",IF(F17="Pengatur","II/c",IF(F17="Pengatur Muda Tk.I","II/b",IF(F17="Pengatur Muda","II/a",IF(F17="Juru Tk.I","I/d",IF(F17="Juru","I/c",IF(F17="Juru Muda Tk.I","I/b","I/a"))))))))))))))))</f>
        <v>IV/a</v>
      </c>
      <c r="H17" s="722" t="s">
        <v>192</v>
      </c>
      <c r="I17" s="103" t="s">
        <v>4972</v>
      </c>
      <c r="J17" s="722" t="s">
        <v>5002</v>
      </c>
    </row>
    <row r="18" spans="1:10" s="21" customFormat="1" ht="13.5" x14ac:dyDescent="0.15">
      <c r="A18" s="812">
        <v>15</v>
      </c>
      <c r="B18" s="508" t="s">
        <v>2333</v>
      </c>
      <c r="C18" s="556" t="s">
        <v>1570</v>
      </c>
      <c r="D18" s="830" t="s">
        <v>5007</v>
      </c>
      <c r="E18" s="861" t="s">
        <v>2549</v>
      </c>
      <c r="F18" s="835" t="s">
        <v>2252</v>
      </c>
      <c r="G18" s="761" t="str">
        <f>IF(F18="Pembina Utama","IV/e",IF(F18="Pembina Utama Madya","IV/d",IF(F18="Pembina Utama Muda","IV/c",IF(F18="Pembina Tk.I","IV/b",IF(F18="Pembina","IV/a",IF(F18="Penata Tk.I","III/d",IF(F18="Penata","III/c",IF(F18="Penata Muda Tk.I","III/b",IF(F18="Penata Muda","III/a",IF(F18="Pengatur Tk.I","II/d",IF(F18="Pengatur","II/c",IF(F18="Pengatur Muda Tk.I","II/b",IF(F18="Pengatur Muda","II/a",IF(F18="Juru Tk.I","I/d",IF(F18="Juru","I/c",IF(F18="Juru Muda Tk.I","I/b","I/a"))))))))))))))))</f>
        <v>III/d</v>
      </c>
      <c r="H18" s="836" t="s">
        <v>230</v>
      </c>
      <c r="I18" s="103" t="s">
        <v>4972</v>
      </c>
      <c r="J18" s="722" t="s">
        <v>5002</v>
      </c>
    </row>
    <row r="19" spans="1:10" s="21" customFormat="1" ht="13.5" x14ac:dyDescent="0.15">
      <c r="A19" s="812">
        <v>16</v>
      </c>
      <c r="B19" s="508" t="s">
        <v>2544</v>
      </c>
      <c r="C19" s="556" t="s">
        <v>1975</v>
      </c>
      <c r="D19" s="830" t="s">
        <v>3705</v>
      </c>
      <c r="E19" s="861" t="s">
        <v>2549</v>
      </c>
      <c r="F19" s="133" t="s">
        <v>2203</v>
      </c>
      <c r="G19" s="134" t="str">
        <f t="shared" ref="G19:G28" si="1">IF(F19="Pembina Utama","IV/e",IF(F19="Pembina Utama Madya","IV/d",IF(F19="Pembina Utama Muda","IV/c",IF(F19="Pembina Tk.I","IV/b",IF(F19="Pembina","IV/a",IF(F19="Penata Tk.I","III/d",IF(F19="Penata","III/c",IF(F19="Penata Muda Tk.I","III/b",IF(F19="Penata Muda","III/a",IF(F19="Pengatur Tk.I","II/d",IF(F19="Pengatur","II/c",IF(F19="Pengatur Muda Tk.I","II/b",IF(F19="Pengatur Muda","II/a",IF(F19="Juru Tk.I","I/d",IF(F19="Juru","I/c",IF(F19="Juru Muda Tk.I","I/b","I/a"))))))))))))))))</f>
        <v>IV/c</v>
      </c>
      <c r="H19" s="815" t="s">
        <v>192</v>
      </c>
      <c r="I19" s="103" t="s">
        <v>4972</v>
      </c>
      <c r="J19" s="722" t="s">
        <v>5002</v>
      </c>
    </row>
    <row r="20" spans="1:10" s="21" customFormat="1" ht="13.5" x14ac:dyDescent="0.15">
      <c r="A20" s="812">
        <v>17</v>
      </c>
      <c r="B20" s="506" t="s">
        <v>774</v>
      </c>
      <c r="C20" s="555" t="s">
        <v>1544</v>
      </c>
      <c r="D20" s="815" t="s">
        <v>5009</v>
      </c>
      <c r="E20" s="861" t="s">
        <v>2549</v>
      </c>
      <c r="F20" s="133" t="s">
        <v>2252</v>
      </c>
      <c r="G20" s="134" t="str">
        <f t="shared" si="1"/>
        <v>III/d</v>
      </c>
      <c r="H20" s="833" t="s">
        <v>192</v>
      </c>
      <c r="I20" s="103" t="s">
        <v>4972</v>
      </c>
      <c r="J20" s="722" t="s">
        <v>5002</v>
      </c>
    </row>
    <row r="21" spans="1:10" s="21" customFormat="1" ht="13.5" x14ac:dyDescent="0.15">
      <c r="A21" s="812">
        <v>18</v>
      </c>
      <c r="B21" s="86" t="s">
        <v>4869</v>
      </c>
      <c r="C21" s="89" t="s">
        <v>1953</v>
      </c>
      <c r="D21" s="815" t="s">
        <v>2546</v>
      </c>
      <c r="E21" s="861" t="s">
        <v>2549</v>
      </c>
      <c r="F21" s="133" t="s">
        <v>2243</v>
      </c>
      <c r="G21" s="134" t="str">
        <f>IF(F21="Pembina Utama","IV/e",IF(F21="Pembina Utama Madya","IV/d",IF(F21="Pembina Utama Muda","IV/c",IF(F21="Pembina Tk.I","IV/b",IF(F21="Pembina","IV/a",IF(F21="Penata Tk.I","III/d",IF(F21="Penata","III/c",IF(F21="Penata Muda Tk.I","III/b",IF(F21="Penata Muda","III/a",IF(F21="Pengatur Tk.I","II/d",IF(F21="Pengatur","II/c",IF(F21="Pengatur Muda Tk.I","II/b",IF(F21="Pengatur Muda","II/a",IF(F21="Juru Tk.I","I/d",IF(F21="Juru","I/c",IF(F21="Juru Muda Tk.I","I/b","I/a"))))))))))))))))</f>
        <v>IV/a</v>
      </c>
      <c r="H21" s="722" t="s">
        <v>230</v>
      </c>
      <c r="I21" s="103" t="s">
        <v>4972</v>
      </c>
      <c r="J21" s="722" t="s">
        <v>5002</v>
      </c>
    </row>
    <row r="22" spans="1:10" s="21" customFormat="1" ht="13.5" x14ac:dyDescent="0.15">
      <c r="A22" s="812">
        <v>19</v>
      </c>
      <c r="B22" s="512" t="s">
        <v>3212</v>
      </c>
      <c r="C22" s="555" t="s">
        <v>2464</v>
      </c>
      <c r="D22" s="815" t="s">
        <v>5003</v>
      </c>
      <c r="E22" s="861" t="s">
        <v>2549</v>
      </c>
      <c r="F22" s="133" t="s">
        <v>2245</v>
      </c>
      <c r="G22" s="134" t="str">
        <f t="shared" ref="G22" si="2">IF(F22="Pembina Utama","IV/e",IF(F22="Pembina Utama Madya","IV/d",IF(F22="Pembina Utama Muda","IV/c",IF(F22="Pembina Tk.I","IV/b",IF(F22="Pembina","IV/a",IF(F22="Penata Tk.I","III/d",IF(F22="Penata","III/c",IF(F22="Penata Muda Tk.I","III/b",IF(F22="Penata Muda","III/a",IF(F22="Pengatur Tk.I","II/d",IF(F22="Pengatur","II/c",IF(F22="Pengatur Muda Tk.I","II/b",IF(F22="Pengatur Muda","II/a",IF(F22="Juru Tk.I","I/d",IF(F22="Juru","I/c",IF(F22="Juru Muda Tk.I","I/b","I/a"))))))))))))))))</f>
        <v>III/c</v>
      </c>
      <c r="H22" s="815" t="s">
        <v>230</v>
      </c>
      <c r="I22" s="103" t="s">
        <v>4972</v>
      </c>
      <c r="J22" s="722" t="s">
        <v>5002</v>
      </c>
    </row>
    <row r="23" spans="1:10" s="21" customFormat="1" ht="13.5" x14ac:dyDescent="0.15">
      <c r="A23" s="812">
        <v>20</v>
      </c>
      <c r="B23" s="542" t="s">
        <v>613</v>
      </c>
      <c r="C23" s="555" t="s">
        <v>1421</v>
      </c>
      <c r="D23" s="815" t="s">
        <v>5011</v>
      </c>
      <c r="E23" s="861" t="s">
        <v>2549</v>
      </c>
      <c r="F23" s="133" t="s">
        <v>2252</v>
      </c>
      <c r="G23" s="134" t="str">
        <f>IF(F23="Pembina Utama","IV/e",IF(F23="Pembina Utama Madya","IV/d",IF(F23="Pembina Utama Muda","IV/c",IF(F23="Pembina Tk.I","IV/b",IF(F23="Pembina","IV/a",IF(F23="Penata Tk.I","III/d",IF(F23="Penata","III/c",IF(F23="Penata Muda Tk.I","III/b",IF(F23="Penata Muda","III/a",IF(F23="Pengatur Tk.I","II/d",IF(F23="Pengatur","II/c",IF(F23="Pengatur Muda Tk.I","II/b",IF(F23="Pengatur Muda","II/a",IF(F23="Juru Tk.I","I/d",IF(F23="Juru","I/c",IF(F23="Juru Muda Tk.I","I/b","I/a"))))))))))))))))</f>
        <v>III/d</v>
      </c>
      <c r="H23" s="722" t="s">
        <v>230</v>
      </c>
      <c r="I23" s="103" t="s">
        <v>4972</v>
      </c>
      <c r="J23" s="722" t="s">
        <v>5002</v>
      </c>
    </row>
    <row r="24" spans="1:10" s="21" customFormat="1" ht="13.5" x14ac:dyDescent="0.15">
      <c r="A24" s="812">
        <v>21</v>
      </c>
      <c r="B24" s="506" t="s">
        <v>736</v>
      </c>
      <c r="C24" s="555" t="s">
        <v>1545</v>
      </c>
      <c r="D24" s="815" t="s">
        <v>5010</v>
      </c>
      <c r="E24" s="861" t="s">
        <v>2549</v>
      </c>
      <c r="F24" s="133" t="s">
        <v>2252</v>
      </c>
      <c r="G24" s="134" t="str">
        <f t="shared" si="1"/>
        <v>III/d</v>
      </c>
      <c r="H24" s="722" t="s">
        <v>230</v>
      </c>
      <c r="I24" s="103" t="s">
        <v>4819</v>
      </c>
      <c r="J24" s="722" t="s">
        <v>5002</v>
      </c>
    </row>
    <row r="25" spans="1:10" s="21" customFormat="1" ht="13.5" x14ac:dyDescent="0.15">
      <c r="A25" s="812">
        <v>22</v>
      </c>
      <c r="B25" s="508" t="s">
        <v>1582</v>
      </c>
      <c r="C25" s="520" t="s">
        <v>2643</v>
      </c>
      <c r="D25" s="815" t="s">
        <v>5012</v>
      </c>
      <c r="E25" s="861" t="s">
        <v>2549</v>
      </c>
      <c r="F25" s="133" t="s">
        <v>2245</v>
      </c>
      <c r="G25" s="134" t="str">
        <f t="shared" si="1"/>
        <v>III/c</v>
      </c>
      <c r="H25" s="722" t="s">
        <v>230</v>
      </c>
      <c r="I25" s="103" t="s">
        <v>3048</v>
      </c>
      <c r="J25" s="722" t="s">
        <v>5002</v>
      </c>
    </row>
    <row r="26" spans="1:10" s="21" customFormat="1" ht="13.5" x14ac:dyDescent="0.15">
      <c r="A26" s="812">
        <v>23</v>
      </c>
      <c r="B26" s="522" t="s">
        <v>3245</v>
      </c>
      <c r="C26" s="567" t="s">
        <v>2462</v>
      </c>
      <c r="D26" s="815" t="s">
        <v>5008</v>
      </c>
      <c r="E26" s="861" t="s">
        <v>2549</v>
      </c>
      <c r="F26" s="133" t="s">
        <v>2247</v>
      </c>
      <c r="G26" s="134" t="str">
        <f>IF(F26="Pembina Utama","IV/e",IF(F26="Pembina Utama Madya","IV/d",IF(F26="Pembina Utama Muda","IV/c",IF(F26="Pembina Tk.I","IV/b",IF(F26="Pembina","IV/a",IF(F26="Penata Tk.I","III/d",IF(F26="Penata","III/c",IF(F26="Penata Muda Tk.I","III/b",IF(F26="Penata Muda","III/a",IF(F26="Pengatur Tk.I","II/d",IF(F26="Pengatur","II/c",IF(F26="Pengatur Muda Tk.I","II/b",IF(F26="Pengatur Muda","II/a",IF(F26="Juru Tk.I","I/d",IF(F26="Juru","I/c",IF(F26="Juru Muda Tk.I","I/b","I/a"))))))))))))))))</f>
        <v>III/a</v>
      </c>
      <c r="H26" s="722" t="s">
        <v>258</v>
      </c>
      <c r="I26" s="103" t="s">
        <v>4972</v>
      </c>
      <c r="J26" s="722" t="s">
        <v>5002</v>
      </c>
    </row>
    <row r="27" spans="1:10" s="21" customFormat="1" ht="13.5" x14ac:dyDescent="0.15">
      <c r="A27" s="812">
        <v>24</v>
      </c>
      <c r="B27" s="565" t="s">
        <v>1293</v>
      </c>
      <c r="C27" s="520" t="s">
        <v>1547</v>
      </c>
      <c r="D27" s="815" t="s">
        <v>3706</v>
      </c>
      <c r="E27" s="861" t="s">
        <v>2549</v>
      </c>
      <c r="F27" s="835" t="s">
        <v>2243</v>
      </c>
      <c r="G27" s="761" t="str">
        <f>IF(F27="Pembina Utama","IV/e",IF(F27="Pembina Utama Madya","IV/d",IF(F27="Pembina Utama Muda","IV/c",IF(F27="Pembina Tk.I","IV/b",IF(F27="Pembina","IV/a",IF(F27="Penata Tk.I","III/d",IF(F27="Penata","III/c",IF(F27="Penata Muda Tk.I","III/b",IF(F27="Penata Muda","III/a",IF(F27="Pengatur Tk.I","II/d",IF(F27="Pengatur","II/c",IF(F27="Pengatur Muda Tk.I","II/b",IF(F27="Pengatur Muda","II/a",IF(F27="Juru Tk.I","I/d",IF(F27="Juru","I/c",IF(F27="Juru Muda Tk.I","I/b","I/a"))))))))))))))))</f>
        <v>IV/a</v>
      </c>
      <c r="H27" s="836" t="s">
        <v>192</v>
      </c>
      <c r="I27" s="103" t="s">
        <v>4972</v>
      </c>
      <c r="J27" s="722" t="s">
        <v>5002</v>
      </c>
    </row>
    <row r="28" spans="1:10" s="21" customFormat="1" ht="13.5" x14ac:dyDescent="0.15">
      <c r="A28" s="812">
        <v>25</v>
      </c>
      <c r="B28" s="86" t="s">
        <v>2417</v>
      </c>
      <c r="C28" s="87" t="s">
        <v>1610</v>
      </c>
      <c r="D28" s="722" t="s">
        <v>3685</v>
      </c>
      <c r="E28" s="861" t="s">
        <v>2416</v>
      </c>
      <c r="F28" s="133" t="s">
        <v>2252</v>
      </c>
      <c r="G28" s="134" t="str">
        <f t="shared" si="1"/>
        <v>III/d</v>
      </c>
      <c r="H28" s="722" t="s">
        <v>230</v>
      </c>
      <c r="I28" s="819" t="s">
        <v>4968</v>
      </c>
      <c r="J28" s="722" t="s">
        <v>4967</v>
      </c>
    </row>
    <row r="29" spans="1:10" s="21" customFormat="1" ht="13.5" x14ac:dyDescent="0.15">
      <c r="A29" s="812">
        <v>26</v>
      </c>
      <c r="B29" s="86" t="s">
        <v>2419</v>
      </c>
      <c r="C29" s="103" t="s">
        <v>1475</v>
      </c>
      <c r="D29" s="722" t="s">
        <v>2421</v>
      </c>
      <c r="E29" s="861" t="s">
        <v>2416</v>
      </c>
      <c r="F29" s="133" t="s">
        <v>2252</v>
      </c>
      <c r="G29" s="134" t="str">
        <f>IF(F29="Pembina Utama","IV/e",IF(F29="Pembina Utama Madya","IV/d",IF(F29="Pembina Utama Muda","IV/c",IF(F29="Pembina Tk.I","IV/b",IF(F29="Pembina","IV/a",IF(F29="Penata Tk.I","III/d",IF(F29="Penata","III/c",IF(F29="Penata Muda Tk.I","III/b",IF(F29="Penata Muda","III/a",IF(F29="Pengatur Tk.I","II/d",IF(F29="Pengatur","II/c",IF(F29="Pengatur Muda Tk.I","II/b",IF(F29="Pengatur Muda","II/a",IF(F29="Juru Tk.I","I/d",IF(F29="Juru","I/c",IF(F29="Juru Muda Tk.I","I/b","I/a"))))))))))))))))</f>
        <v>III/d</v>
      </c>
      <c r="H29" s="722" t="s">
        <v>230</v>
      </c>
      <c r="I29" s="819" t="s">
        <v>4968</v>
      </c>
      <c r="J29" s="722" t="s">
        <v>4967</v>
      </c>
    </row>
    <row r="30" spans="1:10" s="21" customFormat="1" ht="13.5" x14ac:dyDescent="0.15">
      <c r="A30" s="812">
        <v>27</v>
      </c>
      <c r="B30" s="86" t="s">
        <v>4963</v>
      </c>
      <c r="C30" s="426" t="s">
        <v>4964</v>
      </c>
      <c r="D30" s="722" t="s">
        <v>2423</v>
      </c>
      <c r="E30" s="861" t="s">
        <v>2416</v>
      </c>
      <c r="F30" s="133" t="s">
        <v>2252</v>
      </c>
      <c r="G30" s="134" t="str">
        <f>IF(F30="Pembina Utama","IV/e",IF(F30="Pembina Utama Madya","IV/d",IF(F30="Pembina Utama Muda","IV/c",IF(F30="Pembina Tk.I","IV/b",IF(F30="Pembina","IV/a",IF(F30="Penata Tk.I","III/d",IF(F30="Penata","III/c",IF(F30="Penata Muda Tk.I","III/b",IF(F30="Penata Muda","III/a",IF(F30="Pengatur Tk.I","II/d",IF(F30="Pengatur","II/c",IF(F30="Pengatur Muda Tk.I","II/b",IF(F30="Pengatur Muda","II/a",IF(F30="Juru Tk.I","I/d",IF(F30="Juru","I/c",IF(F30="Juru Muda Tk.I","I/b","I/a"))))))))))))))))</f>
        <v>III/d</v>
      </c>
      <c r="H30" s="722" t="s">
        <v>230</v>
      </c>
      <c r="I30" s="819" t="s">
        <v>4968</v>
      </c>
      <c r="J30" s="722" t="s">
        <v>4967</v>
      </c>
    </row>
    <row r="31" spans="1:10" s="21" customFormat="1" ht="13.5" x14ac:dyDescent="0.15">
      <c r="A31" s="812">
        <v>28</v>
      </c>
      <c r="B31" s="86" t="s">
        <v>2414</v>
      </c>
      <c r="C31" s="108" t="s">
        <v>1801</v>
      </c>
      <c r="D31" s="722" t="s">
        <v>2413</v>
      </c>
      <c r="E31" s="861" t="s">
        <v>2416</v>
      </c>
      <c r="F31" s="133" t="s">
        <v>2252</v>
      </c>
      <c r="G31" s="134" t="str">
        <f t="shared" ref="G31:G38" si="3">IF(F31="Pembina Utama","IV/e",IF(F31="Pembina Utama Madya","IV/d",IF(F31="Pembina Utama Muda","IV/c",IF(F31="Pembina Tk.I","IV/b",IF(F31="Pembina","IV/a",IF(F31="Penata Tk.I","III/d",IF(F31="Penata","III/c",IF(F31="Penata Muda Tk.I","III/b",IF(F31="Penata Muda","III/a",IF(F31="Pengatur Tk.I","II/d",IF(F31="Pengatur","II/c",IF(F31="Pengatur Muda Tk.I","II/b",IF(F31="Pengatur Muda","II/a",IF(F31="Juru Tk.I","I/d",IF(F31="Juru","I/c",IF(F31="Juru Muda Tk.I","I/b","I/a"))))))))))))))))</f>
        <v>III/d</v>
      </c>
      <c r="H31" s="722" t="s">
        <v>230</v>
      </c>
      <c r="I31" s="819" t="s">
        <v>4968</v>
      </c>
      <c r="J31" s="722" t="s">
        <v>4967</v>
      </c>
    </row>
    <row r="32" spans="1:10" s="21" customFormat="1" ht="13.5" x14ac:dyDescent="0.15">
      <c r="A32" s="812">
        <v>29</v>
      </c>
      <c r="B32" s="86" t="s">
        <v>2679</v>
      </c>
      <c r="C32" s="108" t="s">
        <v>2680</v>
      </c>
      <c r="D32" s="722" t="s">
        <v>3120</v>
      </c>
      <c r="E32" s="861" t="s">
        <v>2416</v>
      </c>
      <c r="F32" s="133" t="s">
        <v>2252</v>
      </c>
      <c r="G32" s="134" t="str">
        <f t="shared" si="3"/>
        <v>III/d</v>
      </c>
      <c r="H32" s="722" t="s">
        <v>230</v>
      </c>
      <c r="I32" s="819" t="s">
        <v>4968</v>
      </c>
      <c r="J32" s="722" t="s">
        <v>4967</v>
      </c>
    </row>
    <row r="33" spans="1:10" s="21" customFormat="1" ht="13.5" x14ac:dyDescent="0.15">
      <c r="A33" s="812">
        <v>30</v>
      </c>
      <c r="B33" s="86" t="s">
        <v>4970</v>
      </c>
      <c r="C33" s="103" t="s">
        <v>1477</v>
      </c>
      <c r="D33" s="815" t="s">
        <v>2420</v>
      </c>
      <c r="E33" s="861" t="s">
        <v>2416</v>
      </c>
      <c r="F33" s="133" t="s">
        <v>2252</v>
      </c>
      <c r="G33" s="134" t="str">
        <f t="shared" si="3"/>
        <v>III/d</v>
      </c>
      <c r="H33" s="722" t="s">
        <v>230</v>
      </c>
      <c r="I33" s="819" t="s">
        <v>4968</v>
      </c>
      <c r="J33" s="722" t="s">
        <v>4967</v>
      </c>
    </row>
    <row r="34" spans="1:10" s="21" customFormat="1" ht="13.5" x14ac:dyDescent="0.15">
      <c r="A34" s="812">
        <v>31</v>
      </c>
      <c r="B34" s="86" t="s">
        <v>4965</v>
      </c>
      <c r="C34" s="89" t="s">
        <v>2268</v>
      </c>
      <c r="D34" s="722" t="s">
        <v>4966</v>
      </c>
      <c r="E34" s="861" t="s">
        <v>2416</v>
      </c>
      <c r="F34" s="133" t="s">
        <v>2245</v>
      </c>
      <c r="G34" s="134" t="str">
        <f t="shared" si="3"/>
        <v>III/c</v>
      </c>
      <c r="H34" s="722" t="s">
        <v>230</v>
      </c>
      <c r="I34" s="819" t="s">
        <v>4968</v>
      </c>
      <c r="J34" s="722" t="s">
        <v>4967</v>
      </c>
    </row>
    <row r="35" spans="1:10" s="21" customFormat="1" ht="13.5" x14ac:dyDescent="0.15">
      <c r="A35" s="812">
        <v>32</v>
      </c>
      <c r="B35" s="86" t="s">
        <v>2418</v>
      </c>
      <c r="C35" s="820" t="s">
        <v>1803</v>
      </c>
      <c r="D35" s="722" t="s">
        <v>2422</v>
      </c>
      <c r="E35" s="861" t="s">
        <v>2416</v>
      </c>
      <c r="F35" s="133" t="s">
        <v>2252</v>
      </c>
      <c r="G35" s="134" t="str">
        <f t="shared" si="3"/>
        <v>III/d</v>
      </c>
      <c r="H35" s="722" t="s">
        <v>230</v>
      </c>
      <c r="I35" s="819" t="s">
        <v>4968</v>
      </c>
      <c r="J35" s="722" t="s">
        <v>4967</v>
      </c>
    </row>
    <row r="36" spans="1:10" s="21" customFormat="1" ht="13.5" x14ac:dyDescent="0.15">
      <c r="A36" s="812">
        <v>33</v>
      </c>
      <c r="B36" s="86" t="s">
        <v>4969</v>
      </c>
      <c r="C36" s="103" t="s">
        <v>2466</v>
      </c>
      <c r="D36" s="722" t="s">
        <v>2415</v>
      </c>
      <c r="E36" s="861" t="s">
        <v>2416</v>
      </c>
      <c r="F36" s="133" t="s">
        <v>2246</v>
      </c>
      <c r="G36" s="134" t="str">
        <f t="shared" si="3"/>
        <v>III/b</v>
      </c>
      <c r="H36" s="722" t="s">
        <v>230</v>
      </c>
      <c r="I36" s="819" t="s">
        <v>4968</v>
      </c>
      <c r="J36" s="722" t="s">
        <v>4967</v>
      </c>
    </row>
    <row r="37" spans="1:10" s="21" customFormat="1" ht="13.5" x14ac:dyDescent="0.15">
      <c r="A37" s="812">
        <v>34</v>
      </c>
      <c r="B37" s="815" t="s">
        <v>2266</v>
      </c>
      <c r="C37" s="426" t="s">
        <v>2269</v>
      </c>
      <c r="D37" s="815" t="s">
        <v>3168</v>
      </c>
      <c r="E37" s="861" t="s">
        <v>2416</v>
      </c>
      <c r="F37" s="133" t="s">
        <v>2245</v>
      </c>
      <c r="G37" s="134" t="str">
        <f>IF(F37="Pembina Utama","IV/e",IF(F37="Pembina Utama Madya","IV/d",IF(F37="Pembina Utama Muda","IV/c",IF(F37="Pembina Tk.I","IV/b",IF(F37="Pembina","IV/a",IF(F37="Penata Tk.I","III/d",IF(F37="Penata","III/c",IF(F37="Penata Muda Tk.I","III/b",IF(F37="Penata Muda","III/a",IF(F37="Pengatur Tk.I","II/d",IF(F37="Pengatur","II/c",IF(F37="Pengatur Muda Tk.I","II/b",IF(F37="Pengatur Muda","II/a",IF(F37="Juru Tk.I","I/d",IF(F37="Juru","I/c",IF(F37="Juru Muda Tk.I","I/b","I/a"))))))))))))))))</f>
        <v>III/c</v>
      </c>
      <c r="H37" s="815" t="s">
        <v>230</v>
      </c>
      <c r="I37" s="819" t="s">
        <v>4968</v>
      </c>
      <c r="J37" s="722" t="s">
        <v>4967</v>
      </c>
    </row>
    <row r="38" spans="1:10" s="21" customFormat="1" ht="13.5" x14ac:dyDescent="0.15">
      <c r="A38" s="812">
        <v>35</v>
      </c>
      <c r="B38" s="815" t="s">
        <v>2135</v>
      </c>
      <c r="C38" s="103" t="s">
        <v>2182</v>
      </c>
      <c r="D38" s="815" t="s">
        <v>5013</v>
      </c>
      <c r="E38" s="840" t="s">
        <v>2572</v>
      </c>
      <c r="F38" s="133" t="s">
        <v>2245</v>
      </c>
      <c r="G38" s="134" t="str">
        <f t="shared" si="3"/>
        <v>III/c</v>
      </c>
      <c r="H38" s="722" t="s">
        <v>230</v>
      </c>
      <c r="I38" s="103" t="s">
        <v>4968</v>
      </c>
      <c r="J38" s="815" t="s">
        <v>5287</v>
      </c>
    </row>
    <row r="39" spans="1:10" s="21" customFormat="1" ht="13.5" x14ac:dyDescent="0.15">
      <c r="A39" s="812">
        <v>36</v>
      </c>
      <c r="B39" s="815" t="s">
        <v>5014</v>
      </c>
      <c r="C39" s="103" t="s">
        <v>3037</v>
      </c>
      <c r="D39" s="815" t="s">
        <v>5284</v>
      </c>
      <c r="E39" s="840" t="s">
        <v>2572</v>
      </c>
      <c r="F39" s="133" t="s">
        <v>2245</v>
      </c>
      <c r="G39" s="134" t="str">
        <f t="shared" ref="G39:G61" si="4">IF(F39="Pembina Utama","IV/e",IF(F39="Pembina Utama Madya","IV/d",IF(F39="Pembina Utama Muda","IV/c",IF(F39="Pembina Tk.I","IV/b",IF(F39="Pembina","IV/a",IF(F39="Penata Tk.I","III/d",IF(F39="Penata","III/c",IF(F39="Penata Muda Tk.I","III/b",IF(F39="Penata Muda","III/a",IF(F39="Pengatur Tk.I","II/d",IF(F39="Pengatur","II/c",IF(F39="Pengatur Muda Tk.I","II/b",IF(F39="Pengatur Muda","II/a",IF(F39="Juru Tk.I","I/d",IF(F39="Juru","I/c",IF(F39="Juru Muda Tk.I","I/b","I/a"))))))))))))))))</f>
        <v>III/c</v>
      </c>
      <c r="H39" s="722" t="s">
        <v>230</v>
      </c>
      <c r="I39" s="103" t="s">
        <v>4968</v>
      </c>
      <c r="J39" s="815" t="s">
        <v>5287</v>
      </c>
    </row>
    <row r="40" spans="1:10" s="21" customFormat="1" ht="13.5" x14ac:dyDescent="0.15">
      <c r="A40" s="812">
        <v>37</v>
      </c>
      <c r="B40" s="815" t="s">
        <v>5016</v>
      </c>
      <c r="C40" s="103" t="s">
        <v>1418</v>
      </c>
      <c r="D40" s="815" t="s">
        <v>5015</v>
      </c>
      <c r="E40" s="840" t="s">
        <v>2572</v>
      </c>
      <c r="F40" s="133" t="s">
        <v>2252</v>
      </c>
      <c r="G40" s="134" t="str">
        <f t="shared" si="4"/>
        <v>III/d</v>
      </c>
      <c r="H40" s="722" t="s">
        <v>230</v>
      </c>
      <c r="I40" s="103" t="s">
        <v>4968</v>
      </c>
      <c r="J40" s="815" t="s">
        <v>5287</v>
      </c>
    </row>
    <row r="41" spans="1:10" s="21" customFormat="1" ht="13.5" x14ac:dyDescent="0.15">
      <c r="A41" s="812">
        <v>38</v>
      </c>
      <c r="B41" s="815" t="s">
        <v>5017</v>
      </c>
      <c r="C41" s="103" t="s">
        <v>5018</v>
      </c>
      <c r="D41" s="815" t="s">
        <v>5285</v>
      </c>
      <c r="E41" s="840" t="s">
        <v>2572</v>
      </c>
      <c r="F41" s="133" t="s">
        <v>2252</v>
      </c>
      <c r="G41" s="134" t="str">
        <f>IF(F41="Pembina Utama","IV/e",IF(F41="Pembina Utama Madya","IV/d",IF(F41="Pembina Utama Muda","IV/c",IF(F41="Pembina Tk.I","IV/b",IF(F41="Pembina","IV/a",IF(F41="Penata Tk.I","III/d",IF(F41="Penata","III/c",IF(F41="Penata Muda Tk.I","III/b",IF(F41="Penata Muda","III/a",IF(F41="Pengatur Tk.I","II/d",IF(F41="Pengatur","II/c",IF(F41="Pengatur Muda Tk.I","II/b",IF(F41="Pengatur Muda","II/a",IF(F41="Juru Tk.I","I/d",IF(F41="Juru","I/c",IF(F41="Juru Muda Tk.I","I/b","I/a"))))))))))))))))</f>
        <v>III/d</v>
      </c>
      <c r="H41" s="815" t="s">
        <v>230</v>
      </c>
      <c r="I41" s="103" t="s">
        <v>4968</v>
      </c>
      <c r="J41" s="815" t="s">
        <v>5287</v>
      </c>
    </row>
    <row r="42" spans="1:10" s="21" customFormat="1" ht="13.5" x14ac:dyDescent="0.15">
      <c r="A42" s="812">
        <v>39</v>
      </c>
      <c r="B42" s="815" t="s">
        <v>5019</v>
      </c>
      <c r="C42" s="426" t="s">
        <v>1573</v>
      </c>
      <c r="D42" s="815" t="s">
        <v>5020</v>
      </c>
      <c r="E42" s="840" t="s">
        <v>2572</v>
      </c>
      <c r="F42" s="133" t="s">
        <v>2252</v>
      </c>
      <c r="G42" s="134" t="str">
        <f>IF(F42="Pembina Utama","IV/e",IF(F42="Pembina Utama Madya","IV/d",IF(F42="Pembina Utama Muda","IV/c",IF(F42="Pembina Tk.I","IV/b",IF(F42="Pembina","IV/a",IF(F42="Penata Tk.I","III/d",IF(F42="Penata","III/c",IF(F42="Penata Muda Tk.I","III/b",IF(F42="Penata Muda","III/a",IF(F42="Pengatur Tk.I","II/d",IF(F42="Pengatur","II/c",IF(F42="Pengatur Muda Tk.I","II/b",IF(F42="Pengatur Muda","II/a",IF(F42="Juru Tk.I","I/d",IF(F42="Juru","I/c",IF(F42="Juru Muda Tk.I","I/b","I/a"))))))))))))))))</f>
        <v>III/d</v>
      </c>
      <c r="H42" s="722" t="s">
        <v>230</v>
      </c>
      <c r="I42" s="103" t="s">
        <v>4968</v>
      </c>
      <c r="J42" s="815" t="s">
        <v>5287</v>
      </c>
    </row>
    <row r="43" spans="1:10" s="21" customFormat="1" ht="13.5" x14ac:dyDescent="0.15">
      <c r="A43" s="812">
        <v>40</v>
      </c>
      <c r="B43" s="815" t="s">
        <v>5021</v>
      </c>
      <c r="C43" s="103" t="s">
        <v>1998</v>
      </c>
      <c r="D43" s="815" t="s">
        <v>5022</v>
      </c>
      <c r="E43" s="840" t="s">
        <v>2572</v>
      </c>
      <c r="F43" s="133" t="s">
        <v>2245</v>
      </c>
      <c r="G43" s="134" t="str">
        <f t="shared" si="4"/>
        <v>III/c</v>
      </c>
      <c r="H43" s="722" t="s">
        <v>230</v>
      </c>
      <c r="I43" s="103" t="s">
        <v>4968</v>
      </c>
      <c r="J43" s="815" t="s">
        <v>5287</v>
      </c>
    </row>
    <row r="44" spans="1:10" s="21" customFormat="1" ht="13.5" x14ac:dyDescent="0.15">
      <c r="A44" s="812">
        <v>41</v>
      </c>
      <c r="B44" s="815" t="s">
        <v>5034</v>
      </c>
      <c r="C44" s="103" t="s">
        <v>1662</v>
      </c>
      <c r="D44" s="815" t="s">
        <v>5023</v>
      </c>
      <c r="E44" s="840" t="s">
        <v>2572</v>
      </c>
      <c r="F44" s="133" t="s">
        <v>2252</v>
      </c>
      <c r="G44" s="134" t="str">
        <f t="shared" si="4"/>
        <v>III/d</v>
      </c>
      <c r="H44" s="722" t="s">
        <v>230</v>
      </c>
      <c r="I44" s="103" t="s">
        <v>5407</v>
      </c>
      <c r="J44" s="815" t="s">
        <v>5408</v>
      </c>
    </row>
    <row r="45" spans="1:10" s="21" customFormat="1" ht="13.5" x14ac:dyDescent="0.15">
      <c r="A45" s="812">
        <v>42</v>
      </c>
      <c r="B45" s="815" t="s">
        <v>5029</v>
      </c>
      <c r="C45" s="103" t="s">
        <v>2190</v>
      </c>
      <c r="D45" s="815" t="s">
        <v>5024</v>
      </c>
      <c r="E45" s="840" t="s">
        <v>2572</v>
      </c>
      <c r="F45" s="133" t="s">
        <v>2245</v>
      </c>
      <c r="G45" s="134" t="str">
        <f t="shared" si="4"/>
        <v>III/c</v>
      </c>
      <c r="H45" s="722" t="s">
        <v>230</v>
      </c>
      <c r="I45" s="103" t="s">
        <v>4968</v>
      </c>
      <c r="J45" s="815" t="s">
        <v>5287</v>
      </c>
    </row>
    <row r="46" spans="1:10" s="21" customFormat="1" ht="13.5" x14ac:dyDescent="0.15">
      <c r="A46" s="812">
        <v>43</v>
      </c>
      <c r="B46" s="815" t="s">
        <v>5030</v>
      </c>
      <c r="C46" s="103" t="s">
        <v>5031</v>
      </c>
      <c r="D46" s="815" t="s">
        <v>5286</v>
      </c>
      <c r="E46" s="840" t="s">
        <v>2572</v>
      </c>
      <c r="F46" s="133" t="s">
        <v>2245</v>
      </c>
      <c r="G46" s="134" t="str">
        <f t="shared" si="4"/>
        <v>III/c</v>
      </c>
      <c r="H46" s="722" t="s">
        <v>230</v>
      </c>
      <c r="I46" s="103" t="s">
        <v>4968</v>
      </c>
      <c r="J46" s="815" t="s">
        <v>5287</v>
      </c>
    </row>
    <row r="47" spans="1:10" s="21" customFormat="1" ht="13.5" x14ac:dyDescent="0.15">
      <c r="A47" s="812">
        <v>44</v>
      </c>
      <c r="B47" s="815" t="s">
        <v>5112</v>
      </c>
      <c r="C47" s="103" t="s">
        <v>1381</v>
      </c>
      <c r="D47" s="815" t="s">
        <v>5025</v>
      </c>
      <c r="E47" s="840" t="s">
        <v>2572</v>
      </c>
      <c r="F47" s="133" t="s">
        <v>2252</v>
      </c>
      <c r="G47" s="134" t="str">
        <f t="shared" si="4"/>
        <v>III/d</v>
      </c>
      <c r="H47" s="722" t="s">
        <v>230</v>
      </c>
      <c r="I47" s="103" t="s">
        <v>5111</v>
      </c>
      <c r="J47" s="815" t="s">
        <v>5287</v>
      </c>
    </row>
    <row r="48" spans="1:10" s="21" customFormat="1" ht="13.5" x14ac:dyDescent="0.15">
      <c r="A48" s="812">
        <v>45</v>
      </c>
      <c r="B48" s="815" t="s">
        <v>4126</v>
      </c>
      <c r="C48" s="103" t="s">
        <v>4178</v>
      </c>
      <c r="D48" s="815" t="s">
        <v>5285</v>
      </c>
      <c r="E48" s="840" t="s">
        <v>2572</v>
      </c>
      <c r="F48" s="133" t="s">
        <v>2246</v>
      </c>
      <c r="G48" s="134" t="str">
        <f t="shared" si="4"/>
        <v>III/b</v>
      </c>
      <c r="H48" s="722"/>
      <c r="I48" s="103" t="s">
        <v>4968</v>
      </c>
      <c r="J48" s="815" t="s">
        <v>5287</v>
      </c>
    </row>
    <row r="49" spans="1:10" s="21" customFormat="1" ht="13.5" x14ac:dyDescent="0.15">
      <c r="A49" s="812">
        <v>46</v>
      </c>
      <c r="B49" s="815" t="s">
        <v>5032</v>
      </c>
      <c r="C49" s="103" t="s">
        <v>1483</v>
      </c>
      <c r="D49" s="815" t="s">
        <v>5026</v>
      </c>
      <c r="E49" s="840" t="s">
        <v>2572</v>
      </c>
      <c r="F49" s="133" t="s">
        <v>2252</v>
      </c>
      <c r="G49" s="134" t="str">
        <f t="shared" si="4"/>
        <v>III/d</v>
      </c>
      <c r="H49" s="722" t="s">
        <v>230</v>
      </c>
      <c r="I49" s="103" t="s">
        <v>4968</v>
      </c>
      <c r="J49" s="815" t="s">
        <v>5287</v>
      </c>
    </row>
    <row r="50" spans="1:10" s="21" customFormat="1" ht="13.5" x14ac:dyDescent="0.15">
      <c r="A50" s="812">
        <v>47</v>
      </c>
      <c r="B50" s="815" t="s">
        <v>5033</v>
      </c>
      <c r="C50" s="103" t="s">
        <v>1670</v>
      </c>
      <c r="D50" s="815" t="s">
        <v>5027</v>
      </c>
      <c r="E50" s="840" t="s">
        <v>2572</v>
      </c>
      <c r="F50" s="133" t="s">
        <v>2252</v>
      </c>
      <c r="G50" s="134" t="str">
        <f t="shared" si="4"/>
        <v>III/d</v>
      </c>
      <c r="H50" s="815" t="s">
        <v>230</v>
      </c>
      <c r="I50" s="103" t="s">
        <v>4968</v>
      </c>
      <c r="J50" s="815" t="s">
        <v>5287</v>
      </c>
    </row>
    <row r="51" spans="1:10" s="21" customFormat="1" ht="13.5" x14ac:dyDescent="0.15">
      <c r="A51" s="812">
        <v>48</v>
      </c>
      <c r="B51" s="815" t="s">
        <v>5405</v>
      </c>
      <c r="C51" s="103" t="s">
        <v>5406</v>
      </c>
      <c r="D51" s="815" t="s">
        <v>5028</v>
      </c>
      <c r="E51" s="840" t="s">
        <v>2572</v>
      </c>
      <c r="F51" s="133" t="s">
        <v>2245</v>
      </c>
      <c r="G51" s="134" t="str">
        <f>IF(F51="Pembina Utama","IV/e",IF(F51="Pembina Utama Madya","IV/d",IF(F51="Pembina Utama Muda","IV/c",IF(F51="Pembina Tk.I","IV/b",IF(F51="Pembina","IV/a",IF(F51="Penata Tk.I","III/d",IF(F51="Penata","III/c",IF(F51="Penata Muda Tk.I","III/b",IF(F51="Penata Muda","III/a",IF(F51="Pengatur Tk.I","II/d",IF(F51="Pengatur","II/c",IF(F51="Pengatur Muda Tk.I","II/b",IF(F51="Pengatur Muda","II/a",IF(F51="Juru Tk.I","I/d",IF(F51="Juru","I/c",IF(F51="Juru Muda Tk.I","I/b","I/a"))))))))))))))))</f>
        <v>III/c</v>
      </c>
      <c r="H51" s="815" t="s">
        <v>230</v>
      </c>
      <c r="I51" s="103" t="s">
        <v>5407</v>
      </c>
      <c r="J51" s="815" t="s">
        <v>5408</v>
      </c>
    </row>
    <row r="52" spans="1:10" s="857" customFormat="1" ht="16.5" customHeight="1" x14ac:dyDescent="0.15">
      <c r="A52" s="812">
        <v>49</v>
      </c>
      <c r="B52" s="846" t="s">
        <v>2160</v>
      </c>
      <c r="C52" s="847" t="s">
        <v>2240</v>
      </c>
      <c r="D52" s="845" t="s">
        <v>2376</v>
      </c>
      <c r="E52" s="862" t="s">
        <v>2381</v>
      </c>
      <c r="F52" s="133" t="s">
        <v>2245</v>
      </c>
      <c r="G52" s="821" t="str">
        <f t="shared" si="4"/>
        <v>III/c</v>
      </c>
      <c r="H52" s="722" t="s">
        <v>230</v>
      </c>
      <c r="I52" s="858" t="s">
        <v>5087</v>
      </c>
      <c r="J52" s="815" t="s">
        <v>5086</v>
      </c>
    </row>
    <row r="53" spans="1:10" s="857" customFormat="1" ht="13.5" x14ac:dyDescent="0.15">
      <c r="A53" s="812">
        <v>50</v>
      </c>
      <c r="B53" s="825" t="s">
        <v>1045</v>
      </c>
      <c r="C53" s="848" t="s">
        <v>1699</v>
      </c>
      <c r="D53" s="722" t="s">
        <v>5080</v>
      </c>
      <c r="E53" s="863" t="s">
        <v>2381</v>
      </c>
      <c r="F53" s="133" t="s">
        <v>2252</v>
      </c>
      <c r="G53" s="134" t="str">
        <f t="shared" ref="G53:G59" si="5">IF(F53="Pembina Utama","IV/e",IF(F53="Pembina Utama Madya","IV/d",IF(F53="Pembina Utama Muda","IV/c",IF(F53="Pembina Tk.I","IV/b",IF(F53="Pembina","IV/a",IF(F53="Penata Tk.I","III/d",IF(F53="Penata","III/c",IF(F53="Penata Muda Tk.I","III/b",IF(F53="Penata Muda","III/a",IF(F53="Pengatur Tk.I","II/d",IF(F53="Pengatur","II/c",IF(F53="Pengatur Muda Tk.I","II/b",IF(F53="Pengatur Muda","II/a",IF(F53="Juru Tk.I","I/d",IF(F53="Juru","I/c",IF(F53="Juru Muda Tk.I","I/b","I/a"))))))))))))))))</f>
        <v>III/d</v>
      </c>
      <c r="H53" s="833" t="s">
        <v>230</v>
      </c>
      <c r="I53" s="858" t="s">
        <v>5087</v>
      </c>
      <c r="J53" s="815" t="s">
        <v>5086</v>
      </c>
    </row>
    <row r="54" spans="1:10" s="857" customFormat="1" ht="13.5" x14ac:dyDescent="0.15">
      <c r="A54" s="812">
        <v>51</v>
      </c>
      <c r="B54" s="86" t="s">
        <v>3982</v>
      </c>
      <c r="C54" s="848" t="s">
        <v>1727</v>
      </c>
      <c r="D54" s="817" t="s">
        <v>2370</v>
      </c>
      <c r="E54" s="863" t="s">
        <v>2381</v>
      </c>
      <c r="F54" s="133" t="s">
        <v>2245</v>
      </c>
      <c r="G54" s="134" t="str">
        <f t="shared" si="5"/>
        <v>III/c</v>
      </c>
      <c r="H54" s="855"/>
      <c r="I54" s="858" t="s">
        <v>5087</v>
      </c>
      <c r="J54" s="815" t="s">
        <v>5086</v>
      </c>
    </row>
    <row r="55" spans="1:10" s="857" customFormat="1" ht="13.5" x14ac:dyDescent="0.15">
      <c r="A55" s="812">
        <v>52</v>
      </c>
      <c r="B55" s="825" t="s">
        <v>965</v>
      </c>
      <c r="C55" s="849" t="s">
        <v>1704</v>
      </c>
      <c r="D55" s="817" t="s">
        <v>2373</v>
      </c>
      <c r="E55" s="863" t="s">
        <v>2381</v>
      </c>
      <c r="F55" s="133" t="s">
        <v>2245</v>
      </c>
      <c r="G55" s="134" t="str">
        <f t="shared" si="5"/>
        <v>III/c</v>
      </c>
      <c r="H55" s="833" t="s">
        <v>230</v>
      </c>
      <c r="I55" s="858" t="s">
        <v>5087</v>
      </c>
      <c r="J55" s="815" t="s">
        <v>5086</v>
      </c>
    </row>
    <row r="56" spans="1:10" s="857" customFormat="1" ht="13.5" x14ac:dyDescent="0.15">
      <c r="A56" s="812">
        <v>53</v>
      </c>
      <c r="B56" s="825" t="s">
        <v>3440</v>
      </c>
      <c r="C56" s="848" t="s">
        <v>1710</v>
      </c>
      <c r="D56" s="817" t="s">
        <v>2372</v>
      </c>
      <c r="E56" s="863" t="s">
        <v>2381</v>
      </c>
      <c r="F56" s="133" t="s">
        <v>2252</v>
      </c>
      <c r="G56" s="134" t="str">
        <f t="shared" si="5"/>
        <v>III/d</v>
      </c>
      <c r="H56" s="833" t="s">
        <v>230</v>
      </c>
      <c r="I56" s="858" t="s">
        <v>5087</v>
      </c>
      <c r="J56" s="815" t="s">
        <v>5086</v>
      </c>
    </row>
    <row r="57" spans="1:10" s="857" customFormat="1" ht="13.5" x14ac:dyDescent="0.15">
      <c r="A57" s="812">
        <v>54</v>
      </c>
      <c r="B57" s="825" t="s">
        <v>949</v>
      </c>
      <c r="C57" s="848" t="s">
        <v>1412</v>
      </c>
      <c r="D57" s="722" t="s">
        <v>2368</v>
      </c>
      <c r="E57" s="863" t="s">
        <v>2381</v>
      </c>
      <c r="F57" s="133" t="s">
        <v>2252</v>
      </c>
      <c r="G57" s="134" t="str">
        <f t="shared" si="5"/>
        <v>III/d</v>
      </c>
      <c r="H57" s="850" t="s">
        <v>230</v>
      </c>
      <c r="I57" s="858" t="s">
        <v>5087</v>
      </c>
      <c r="J57" s="815" t="s">
        <v>5086</v>
      </c>
    </row>
    <row r="58" spans="1:10" s="857" customFormat="1" ht="13.5" x14ac:dyDescent="0.15">
      <c r="A58" s="812">
        <v>55</v>
      </c>
      <c r="B58" s="825" t="s">
        <v>951</v>
      </c>
      <c r="C58" s="848" t="s">
        <v>1715</v>
      </c>
      <c r="D58" s="722" t="s">
        <v>2379</v>
      </c>
      <c r="E58" s="863" t="s">
        <v>2381</v>
      </c>
      <c r="F58" s="133" t="s">
        <v>2252</v>
      </c>
      <c r="G58" s="134" t="str">
        <f t="shared" si="5"/>
        <v>III/d</v>
      </c>
      <c r="H58" s="833" t="s">
        <v>230</v>
      </c>
      <c r="I58" s="858" t="s">
        <v>5087</v>
      </c>
      <c r="J58" s="815" t="s">
        <v>5086</v>
      </c>
    </row>
    <row r="59" spans="1:10" s="857" customFormat="1" ht="13.5" x14ac:dyDescent="0.15">
      <c r="A59" s="812">
        <v>56</v>
      </c>
      <c r="B59" s="825" t="s">
        <v>945</v>
      </c>
      <c r="C59" s="848" t="s">
        <v>1718</v>
      </c>
      <c r="D59" s="722" t="s">
        <v>5082</v>
      </c>
      <c r="E59" s="863" t="s">
        <v>2381</v>
      </c>
      <c r="F59" s="133" t="s">
        <v>2245</v>
      </c>
      <c r="G59" s="134" t="str">
        <f t="shared" si="5"/>
        <v>III/c</v>
      </c>
      <c r="H59" s="833" t="s">
        <v>230</v>
      </c>
      <c r="I59" s="858" t="s">
        <v>5087</v>
      </c>
      <c r="J59" s="815" t="s">
        <v>5086</v>
      </c>
    </row>
    <row r="60" spans="1:10" s="857" customFormat="1" ht="13.5" x14ac:dyDescent="0.15">
      <c r="A60" s="812">
        <v>57</v>
      </c>
      <c r="B60" s="86" t="s">
        <v>200</v>
      </c>
      <c r="C60" s="848" t="s">
        <v>1691</v>
      </c>
      <c r="D60" s="815" t="s">
        <v>5080</v>
      </c>
      <c r="E60" s="863" t="s">
        <v>2381</v>
      </c>
      <c r="F60" s="133" t="s">
        <v>2252</v>
      </c>
      <c r="G60" s="134"/>
      <c r="H60" s="833" t="s">
        <v>230</v>
      </c>
      <c r="I60" s="858" t="s">
        <v>5087</v>
      </c>
      <c r="J60" s="815" t="s">
        <v>5086</v>
      </c>
    </row>
    <row r="61" spans="1:10" s="857" customFormat="1" ht="13.5" x14ac:dyDescent="0.15">
      <c r="A61" s="812">
        <v>58</v>
      </c>
      <c r="B61" s="825" t="s">
        <v>3938</v>
      </c>
      <c r="C61" s="848" t="s">
        <v>1575</v>
      </c>
      <c r="D61" s="722" t="s">
        <v>2377</v>
      </c>
      <c r="E61" s="863" t="s">
        <v>2381</v>
      </c>
      <c r="F61" s="133" t="s">
        <v>2246</v>
      </c>
      <c r="G61" s="134" t="str">
        <f t="shared" si="4"/>
        <v>III/b</v>
      </c>
      <c r="H61" s="833" t="s">
        <v>230</v>
      </c>
      <c r="I61" s="858" t="s">
        <v>5087</v>
      </c>
      <c r="J61" s="815" t="s">
        <v>5086</v>
      </c>
    </row>
    <row r="62" spans="1:10" s="857" customFormat="1" ht="13.5" x14ac:dyDescent="0.15">
      <c r="A62" s="812">
        <v>59</v>
      </c>
      <c r="B62" s="63" t="s">
        <v>5079</v>
      </c>
      <c r="C62" s="63"/>
      <c r="D62" s="817" t="s">
        <v>5081</v>
      </c>
      <c r="E62" s="863" t="s">
        <v>2381</v>
      </c>
      <c r="F62" s="63"/>
      <c r="G62" s="134" t="str">
        <f t="shared" ref="G62:G69" si="6">IF(F62="Pembina Utama","IV/e",IF(F62="Pembina Utama Madya","IV/d",IF(F62="Pembina Utama Muda","IV/c",IF(F62="Pembina Tk.I","IV/b",IF(F62="Pembina","IV/a",IF(F62="Penata Tk.I","III/d",IF(F62="Penata","III/c",IF(F62="Penata Muda Tk.I","III/b",IF(F62="Penata Muda","III/a",IF(F62="Pengatur Tk.I","II/d",IF(F62="Pengatur","II/c",IF(F62="Pengatur Muda Tk.I","II/b",IF(F62="Pengatur Muda","II/a",IF(F62="Juru Tk.I","I/d",IF(F62="Juru","I/c",IF(F62="Juru Muda Tk.I","I/b","I/a"))))))))))))))))</f>
        <v>I/a</v>
      </c>
      <c r="H62" s="833" t="s">
        <v>230</v>
      </c>
      <c r="I62" s="858" t="s">
        <v>5087</v>
      </c>
      <c r="J62" s="815" t="s">
        <v>5086</v>
      </c>
    </row>
    <row r="63" spans="1:10" s="857" customFormat="1" ht="19.5" customHeight="1" x14ac:dyDescent="0.15">
      <c r="A63" s="812">
        <v>60</v>
      </c>
      <c r="B63" s="839" t="s">
        <v>2158</v>
      </c>
      <c r="C63" s="853" t="s">
        <v>2627</v>
      </c>
      <c r="D63" s="844" t="s">
        <v>2371</v>
      </c>
      <c r="E63" s="864" t="s">
        <v>2381</v>
      </c>
      <c r="F63" s="854" t="s">
        <v>2245</v>
      </c>
      <c r="G63" s="134" t="str">
        <f t="shared" si="6"/>
        <v>III/c</v>
      </c>
      <c r="H63" s="856" t="s">
        <v>230</v>
      </c>
      <c r="I63" s="859" t="s">
        <v>5087</v>
      </c>
      <c r="J63" s="860" t="s">
        <v>5086</v>
      </c>
    </row>
    <row r="64" spans="1:10" s="857" customFormat="1" ht="13.5" x14ac:dyDescent="0.15">
      <c r="A64" s="812">
        <v>61</v>
      </c>
      <c r="B64" s="825" t="s">
        <v>962</v>
      </c>
      <c r="C64" s="848" t="s">
        <v>1709</v>
      </c>
      <c r="D64" s="815" t="s">
        <v>2374</v>
      </c>
      <c r="E64" s="863" t="s">
        <v>2381</v>
      </c>
      <c r="F64" s="133" t="s">
        <v>2252</v>
      </c>
      <c r="G64" s="134" t="str">
        <f t="shared" si="6"/>
        <v>III/d</v>
      </c>
      <c r="H64" s="833" t="s">
        <v>230</v>
      </c>
      <c r="I64" s="858" t="s">
        <v>5087</v>
      </c>
      <c r="J64" s="815" t="s">
        <v>5086</v>
      </c>
    </row>
    <row r="65" spans="1:11" s="857" customFormat="1" ht="13.5" x14ac:dyDescent="0.15">
      <c r="A65" s="812">
        <v>62</v>
      </c>
      <c r="B65" s="850" t="s">
        <v>3331</v>
      </c>
      <c r="C65" s="824" t="s">
        <v>3330</v>
      </c>
      <c r="D65" s="815" t="s">
        <v>5083</v>
      </c>
      <c r="E65" s="863" t="s">
        <v>2381</v>
      </c>
      <c r="F65" s="133" t="s">
        <v>2245</v>
      </c>
      <c r="G65" s="134" t="str">
        <f t="shared" si="6"/>
        <v>III/c</v>
      </c>
      <c r="H65" s="833" t="s">
        <v>230</v>
      </c>
      <c r="I65" s="858" t="s">
        <v>5087</v>
      </c>
      <c r="J65" s="815" t="s">
        <v>5086</v>
      </c>
    </row>
    <row r="66" spans="1:11" s="857" customFormat="1" ht="13.5" x14ac:dyDescent="0.15">
      <c r="A66" s="812">
        <v>63</v>
      </c>
      <c r="B66" s="851" t="s">
        <v>2161</v>
      </c>
      <c r="C66" s="852" t="s">
        <v>2628</v>
      </c>
      <c r="D66" s="844" t="s">
        <v>2369</v>
      </c>
      <c r="E66" s="863" t="s">
        <v>2381</v>
      </c>
      <c r="F66" s="133" t="s">
        <v>2245</v>
      </c>
      <c r="G66" s="134" t="str">
        <f t="shared" si="6"/>
        <v>III/c</v>
      </c>
      <c r="H66" s="833" t="s">
        <v>230</v>
      </c>
      <c r="I66" s="858" t="s">
        <v>5087</v>
      </c>
      <c r="J66" s="815" t="s">
        <v>5086</v>
      </c>
    </row>
    <row r="67" spans="1:11" s="857" customFormat="1" ht="13.5" x14ac:dyDescent="0.15">
      <c r="A67" s="812">
        <v>64</v>
      </c>
      <c r="B67" s="86" t="s">
        <v>1146</v>
      </c>
      <c r="C67" s="848" t="s">
        <v>1694</v>
      </c>
      <c r="D67" s="844" t="s">
        <v>2380</v>
      </c>
      <c r="E67" s="863" t="s">
        <v>2381</v>
      </c>
      <c r="F67" s="133" t="s">
        <v>2252</v>
      </c>
      <c r="G67" s="134" t="str">
        <f t="shared" si="6"/>
        <v>III/d</v>
      </c>
      <c r="H67" s="833" t="s">
        <v>230</v>
      </c>
      <c r="I67" s="858" t="s">
        <v>5087</v>
      </c>
      <c r="J67" s="815" t="s">
        <v>5086</v>
      </c>
    </row>
    <row r="68" spans="1:11" s="857" customFormat="1" ht="13.5" x14ac:dyDescent="0.15">
      <c r="A68" s="812">
        <v>65</v>
      </c>
      <c r="B68" s="825" t="s">
        <v>943</v>
      </c>
      <c r="C68" s="848" t="s">
        <v>1719</v>
      </c>
      <c r="D68" s="844" t="s">
        <v>2378</v>
      </c>
      <c r="E68" s="863" t="s">
        <v>2381</v>
      </c>
      <c r="F68" s="133" t="s">
        <v>2252</v>
      </c>
      <c r="G68" s="134" t="str">
        <f t="shared" si="6"/>
        <v>III/d</v>
      </c>
      <c r="H68" s="833" t="s">
        <v>230</v>
      </c>
      <c r="I68" s="858" t="s">
        <v>5087</v>
      </c>
      <c r="J68" s="815" t="s">
        <v>5086</v>
      </c>
    </row>
    <row r="69" spans="1:11" s="857" customFormat="1" ht="13.5" x14ac:dyDescent="0.15">
      <c r="A69" s="812">
        <v>66</v>
      </c>
      <c r="B69" s="837" t="s">
        <v>2157</v>
      </c>
      <c r="C69" s="853" t="s">
        <v>2238</v>
      </c>
      <c r="D69" s="844" t="s">
        <v>2375</v>
      </c>
      <c r="E69" s="864" t="s">
        <v>2381</v>
      </c>
      <c r="F69" s="854" t="s">
        <v>2245</v>
      </c>
      <c r="G69" s="134" t="str">
        <f t="shared" si="6"/>
        <v>III/c</v>
      </c>
      <c r="H69" s="856" t="s">
        <v>230</v>
      </c>
      <c r="I69" s="858" t="s">
        <v>5087</v>
      </c>
      <c r="J69" s="815" t="s">
        <v>5086</v>
      </c>
    </row>
    <row r="70" spans="1:11" s="21" customFormat="1" ht="13.5" x14ac:dyDescent="0.15">
      <c r="A70" s="812">
        <v>67</v>
      </c>
      <c r="B70" s="700" t="s">
        <v>2575</v>
      </c>
      <c r="C70" s="695" t="s">
        <v>1760</v>
      </c>
      <c r="D70" s="912" t="s">
        <v>5044</v>
      </c>
      <c r="E70" s="865" t="s">
        <v>2579</v>
      </c>
      <c r="F70" s="697" t="s">
        <v>2243</v>
      </c>
      <c r="G70" s="370" t="str">
        <f t="shared" ref="G70:G76" si="7">IF(F70="Pembina Utama","IV/e",IF(F70="Pembina Utama Madya","IV/d",IF(F70="Pembina Utama Muda","IV/c",IF(F70="Pembina Tk.I","IV/b",IF(F70="Pembina","IV/a",IF(F70="Penata Tk.I","III/d",IF(F70="Penata","III/c",IF(F70="Penata Muda Tk.I","III/b",IF(F70="Penata Muda","III/a",IF(F70="Pengatur Tk.I","II/d",IF(F70="Pengatur","II/c",IF(F70="Pengatur Muda Tk.I","II/b",IF(F70="Pengatur Muda","II/a",IF(F70="Juru Tk.I","I/d",IF(F70="Juru","I/c",IF(F70="Juru Muda Tk.I","I/b","I/a"))))))))))))))))</f>
        <v>IV/a</v>
      </c>
      <c r="H70" s="705" t="s">
        <v>230</v>
      </c>
      <c r="I70" s="695" t="s">
        <v>4972</v>
      </c>
      <c r="J70" s="700" t="s">
        <v>5058</v>
      </c>
    </row>
    <row r="71" spans="1:11" s="21" customFormat="1" ht="13.5" x14ac:dyDescent="0.15">
      <c r="A71" s="812">
        <v>68</v>
      </c>
      <c r="B71" s="815" t="s">
        <v>2576</v>
      </c>
      <c r="C71" s="103" t="s">
        <v>1770</v>
      </c>
      <c r="D71" s="844" t="s">
        <v>5045</v>
      </c>
      <c r="E71" s="840" t="s">
        <v>2579</v>
      </c>
      <c r="F71" s="133" t="s">
        <v>2243</v>
      </c>
      <c r="G71" s="134" t="str">
        <f t="shared" si="7"/>
        <v>IV/a</v>
      </c>
      <c r="H71" s="722" t="s">
        <v>192</v>
      </c>
      <c r="I71" s="103" t="s">
        <v>4972</v>
      </c>
      <c r="J71" s="815" t="s">
        <v>5058</v>
      </c>
    </row>
    <row r="72" spans="1:11" s="21" customFormat="1" ht="13.5" x14ac:dyDescent="0.15">
      <c r="A72" s="812">
        <v>69</v>
      </c>
      <c r="B72" s="815" t="s">
        <v>2577</v>
      </c>
      <c r="C72" s="103" t="s">
        <v>1784</v>
      </c>
      <c r="D72" s="844" t="s">
        <v>5046</v>
      </c>
      <c r="E72" s="840" t="s">
        <v>2579</v>
      </c>
      <c r="F72" s="133" t="s">
        <v>2243</v>
      </c>
      <c r="G72" s="134" t="str">
        <f t="shared" si="7"/>
        <v>IV/a</v>
      </c>
      <c r="H72" s="722" t="s">
        <v>192</v>
      </c>
      <c r="I72" s="103" t="s">
        <v>4972</v>
      </c>
      <c r="J72" s="815" t="s">
        <v>5058</v>
      </c>
    </row>
    <row r="73" spans="1:11" s="21" customFormat="1" ht="13.5" x14ac:dyDescent="0.15">
      <c r="A73" s="812">
        <v>70</v>
      </c>
      <c r="B73" s="815" t="s">
        <v>2578</v>
      </c>
      <c r="C73" s="103" t="s">
        <v>1782</v>
      </c>
      <c r="D73" s="844" t="s">
        <v>5049</v>
      </c>
      <c r="E73" s="840" t="s">
        <v>2579</v>
      </c>
      <c r="F73" s="133" t="s">
        <v>2252</v>
      </c>
      <c r="G73" s="134" t="str">
        <f t="shared" si="7"/>
        <v>III/d</v>
      </c>
      <c r="H73" s="815" t="s">
        <v>230</v>
      </c>
      <c r="I73" s="103" t="s">
        <v>4972</v>
      </c>
      <c r="J73" s="815" t="s">
        <v>5058</v>
      </c>
    </row>
    <row r="74" spans="1:11" s="21" customFormat="1" ht="13.5" x14ac:dyDescent="0.15">
      <c r="A74" s="812">
        <v>71</v>
      </c>
      <c r="B74" s="508" t="s">
        <v>2683</v>
      </c>
      <c r="C74" s="539" t="s">
        <v>2684</v>
      </c>
      <c r="D74" s="844" t="s">
        <v>5048</v>
      </c>
      <c r="E74" s="840" t="s">
        <v>2579</v>
      </c>
      <c r="F74" s="133" t="s">
        <v>2243</v>
      </c>
      <c r="G74" s="134" t="str">
        <f t="shared" si="7"/>
        <v>IV/a</v>
      </c>
      <c r="H74" s="722" t="s">
        <v>192</v>
      </c>
      <c r="I74" s="103" t="s">
        <v>4972</v>
      </c>
      <c r="J74" s="815" t="s">
        <v>5058</v>
      </c>
    </row>
    <row r="75" spans="1:11" s="21" customFormat="1" ht="13.5" x14ac:dyDescent="0.15">
      <c r="A75" s="812">
        <v>72</v>
      </c>
      <c r="B75" s="822" t="s">
        <v>5050</v>
      </c>
      <c r="C75" s="823" t="s">
        <v>2453</v>
      </c>
      <c r="D75" s="844" t="s">
        <v>5047</v>
      </c>
      <c r="E75" s="840" t="s">
        <v>2579</v>
      </c>
      <c r="F75" s="133" t="s">
        <v>2252</v>
      </c>
      <c r="G75" s="134" t="str">
        <f t="shared" si="7"/>
        <v>III/d</v>
      </c>
      <c r="H75" s="815" t="s">
        <v>230</v>
      </c>
      <c r="I75" s="103" t="s">
        <v>4972</v>
      </c>
      <c r="J75" s="815" t="s">
        <v>5058</v>
      </c>
    </row>
    <row r="76" spans="1:11" s="21" customFormat="1" ht="13.5" x14ac:dyDescent="0.15">
      <c r="A76" s="812">
        <v>73</v>
      </c>
      <c r="B76" s="837" t="s">
        <v>5309</v>
      </c>
      <c r="C76" s="838" t="s">
        <v>5310</v>
      </c>
      <c r="D76" s="844" t="s">
        <v>5052</v>
      </c>
      <c r="E76" s="840" t="s">
        <v>2579</v>
      </c>
      <c r="F76" s="133" t="s">
        <v>2243</v>
      </c>
      <c r="G76" s="134" t="str">
        <f t="shared" si="7"/>
        <v>IV/a</v>
      </c>
      <c r="H76" s="722" t="s">
        <v>5313</v>
      </c>
      <c r="I76" s="103" t="s">
        <v>5312</v>
      </c>
      <c r="J76" s="815" t="s">
        <v>5311</v>
      </c>
      <c r="K76" s="21" t="s">
        <v>5314</v>
      </c>
    </row>
    <row r="77" spans="1:11" s="21" customFormat="1" ht="13.5" x14ac:dyDescent="0.15">
      <c r="A77" s="812">
        <v>74</v>
      </c>
      <c r="B77" s="86" t="s">
        <v>3319</v>
      </c>
      <c r="C77" s="816" t="s">
        <v>1772</v>
      </c>
      <c r="D77" s="844" t="s">
        <v>5053</v>
      </c>
      <c r="E77" s="840" t="s">
        <v>2579</v>
      </c>
      <c r="F77" s="133" t="s">
        <v>2252</v>
      </c>
      <c r="G77" s="134" t="str">
        <f t="shared" ref="G77:G81" si="8">IF(F77="Pembina Utama","IV/e",IF(F77="Pembina Utama Madya","IV/d",IF(F77="Pembina Utama Muda","IV/c",IF(F77="Pembina Tk.I","IV/b",IF(F77="Pembina","IV/a",IF(F77="Penata Tk.I","III/d",IF(F77="Penata","III/c",IF(F77="Penata Muda Tk.I","III/b",IF(F77="Penata Muda","III/a",IF(F77="Pengatur Tk.I","II/d",IF(F77="Pengatur","II/c",IF(F77="Pengatur Muda Tk.I","II/b",IF(F77="Pengatur Muda","II/a",IF(F77="Juru Tk.I","I/d",IF(F77="Juru","I/c",IF(F77="Juru Muda Tk.I","I/b","I/a"))))))))))))))))</f>
        <v>III/d</v>
      </c>
      <c r="H77" s="722" t="s">
        <v>230</v>
      </c>
      <c r="I77" s="103" t="s">
        <v>4972</v>
      </c>
      <c r="J77" s="815" t="s">
        <v>5058</v>
      </c>
    </row>
    <row r="78" spans="1:11" s="21" customFormat="1" ht="13.5" x14ac:dyDescent="0.15">
      <c r="A78" s="812">
        <v>75</v>
      </c>
      <c r="B78" s="86" t="s">
        <v>4830</v>
      </c>
      <c r="C78" s="818" t="s">
        <v>1778</v>
      </c>
      <c r="D78" s="844" t="s">
        <v>5054</v>
      </c>
      <c r="E78" s="840" t="s">
        <v>2579</v>
      </c>
      <c r="F78" s="133" t="s">
        <v>2252</v>
      </c>
      <c r="G78" s="134" t="str">
        <f t="shared" si="8"/>
        <v>III/d</v>
      </c>
      <c r="H78" s="722" t="s">
        <v>230</v>
      </c>
      <c r="I78" s="103" t="s">
        <v>4972</v>
      </c>
      <c r="J78" s="815" t="s">
        <v>5058</v>
      </c>
    </row>
    <row r="79" spans="1:11" s="21" customFormat="1" ht="13.5" x14ac:dyDescent="0.15">
      <c r="A79" s="921">
        <v>76</v>
      </c>
      <c r="B79" s="837" t="s">
        <v>2176</v>
      </c>
      <c r="C79" s="922" t="s">
        <v>2654</v>
      </c>
      <c r="D79" s="844" t="s">
        <v>5055</v>
      </c>
      <c r="E79" s="923" t="s">
        <v>2579</v>
      </c>
      <c r="F79" s="854" t="s">
        <v>2245</v>
      </c>
      <c r="G79" s="134" t="str">
        <f t="shared" si="8"/>
        <v>III/c</v>
      </c>
      <c r="H79" s="844" t="s">
        <v>230</v>
      </c>
      <c r="I79" s="924" t="s">
        <v>4972</v>
      </c>
      <c r="J79" s="860" t="s">
        <v>5058</v>
      </c>
    </row>
    <row r="80" spans="1:11" s="21" customFormat="1" ht="13.5" x14ac:dyDescent="0.15">
      <c r="A80" s="812">
        <v>77</v>
      </c>
      <c r="B80" s="86" t="s">
        <v>3167</v>
      </c>
      <c r="C80" s="818" t="s">
        <v>3165</v>
      </c>
      <c r="D80" s="844" t="s">
        <v>5057</v>
      </c>
      <c r="E80" s="840" t="s">
        <v>2579</v>
      </c>
      <c r="F80" s="133" t="s">
        <v>2243</v>
      </c>
      <c r="G80" s="134" t="str">
        <f t="shared" si="8"/>
        <v>IV/a</v>
      </c>
      <c r="H80" s="722" t="s">
        <v>192</v>
      </c>
      <c r="I80" s="103" t="s">
        <v>4972</v>
      </c>
      <c r="J80" s="815" t="s">
        <v>5058</v>
      </c>
    </row>
    <row r="81" spans="1:11" s="21" customFormat="1" ht="13.5" x14ac:dyDescent="0.15">
      <c r="A81" s="812">
        <v>78</v>
      </c>
      <c r="B81" s="103" t="s">
        <v>5308</v>
      </c>
      <c r="C81" s="103" t="s">
        <v>2448</v>
      </c>
      <c r="D81" s="844" t="s">
        <v>5056</v>
      </c>
      <c r="E81" s="840" t="s">
        <v>2579</v>
      </c>
      <c r="F81" s="133" t="s">
        <v>2245</v>
      </c>
      <c r="G81" s="134" t="str">
        <f t="shared" si="8"/>
        <v>III/c</v>
      </c>
      <c r="H81" s="722" t="s">
        <v>230</v>
      </c>
      <c r="I81" s="103" t="s">
        <v>5312</v>
      </c>
      <c r="J81" s="815" t="s">
        <v>5311</v>
      </c>
      <c r="K81" s="21" t="s">
        <v>5314</v>
      </c>
    </row>
    <row r="82" spans="1:11" s="21" customFormat="1" ht="13.5" x14ac:dyDescent="0.15">
      <c r="A82" s="812">
        <v>79</v>
      </c>
      <c r="B82" s="86" t="s">
        <v>4987</v>
      </c>
      <c r="C82" s="426" t="s">
        <v>4988</v>
      </c>
      <c r="D82" s="815" t="s">
        <v>2433</v>
      </c>
      <c r="E82" s="861" t="s">
        <v>2438</v>
      </c>
      <c r="F82" s="133" t="s">
        <v>2245</v>
      </c>
      <c r="G82" s="134" t="str">
        <f t="shared" ref="G82:G99" si="9">IF(F82="Pembina Utama","IV/e",IF(F82="Pembina Utama Madya","IV/d",IF(F82="Pembina Utama Muda","IV/c",IF(F82="Pembina Tk.I","IV/b",IF(F82="Pembina","IV/a",IF(F82="Penata Tk.I","III/d",IF(F82="Penata","III/c",IF(F82="Penata Muda Tk.I","III/b",IF(F82="Penata Muda","III/a",IF(F82="Pengatur Tk.I","II/d",IF(F82="Pengatur","II/c",IF(F82="Pengatur Muda Tk.I","II/b",IF(F82="Pengatur Muda","II/a",IF(F82="Juru Tk.I","I/d",IF(F82="Juru","I/c",IF(F82="Juru Muda Tk.I","I/b","I/a"))))))))))))))))</f>
        <v>III/c</v>
      </c>
      <c r="H82" s="722" t="s">
        <v>230</v>
      </c>
      <c r="I82" s="103" t="s">
        <v>4972</v>
      </c>
      <c r="J82" s="815" t="s">
        <v>4971</v>
      </c>
    </row>
    <row r="83" spans="1:11" s="21" customFormat="1" ht="13.5" x14ac:dyDescent="0.15">
      <c r="A83" s="812">
        <v>80</v>
      </c>
      <c r="B83" s="822" t="s">
        <v>4989</v>
      </c>
      <c r="C83" s="824" t="s">
        <v>1882</v>
      </c>
      <c r="D83" s="815" t="s">
        <v>2434</v>
      </c>
      <c r="E83" s="861" t="s">
        <v>2438</v>
      </c>
      <c r="F83" s="133" t="s">
        <v>2243</v>
      </c>
      <c r="G83" s="134" t="str">
        <f t="shared" si="9"/>
        <v>IV/a</v>
      </c>
      <c r="H83" s="722" t="s">
        <v>192</v>
      </c>
      <c r="I83" s="103" t="s">
        <v>4972</v>
      </c>
      <c r="J83" s="815" t="s">
        <v>4971</v>
      </c>
    </row>
    <row r="84" spans="1:11" s="21" customFormat="1" ht="13.5" x14ac:dyDescent="0.15">
      <c r="A84" s="812">
        <v>81</v>
      </c>
      <c r="B84" s="86" t="s">
        <v>413</v>
      </c>
      <c r="C84" s="820" t="s">
        <v>1883</v>
      </c>
      <c r="D84" s="815" t="s">
        <v>2435</v>
      </c>
      <c r="E84" s="861" t="s">
        <v>2438</v>
      </c>
      <c r="F84" s="133" t="s">
        <v>2252</v>
      </c>
      <c r="G84" s="134" t="str">
        <f t="shared" si="9"/>
        <v>III/d</v>
      </c>
      <c r="H84" s="722" t="s">
        <v>230</v>
      </c>
      <c r="I84" s="103" t="s">
        <v>4972</v>
      </c>
      <c r="J84" s="815" t="s">
        <v>4971</v>
      </c>
    </row>
    <row r="85" spans="1:11" s="21" customFormat="1" ht="13.5" x14ac:dyDescent="0.15">
      <c r="A85" s="812">
        <v>82</v>
      </c>
      <c r="B85" s="86" t="s">
        <v>4990</v>
      </c>
      <c r="C85" s="426" t="s">
        <v>1852</v>
      </c>
      <c r="D85" s="815" t="s">
        <v>4991</v>
      </c>
      <c r="E85" s="861" t="s">
        <v>2438</v>
      </c>
      <c r="F85" s="133" t="s">
        <v>2243</v>
      </c>
      <c r="G85" s="134" t="str">
        <f t="shared" si="9"/>
        <v>IV/a</v>
      </c>
      <c r="H85" s="722" t="s">
        <v>192</v>
      </c>
      <c r="I85" s="103" t="s">
        <v>4972</v>
      </c>
      <c r="J85" s="815" t="s">
        <v>4971</v>
      </c>
    </row>
    <row r="86" spans="1:11" s="21" customFormat="1" ht="13.5" x14ac:dyDescent="0.15">
      <c r="A86" s="812">
        <v>83</v>
      </c>
      <c r="B86" s="86" t="s">
        <v>146</v>
      </c>
      <c r="C86" s="426" t="s">
        <v>1866</v>
      </c>
      <c r="D86" s="815" t="s">
        <v>4992</v>
      </c>
      <c r="E86" s="861" t="s">
        <v>2438</v>
      </c>
      <c r="F86" s="133" t="s">
        <v>2252</v>
      </c>
      <c r="G86" s="134" t="str">
        <f t="shared" ref="G86" si="10">IF(F86="Pembina Utama","IV/e",IF(F86="Pembina Utama Madya","IV/d",IF(F86="Pembina Utama Muda","IV/c",IF(F86="Pembina Tk.I","IV/b",IF(F86="Pembina","IV/a",IF(F86="Penata Tk.I","III/d",IF(F86="Penata","III/c",IF(F86="Penata Muda Tk.I","III/b",IF(F86="Penata Muda","III/a",IF(F86="Pengatur Tk.I","II/d",IF(F86="Pengatur","II/c",IF(F86="Pengatur Muda Tk.I","II/b",IF(F86="Pengatur Muda","II/a",IF(F86="Juru Tk.I","I/d",IF(F86="Juru","I/c",IF(F86="Juru Muda Tk.I","I/b","I/a"))))))))))))))))</f>
        <v>III/d</v>
      </c>
      <c r="H86" s="722" t="s">
        <v>230</v>
      </c>
      <c r="I86" s="103" t="s">
        <v>4972</v>
      </c>
      <c r="J86" s="815" t="s">
        <v>4971</v>
      </c>
    </row>
    <row r="87" spans="1:11" s="21" customFormat="1" ht="13.5" x14ac:dyDescent="0.15">
      <c r="A87" s="812">
        <v>84</v>
      </c>
      <c r="B87" s="86" t="s">
        <v>2427</v>
      </c>
      <c r="C87" s="820" t="s">
        <v>1878</v>
      </c>
      <c r="D87" s="815" t="s">
        <v>4993</v>
      </c>
      <c r="E87" s="861" t="s">
        <v>2438</v>
      </c>
      <c r="F87" s="133" t="s">
        <v>2252</v>
      </c>
      <c r="G87" s="134" t="str">
        <f t="shared" si="9"/>
        <v>III/d</v>
      </c>
      <c r="H87" s="722" t="s">
        <v>230</v>
      </c>
      <c r="I87" s="103" t="s">
        <v>4972</v>
      </c>
      <c r="J87" s="815" t="s">
        <v>4971</v>
      </c>
    </row>
    <row r="88" spans="1:11" s="21" customFormat="1" ht="13.5" x14ac:dyDescent="0.15">
      <c r="A88" s="812">
        <v>85</v>
      </c>
      <c r="B88" s="86" t="s">
        <v>2428</v>
      </c>
      <c r="C88" s="820" t="s">
        <v>1872</v>
      </c>
      <c r="D88" s="815" t="s">
        <v>2436</v>
      </c>
      <c r="E88" s="861" t="s">
        <v>2438</v>
      </c>
      <c r="F88" s="133" t="s">
        <v>2252</v>
      </c>
      <c r="G88" s="134" t="str">
        <f t="shared" si="9"/>
        <v>III/d</v>
      </c>
      <c r="H88" s="722" t="s">
        <v>230</v>
      </c>
      <c r="I88" s="103" t="s">
        <v>4972</v>
      </c>
      <c r="J88" s="815" t="s">
        <v>4971</v>
      </c>
    </row>
    <row r="89" spans="1:11" s="21" customFormat="1" ht="13.5" x14ac:dyDescent="0.15">
      <c r="A89" s="812">
        <v>86</v>
      </c>
      <c r="B89" s="86" t="s">
        <v>4994</v>
      </c>
      <c r="C89" s="820" t="s">
        <v>1879</v>
      </c>
      <c r="D89" s="815" t="s">
        <v>4998</v>
      </c>
      <c r="E89" s="861" t="s">
        <v>2438</v>
      </c>
      <c r="F89" s="133" t="s">
        <v>2252</v>
      </c>
      <c r="G89" s="134" t="str">
        <f t="shared" si="9"/>
        <v>III/d</v>
      </c>
      <c r="H89" s="722" t="s">
        <v>230</v>
      </c>
      <c r="I89" s="103" t="s">
        <v>4972</v>
      </c>
      <c r="J89" s="815" t="s">
        <v>4971</v>
      </c>
    </row>
    <row r="90" spans="1:11" s="21" customFormat="1" ht="13.5" x14ac:dyDescent="0.15">
      <c r="A90" s="812">
        <v>87</v>
      </c>
      <c r="B90" s="828" t="s">
        <v>3119</v>
      </c>
      <c r="C90" s="829" t="s">
        <v>1855</v>
      </c>
      <c r="D90" s="830" t="s">
        <v>4999</v>
      </c>
      <c r="E90" s="861" t="s">
        <v>2438</v>
      </c>
      <c r="F90" s="841" t="s">
        <v>2243</v>
      </c>
      <c r="G90" s="134" t="str">
        <f t="shared" si="9"/>
        <v>IV/a</v>
      </c>
      <c r="H90" s="796" t="s">
        <v>192</v>
      </c>
      <c r="I90" s="103" t="s">
        <v>4972</v>
      </c>
      <c r="J90" s="815" t="s">
        <v>4971</v>
      </c>
    </row>
    <row r="91" spans="1:11" s="21" customFormat="1" ht="13.5" x14ac:dyDescent="0.15">
      <c r="A91" s="812">
        <v>88</v>
      </c>
      <c r="B91" s="498" t="s">
        <v>3316</v>
      </c>
      <c r="C91" s="497" t="s">
        <v>1303</v>
      </c>
      <c r="D91" s="815" t="s">
        <v>2429</v>
      </c>
      <c r="E91" s="861" t="s">
        <v>2438</v>
      </c>
      <c r="F91" s="831" t="s">
        <v>2245</v>
      </c>
      <c r="G91" s="134" t="str">
        <f t="shared" si="9"/>
        <v>III/c</v>
      </c>
      <c r="H91" s="832" t="s">
        <v>230</v>
      </c>
      <c r="I91" s="103" t="s">
        <v>4972</v>
      </c>
      <c r="J91" s="815" t="s">
        <v>4971</v>
      </c>
    </row>
    <row r="92" spans="1:11" s="21" customFormat="1" ht="13.5" x14ac:dyDescent="0.15">
      <c r="A92" s="812">
        <v>89</v>
      </c>
      <c r="B92" s="584" t="s">
        <v>3942</v>
      </c>
      <c r="C92" s="507" t="s">
        <v>3417</v>
      </c>
      <c r="D92" s="815" t="s">
        <v>2432</v>
      </c>
      <c r="E92" s="861" t="s">
        <v>2438</v>
      </c>
      <c r="F92" s="841" t="s">
        <v>2246</v>
      </c>
      <c r="G92" s="134" t="str">
        <f t="shared" ref="G92" si="11">IF(F92="Pembina Utama","IV/e",IF(F92="Pembina Utama Madya","IV/d",IF(F92="Pembina Utama Muda","IV/c",IF(F92="Pembina Tk.I","IV/b",IF(F92="Pembina","IV/a",IF(F92="Penata Tk.I","III/d",IF(F92="Penata","III/c",IF(F92="Penata Muda Tk.I","III/b",IF(F92="Penata Muda","III/a",IF(F92="Pengatur Tk.I","II/d",IF(F92="Pengatur","II/c",IF(F92="Pengatur Muda Tk.I","II/b",IF(F92="Pengatur Muda","II/a",IF(F92="Juru Tk.I","I/d",IF(F92="Juru","I/c",IF(F92="Juru Muda Tk.I","I/b","I/a"))))))))))))))))</f>
        <v>III/b</v>
      </c>
      <c r="H92" s="796"/>
      <c r="I92" s="103" t="s">
        <v>4972</v>
      </c>
      <c r="J92" s="815" t="s">
        <v>4971</v>
      </c>
    </row>
    <row r="93" spans="1:11" s="21" customFormat="1" ht="13.5" x14ac:dyDescent="0.15">
      <c r="A93" s="812">
        <v>90</v>
      </c>
      <c r="B93" s="508" t="s">
        <v>1264</v>
      </c>
      <c r="C93" s="507" t="s">
        <v>1868</v>
      </c>
      <c r="D93" s="815" t="s">
        <v>2431</v>
      </c>
      <c r="E93" s="861" t="s">
        <v>2438</v>
      </c>
      <c r="F93" s="841" t="s">
        <v>2243</v>
      </c>
      <c r="G93" s="134" t="str">
        <f t="shared" si="9"/>
        <v>IV/a</v>
      </c>
      <c r="H93" s="796" t="s">
        <v>192</v>
      </c>
      <c r="I93" s="103" t="s">
        <v>4972</v>
      </c>
      <c r="J93" s="815" t="s">
        <v>4971</v>
      </c>
    </row>
    <row r="94" spans="1:11" s="21" customFormat="1" ht="13.5" x14ac:dyDescent="0.15">
      <c r="A94" s="812">
        <v>91</v>
      </c>
      <c r="B94" s="508" t="s">
        <v>3732</v>
      </c>
      <c r="C94" s="507" t="s">
        <v>1880</v>
      </c>
      <c r="D94" s="815" t="s">
        <v>4995</v>
      </c>
      <c r="E94" s="861" t="s">
        <v>2438</v>
      </c>
      <c r="F94" s="133" t="s">
        <v>2252</v>
      </c>
      <c r="G94" s="134" t="str">
        <f t="shared" si="9"/>
        <v>III/d</v>
      </c>
      <c r="H94" s="834" t="s">
        <v>230</v>
      </c>
      <c r="I94" s="103" t="s">
        <v>4972</v>
      </c>
      <c r="J94" s="815" t="s">
        <v>4971</v>
      </c>
    </row>
    <row r="95" spans="1:11" s="21" customFormat="1" ht="13.5" x14ac:dyDescent="0.15">
      <c r="A95" s="812">
        <v>92</v>
      </c>
      <c r="B95" s="508" t="s">
        <v>2106</v>
      </c>
      <c r="C95" s="505" t="s">
        <v>2105</v>
      </c>
      <c r="D95" s="815" t="s">
        <v>4996</v>
      </c>
      <c r="E95" s="861" t="s">
        <v>2438</v>
      </c>
      <c r="F95" s="133" t="s">
        <v>2252</v>
      </c>
      <c r="G95" s="134" t="str">
        <f t="shared" si="9"/>
        <v>III/d</v>
      </c>
      <c r="H95" s="834" t="s">
        <v>230</v>
      </c>
      <c r="I95" s="103" t="s">
        <v>4972</v>
      </c>
      <c r="J95" s="815" t="s">
        <v>4971</v>
      </c>
    </row>
    <row r="96" spans="1:11" s="21" customFormat="1" ht="15" customHeight="1" x14ac:dyDescent="0.15">
      <c r="A96" s="812">
        <v>93</v>
      </c>
      <c r="B96" s="522" t="s">
        <v>2168</v>
      </c>
      <c r="C96" s="521" t="s">
        <v>2177</v>
      </c>
      <c r="D96" s="815" t="s">
        <v>4997</v>
      </c>
      <c r="E96" s="861" t="s">
        <v>2438</v>
      </c>
      <c r="F96" s="841" t="s">
        <v>2246</v>
      </c>
      <c r="G96" s="134" t="str">
        <f t="shared" si="9"/>
        <v>III/b</v>
      </c>
      <c r="H96" s="796" t="s">
        <v>230</v>
      </c>
      <c r="I96" s="103" t="s">
        <v>4972</v>
      </c>
      <c r="J96" s="815" t="s">
        <v>4971</v>
      </c>
    </row>
    <row r="97" spans="1:10" s="21" customFormat="1" ht="15" customHeight="1" x14ac:dyDescent="0.15">
      <c r="A97" s="812">
        <v>94</v>
      </c>
      <c r="B97" s="522" t="s">
        <v>2171</v>
      </c>
      <c r="C97" s="521" t="s">
        <v>2179</v>
      </c>
      <c r="D97" s="815" t="s">
        <v>2430</v>
      </c>
      <c r="E97" s="861" t="s">
        <v>2438</v>
      </c>
      <c r="F97" s="841" t="s">
        <v>2245</v>
      </c>
      <c r="G97" s="134" t="str">
        <f t="shared" si="9"/>
        <v>III/c</v>
      </c>
      <c r="H97" s="796" t="s">
        <v>230</v>
      </c>
      <c r="I97" s="103" t="s">
        <v>4972</v>
      </c>
      <c r="J97" s="815" t="s">
        <v>4971</v>
      </c>
    </row>
    <row r="98" spans="1:10" s="21" customFormat="1" ht="13.5" x14ac:dyDescent="0.15">
      <c r="A98" s="812">
        <v>95</v>
      </c>
      <c r="B98" s="498" t="s">
        <v>3962</v>
      </c>
      <c r="C98" s="497" t="s">
        <v>1814</v>
      </c>
      <c r="D98" s="815" t="s">
        <v>5000</v>
      </c>
      <c r="E98" s="861" t="s">
        <v>2438</v>
      </c>
      <c r="F98" s="841" t="s">
        <v>2245</v>
      </c>
      <c r="G98" s="134" t="str">
        <f t="shared" si="9"/>
        <v>III/c</v>
      </c>
      <c r="H98" s="796" t="s">
        <v>230</v>
      </c>
      <c r="I98" s="103" t="s">
        <v>4972</v>
      </c>
      <c r="J98" s="815" t="s">
        <v>4971</v>
      </c>
    </row>
    <row r="99" spans="1:10" s="21" customFormat="1" ht="13.5" x14ac:dyDescent="0.15">
      <c r="A99" s="812">
        <v>96</v>
      </c>
      <c r="B99" s="508" t="s">
        <v>3213</v>
      </c>
      <c r="C99" s="507" t="s">
        <v>1887</v>
      </c>
      <c r="D99" s="830" t="s">
        <v>5001</v>
      </c>
      <c r="E99" s="861" t="s">
        <v>2438</v>
      </c>
      <c r="F99" s="842" t="s">
        <v>2252</v>
      </c>
      <c r="G99" s="134" t="str">
        <f t="shared" si="9"/>
        <v>III/d</v>
      </c>
      <c r="H99" s="843" t="s">
        <v>230</v>
      </c>
      <c r="I99" s="103" t="s">
        <v>4972</v>
      </c>
      <c r="J99" s="815" t="s">
        <v>4971</v>
      </c>
    </row>
    <row r="100" spans="1:10" s="21" customFormat="1" ht="13.5" x14ac:dyDescent="0.15">
      <c r="A100" s="812">
        <v>97</v>
      </c>
      <c r="B100" s="815" t="s">
        <v>2583</v>
      </c>
      <c r="C100" s="103" t="s">
        <v>2585</v>
      </c>
      <c r="D100" s="815" t="s">
        <v>2586</v>
      </c>
      <c r="E100" s="840" t="s">
        <v>2588</v>
      </c>
      <c r="F100" s="133" t="s">
        <v>2243</v>
      </c>
      <c r="G100" s="134" t="str">
        <f t="shared" ref="G100:G131" si="12">IF(F100="Pembina Utama","IV/e",IF(F100="Pembina Utama Madya","IV/d",IF(F100="Pembina Utama Muda","IV/c",IF(F100="Pembina Tk.I","IV/b",IF(F100="Pembina","IV/a",IF(F100="Penata Tk.I","III/d",IF(F100="Penata","III/c",IF(F100="Penata Muda Tk.I","III/b",IF(F100="Penata Muda","III/a",IF(F100="Pengatur Tk.I","II/d",IF(F100="Pengatur","II/c",IF(F100="Pengatur Muda Tk.I","II/b",IF(F100="Pengatur Muda","II/a",IF(F100="Juru Tk.I","I/d",IF(F100="Juru","I/c",IF(F100="Juru Muda Tk.I","I/b","I/a"))))))))))))))))</f>
        <v>IV/a</v>
      </c>
      <c r="H100" s="722"/>
      <c r="I100" s="103" t="s">
        <v>4972</v>
      </c>
      <c r="J100" s="815" t="s">
        <v>4971</v>
      </c>
    </row>
    <row r="101" spans="1:10" s="21" customFormat="1" ht="13.5" x14ac:dyDescent="0.15">
      <c r="A101" s="812">
        <v>98</v>
      </c>
      <c r="B101" s="815" t="s">
        <v>4981</v>
      </c>
      <c r="C101" s="103" t="s">
        <v>4982</v>
      </c>
      <c r="D101" s="815" t="s">
        <v>2587</v>
      </c>
      <c r="E101" s="840" t="s">
        <v>2588</v>
      </c>
      <c r="F101" s="133" t="s">
        <v>2243</v>
      </c>
      <c r="G101" s="134" t="str">
        <f t="shared" si="12"/>
        <v>IV/a</v>
      </c>
      <c r="H101" s="722"/>
      <c r="I101" s="103" t="s">
        <v>4972</v>
      </c>
      <c r="J101" s="815" t="s">
        <v>4971</v>
      </c>
    </row>
    <row r="102" spans="1:10" s="21" customFormat="1" ht="13.5" x14ac:dyDescent="0.15">
      <c r="A102" s="812">
        <v>99</v>
      </c>
      <c r="B102" s="815" t="s">
        <v>4974</v>
      </c>
      <c r="C102" s="103" t="s">
        <v>1517</v>
      </c>
      <c r="D102" s="815" t="s">
        <v>3357</v>
      </c>
      <c r="E102" s="840" t="s">
        <v>2588</v>
      </c>
      <c r="F102" s="133" t="s">
        <v>2243</v>
      </c>
      <c r="G102" s="134" t="str">
        <f t="shared" si="12"/>
        <v>IV/a</v>
      </c>
      <c r="H102" s="722"/>
      <c r="I102" s="103" t="s">
        <v>4972</v>
      </c>
      <c r="J102" s="815" t="s">
        <v>4971</v>
      </c>
    </row>
    <row r="103" spans="1:10" s="21" customFormat="1" ht="13.5" x14ac:dyDescent="0.15">
      <c r="A103" s="812">
        <v>100</v>
      </c>
      <c r="B103" s="815" t="s">
        <v>3196</v>
      </c>
      <c r="C103" s="87" t="s">
        <v>3195</v>
      </c>
      <c r="D103" s="815" t="s">
        <v>4973</v>
      </c>
      <c r="E103" s="840" t="s">
        <v>2588</v>
      </c>
      <c r="F103" s="133" t="s">
        <v>2245</v>
      </c>
      <c r="G103" s="134" t="str">
        <f t="shared" si="12"/>
        <v>III/c</v>
      </c>
      <c r="H103" s="722"/>
      <c r="I103" s="103" t="s">
        <v>4972</v>
      </c>
      <c r="J103" s="815" t="s">
        <v>4971</v>
      </c>
    </row>
    <row r="104" spans="1:10" s="21" customFormat="1" ht="13.5" x14ac:dyDescent="0.15">
      <c r="A104" s="812">
        <v>101</v>
      </c>
      <c r="B104" s="815" t="s">
        <v>2581</v>
      </c>
      <c r="C104" s="103" t="s">
        <v>2582</v>
      </c>
      <c r="D104" s="815" t="s">
        <v>3267</v>
      </c>
      <c r="E104" s="840" t="s">
        <v>2588</v>
      </c>
      <c r="F104" s="133" t="s">
        <v>2243</v>
      </c>
      <c r="G104" s="134" t="str">
        <f t="shared" si="12"/>
        <v>IV/a</v>
      </c>
      <c r="H104" s="722"/>
      <c r="I104" s="103" t="s">
        <v>4972</v>
      </c>
      <c r="J104" s="815" t="s">
        <v>4971</v>
      </c>
    </row>
    <row r="105" spans="1:10" s="21" customFormat="1" ht="13.5" x14ac:dyDescent="0.15">
      <c r="A105" s="812">
        <v>102</v>
      </c>
      <c r="B105" s="815" t="s">
        <v>2584</v>
      </c>
      <c r="C105" s="103" t="s">
        <v>1505</v>
      </c>
      <c r="D105" s="815" t="s">
        <v>4983</v>
      </c>
      <c r="E105" s="840" t="s">
        <v>2588</v>
      </c>
      <c r="F105" s="133" t="s">
        <v>2243</v>
      </c>
      <c r="G105" s="134" t="str">
        <f t="shared" si="12"/>
        <v>IV/a</v>
      </c>
      <c r="H105" s="722"/>
      <c r="I105" s="103" t="s">
        <v>4972</v>
      </c>
      <c r="J105" s="815" t="s">
        <v>4971</v>
      </c>
    </row>
    <row r="106" spans="1:10" s="21" customFormat="1" ht="13.5" x14ac:dyDescent="0.15">
      <c r="A106" s="812">
        <v>103</v>
      </c>
      <c r="B106" s="86" t="s">
        <v>1082</v>
      </c>
      <c r="C106" s="88" t="s">
        <v>1502</v>
      </c>
      <c r="D106" s="815" t="s">
        <v>5232</v>
      </c>
      <c r="E106" s="840" t="s">
        <v>2588</v>
      </c>
      <c r="F106" s="133" t="s">
        <v>2245</v>
      </c>
      <c r="G106" s="134" t="str">
        <f t="shared" si="12"/>
        <v>III/c</v>
      </c>
      <c r="H106" s="722"/>
      <c r="I106" s="103" t="s">
        <v>4972</v>
      </c>
      <c r="J106" s="815" t="s">
        <v>4971</v>
      </c>
    </row>
    <row r="107" spans="1:10" s="21" customFormat="1" ht="13.5" x14ac:dyDescent="0.15">
      <c r="A107" s="812">
        <v>104</v>
      </c>
      <c r="B107" s="815" t="s">
        <v>4979</v>
      </c>
      <c r="C107" s="103" t="s">
        <v>3412</v>
      </c>
      <c r="D107" s="815" t="s">
        <v>3270</v>
      </c>
      <c r="E107" s="840" t="s">
        <v>2588</v>
      </c>
      <c r="F107" s="133" t="s">
        <v>2246</v>
      </c>
      <c r="G107" s="134" t="str">
        <f t="shared" si="12"/>
        <v>III/b</v>
      </c>
      <c r="H107" s="722"/>
      <c r="I107" s="103" t="s">
        <v>4972</v>
      </c>
      <c r="J107" s="815" t="s">
        <v>4971</v>
      </c>
    </row>
    <row r="108" spans="1:10" s="21" customFormat="1" ht="13.5" x14ac:dyDescent="0.15">
      <c r="A108" s="812">
        <v>105</v>
      </c>
      <c r="B108" s="815" t="s">
        <v>3733</v>
      </c>
      <c r="C108" s="103" t="s">
        <v>1514</v>
      </c>
      <c r="D108" s="815" t="s">
        <v>4975</v>
      </c>
      <c r="E108" s="840" t="s">
        <v>2588</v>
      </c>
      <c r="F108" s="133" t="s">
        <v>2243</v>
      </c>
      <c r="G108" s="134" t="str">
        <f t="shared" si="12"/>
        <v>IV/a</v>
      </c>
      <c r="H108" s="722"/>
      <c r="I108" s="103" t="s">
        <v>4972</v>
      </c>
      <c r="J108" s="815" t="s">
        <v>4971</v>
      </c>
    </row>
    <row r="109" spans="1:10" s="21" customFormat="1" ht="13.5" x14ac:dyDescent="0.15">
      <c r="A109" s="812">
        <v>106</v>
      </c>
      <c r="B109" s="815" t="s">
        <v>3984</v>
      </c>
      <c r="C109" s="103"/>
      <c r="D109" s="815" t="s">
        <v>3356</v>
      </c>
      <c r="E109" s="840" t="s">
        <v>2588</v>
      </c>
      <c r="F109" s="133"/>
      <c r="G109" s="134"/>
      <c r="H109" s="722"/>
      <c r="I109" s="103" t="s">
        <v>4972</v>
      </c>
      <c r="J109" s="815" t="s">
        <v>4971</v>
      </c>
    </row>
    <row r="110" spans="1:10" s="21" customFormat="1" ht="13.5" x14ac:dyDescent="0.15">
      <c r="A110" s="812">
        <v>107</v>
      </c>
      <c r="B110" s="815" t="s">
        <v>3416</v>
      </c>
      <c r="C110" s="103" t="s">
        <v>3410</v>
      </c>
      <c r="D110" s="815" t="s">
        <v>4980</v>
      </c>
      <c r="E110" s="840" t="s">
        <v>2588</v>
      </c>
      <c r="F110" s="133" t="s">
        <v>2246</v>
      </c>
      <c r="G110" s="134" t="str">
        <f t="shared" si="12"/>
        <v>III/b</v>
      </c>
      <c r="H110" s="815"/>
      <c r="I110" s="103" t="s">
        <v>4972</v>
      </c>
      <c r="J110" s="815" t="s">
        <v>4971</v>
      </c>
    </row>
    <row r="111" spans="1:10" s="21" customFormat="1" ht="13.5" x14ac:dyDescent="0.15">
      <c r="A111" s="812">
        <v>108</v>
      </c>
      <c r="B111" s="815" t="s">
        <v>5359</v>
      </c>
      <c r="C111" s="103" t="s">
        <v>5363</v>
      </c>
      <c r="D111" s="815" t="s">
        <v>3268</v>
      </c>
      <c r="E111" s="840" t="s">
        <v>2588</v>
      </c>
      <c r="F111" s="133" t="s">
        <v>2252</v>
      </c>
      <c r="G111" s="134" t="str">
        <f t="shared" si="12"/>
        <v>III/d</v>
      </c>
      <c r="H111" s="722" t="s">
        <v>230</v>
      </c>
      <c r="I111" s="103" t="s">
        <v>5364</v>
      </c>
      <c r="J111" s="815" t="s">
        <v>5365</v>
      </c>
    </row>
    <row r="112" spans="1:10" s="21" customFormat="1" ht="13.5" x14ac:dyDescent="0.15">
      <c r="A112" s="812">
        <v>109</v>
      </c>
      <c r="B112" s="825" t="s">
        <v>4978</v>
      </c>
      <c r="C112" s="87" t="s">
        <v>3409</v>
      </c>
      <c r="D112" s="815" t="s">
        <v>3269</v>
      </c>
      <c r="E112" s="840" t="s">
        <v>2588</v>
      </c>
      <c r="F112" s="133" t="s">
        <v>2246</v>
      </c>
      <c r="G112" s="134" t="str">
        <f t="shared" si="12"/>
        <v>III/b</v>
      </c>
      <c r="H112" s="722"/>
      <c r="I112" s="103" t="s">
        <v>4972</v>
      </c>
      <c r="J112" s="815" t="s">
        <v>4971</v>
      </c>
    </row>
    <row r="113" spans="1:10" s="21" customFormat="1" ht="13.5" x14ac:dyDescent="0.15">
      <c r="A113" s="812">
        <v>110</v>
      </c>
      <c r="B113" s="86" t="s">
        <v>4976</v>
      </c>
      <c r="C113" s="87"/>
      <c r="D113" s="815" t="s">
        <v>4977</v>
      </c>
      <c r="E113" s="840" t="s">
        <v>2588</v>
      </c>
      <c r="F113" s="815"/>
      <c r="G113" s="134"/>
      <c r="H113" s="815"/>
      <c r="I113" s="103" t="s">
        <v>4972</v>
      </c>
      <c r="J113" s="815" t="s">
        <v>4971</v>
      </c>
    </row>
    <row r="114" spans="1:10" s="21" customFormat="1" ht="13.5" x14ac:dyDescent="0.15">
      <c r="A114" s="812">
        <v>111</v>
      </c>
      <c r="B114" s="86" t="s">
        <v>217</v>
      </c>
      <c r="C114" s="87" t="s">
        <v>1845</v>
      </c>
      <c r="D114" s="840" t="s">
        <v>5059</v>
      </c>
      <c r="E114" s="840" t="s">
        <v>2569</v>
      </c>
      <c r="F114" s="133" t="s">
        <v>2253</v>
      </c>
      <c r="G114" s="134" t="str">
        <f t="shared" si="12"/>
        <v>IV/c</v>
      </c>
      <c r="H114" s="133" t="s">
        <v>192</v>
      </c>
      <c r="I114" s="103" t="s">
        <v>4972</v>
      </c>
      <c r="J114" s="840" t="s">
        <v>5077</v>
      </c>
    </row>
    <row r="115" spans="1:10" s="21" customFormat="1" ht="13.5" x14ac:dyDescent="0.15">
      <c r="A115" s="812">
        <v>112</v>
      </c>
      <c r="B115" s="86" t="s">
        <v>1455</v>
      </c>
      <c r="C115" s="87" t="s">
        <v>1877</v>
      </c>
      <c r="D115" s="840" t="s">
        <v>5060</v>
      </c>
      <c r="E115" s="840" t="s">
        <v>2569</v>
      </c>
      <c r="F115" s="133" t="s">
        <v>2243</v>
      </c>
      <c r="G115" s="134" t="str">
        <f t="shared" si="12"/>
        <v>IV/a</v>
      </c>
      <c r="H115" s="133" t="s">
        <v>192</v>
      </c>
      <c r="I115" s="103" t="s">
        <v>4972</v>
      </c>
      <c r="J115" s="840" t="s">
        <v>5077</v>
      </c>
    </row>
    <row r="116" spans="1:10" s="21" customFormat="1" ht="13.5" x14ac:dyDescent="0.15">
      <c r="A116" s="812">
        <v>113</v>
      </c>
      <c r="B116" s="86" t="s">
        <v>3101</v>
      </c>
      <c r="C116" s="87" t="s">
        <v>1524</v>
      </c>
      <c r="D116" s="840" t="s">
        <v>5061</v>
      </c>
      <c r="E116" s="840" t="s">
        <v>2569</v>
      </c>
      <c r="F116" s="133" t="s">
        <v>2243</v>
      </c>
      <c r="G116" s="134" t="str">
        <f t="shared" si="12"/>
        <v>IV/a</v>
      </c>
      <c r="H116" s="133" t="s">
        <v>192</v>
      </c>
      <c r="I116" s="103" t="s">
        <v>4972</v>
      </c>
      <c r="J116" s="840" t="s">
        <v>5077</v>
      </c>
    </row>
    <row r="117" spans="1:10" s="21" customFormat="1" ht="13.5" x14ac:dyDescent="0.15">
      <c r="A117" s="812">
        <v>114</v>
      </c>
      <c r="B117" s="86" t="s">
        <v>3464</v>
      </c>
      <c r="C117" s="87" t="s">
        <v>2590</v>
      </c>
      <c r="D117" s="840" t="s">
        <v>5069</v>
      </c>
      <c r="E117" s="840" t="s">
        <v>2569</v>
      </c>
      <c r="F117" s="133" t="s">
        <v>2252</v>
      </c>
      <c r="G117" s="134" t="str">
        <f t="shared" si="12"/>
        <v>III/d</v>
      </c>
      <c r="H117" s="133" t="s">
        <v>230</v>
      </c>
      <c r="I117" s="103" t="s">
        <v>4972</v>
      </c>
      <c r="J117" s="840" t="s">
        <v>5077</v>
      </c>
    </row>
    <row r="118" spans="1:10" s="21" customFormat="1" ht="13.5" x14ac:dyDescent="0.15">
      <c r="A118" s="812">
        <v>115</v>
      </c>
      <c r="B118" s="833" t="s">
        <v>2091</v>
      </c>
      <c r="C118" s="87" t="s">
        <v>1538</v>
      </c>
      <c r="D118" s="840" t="s">
        <v>5062</v>
      </c>
      <c r="E118" s="840" t="s">
        <v>2569</v>
      </c>
      <c r="F118" s="133" t="s">
        <v>2243</v>
      </c>
      <c r="G118" s="134" t="str">
        <f t="shared" si="12"/>
        <v>IV/a</v>
      </c>
      <c r="H118" s="133" t="s">
        <v>192</v>
      </c>
      <c r="I118" s="103" t="s">
        <v>4972</v>
      </c>
      <c r="J118" s="840" t="s">
        <v>5077</v>
      </c>
    </row>
    <row r="119" spans="1:10" s="21" customFormat="1" ht="13.5" x14ac:dyDescent="0.15">
      <c r="A119" s="812">
        <v>116</v>
      </c>
      <c r="B119" s="86" t="s">
        <v>2671</v>
      </c>
      <c r="C119" s="87" t="s">
        <v>1865</v>
      </c>
      <c r="D119" s="840" t="s">
        <v>5070</v>
      </c>
      <c r="E119" s="840" t="s">
        <v>2569</v>
      </c>
      <c r="F119" s="133" t="s">
        <v>2252</v>
      </c>
      <c r="G119" s="134" t="str">
        <f t="shared" si="12"/>
        <v>III/d</v>
      </c>
      <c r="H119" s="133" t="s">
        <v>230</v>
      </c>
      <c r="I119" s="103" t="s">
        <v>4972</v>
      </c>
      <c r="J119" s="840" t="s">
        <v>5077</v>
      </c>
    </row>
    <row r="120" spans="1:10" s="21" customFormat="1" ht="13.5" x14ac:dyDescent="0.15">
      <c r="A120" s="812">
        <v>117</v>
      </c>
      <c r="B120" s="86" t="s">
        <v>1236</v>
      </c>
      <c r="C120" s="818" t="s">
        <v>1761</v>
      </c>
      <c r="D120" s="840" t="s">
        <v>5063</v>
      </c>
      <c r="E120" s="840" t="s">
        <v>2569</v>
      </c>
      <c r="F120" s="133" t="s">
        <v>2243</v>
      </c>
      <c r="G120" s="134" t="str">
        <f t="shared" si="12"/>
        <v>IV/a</v>
      </c>
      <c r="H120" s="133" t="s">
        <v>192</v>
      </c>
      <c r="I120" s="103" t="s">
        <v>4972</v>
      </c>
      <c r="J120" s="840" t="s">
        <v>5077</v>
      </c>
    </row>
    <row r="121" spans="1:10" s="21" customFormat="1" ht="13.5" x14ac:dyDescent="0.15">
      <c r="A121" s="812">
        <v>118</v>
      </c>
      <c r="B121" s="86" t="s">
        <v>2111</v>
      </c>
      <c r="C121" s="87" t="s">
        <v>1853</v>
      </c>
      <c r="D121" s="840" t="s">
        <v>5071</v>
      </c>
      <c r="E121" s="840" t="s">
        <v>2569</v>
      </c>
      <c r="F121" s="133" t="s">
        <v>2243</v>
      </c>
      <c r="G121" s="134" t="str">
        <f t="shared" si="12"/>
        <v>IV/a</v>
      </c>
      <c r="H121" s="133" t="s">
        <v>192</v>
      </c>
      <c r="I121" s="103" t="s">
        <v>4972</v>
      </c>
      <c r="J121" s="840" t="s">
        <v>5077</v>
      </c>
    </row>
    <row r="122" spans="1:10" s="21" customFormat="1" ht="13.5" x14ac:dyDescent="0.15">
      <c r="A122" s="812">
        <v>119</v>
      </c>
      <c r="B122" s="86" t="s">
        <v>3136</v>
      </c>
      <c r="C122" s="87" t="s">
        <v>1886</v>
      </c>
      <c r="D122" s="815" t="s">
        <v>5064</v>
      </c>
      <c r="E122" s="840" t="s">
        <v>2569</v>
      </c>
      <c r="F122" s="133" t="s">
        <v>2243</v>
      </c>
      <c r="G122" s="134" t="str">
        <f t="shared" si="12"/>
        <v>IV/a</v>
      </c>
      <c r="H122" s="133" t="s">
        <v>192</v>
      </c>
      <c r="I122" s="103" t="s">
        <v>4972</v>
      </c>
      <c r="J122" s="840" t="s">
        <v>5077</v>
      </c>
    </row>
    <row r="123" spans="1:10" s="21" customFormat="1" ht="13.5" x14ac:dyDescent="0.15">
      <c r="A123" s="812">
        <v>120</v>
      </c>
      <c r="B123" s="86" t="s">
        <v>3338</v>
      </c>
      <c r="C123" s="87" t="s">
        <v>1843</v>
      </c>
      <c r="D123" s="815" t="s">
        <v>5072</v>
      </c>
      <c r="E123" s="840" t="s">
        <v>2569</v>
      </c>
      <c r="F123" s="133" t="s">
        <v>2243</v>
      </c>
      <c r="G123" s="134" t="str">
        <f t="shared" si="12"/>
        <v>IV/a</v>
      </c>
      <c r="H123" s="133" t="s">
        <v>230</v>
      </c>
      <c r="I123" s="103" t="s">
        <v>4972</v>
      </c>
      <c r="J123" s="840" t="s">
        <v>5077</v>
      </c>
    </row>
    <row r="124" spans="1:10" s="21" customFormat="1" ht="13.5" x14ac:dyDescent="0.15">
      <c r="A124" s="812">
        <v>121</v>
      </c>
      <c r="B124" s="86" t="s">
        <v>2051</v>
      </c>
      <c r="C124" s="818" t="s">
        <v>1785</v>
      </c>
      <c r="D124" s="815" t="s">
        <v>5065</v>
      </c>
      <c r="E124" s="840" t="s">
        <v>2569</v>
      </c>
      <c r="F124" s="133" t="s">
        <v>2252</v>
      </c>
      <c r="G124" s="134" t="str">
        <f t="shared" si="12"/>
        <v>III/d</v>
      </c>
      <c r="H124" s="133" t="s">
        <v>230</v>
      </c>
      <c r="I124" s="103" t="s">
        <v>4972</v>
      </c>
      <c r="J124" s="840" t="s">
        <v>5077</v>
      </c>
    </row>
    <row r="125" spans="1:10" s="21" customFormat="1" ht="13.5" x14ac:dyDescent="0.15">
      <c r="A125" s="812">
        <v>122</v>
      </c>
      <c r="B125" s="86" t="s">
        <v>160</v>
      </c>
      <c r="C125" s="89" t="s">
        <v>1804</v>
      </c>
      <c r="D125" s="815" t="s">
        <v>5073</v>
      </c>
      <c r="E125" s="840" t="s">
        <v>2569</v>
      </c>
      <c r="F125" s="133" t="s">
        <v>2243</v>
      </c>
      <c r="G125" s="134" t="str">
        <f t="shared" si="12"/>
        <v>IV/a</v>
      </c>
      <c r="H125" s="133" t="s">
        <v>192</v>
      </c>
      <c r="I125" s="103" t="s">
        <v>4972</v>
      </c>
      <c r="J125" s="840" t="s">
        <v>5077</v>
      </c>
    </row>
    <row r="126" spans="1:10" s="21" customFormat="1" ht="13.5" x14ac:dyDescent="0.15">
      <c r="A126" s="812">
        <v>123</v>
      </c>
      <c r="B126" s="86" t="s">
        <v>989</v>
      </c>
      <c r="C126" s="87" t="s">
        <v>1509</v>
      </c>
      <c r="D126" s="815" t="s">
        <v>5066</v>
      </c>
      <c r="E126" s="840" t="s">
        <v>2569</v>
      </c>
      <c r="F126" s="133" t="s">
        <v>2243</v>
      </c>
      <c r="G126" s="134" t="str">
        <f t="shared" si="12"/>
        <v>IV/a</v>
      </c>
      <c r="H126" s="133" t="s">
        <v>192</v>
      </c>
      <c r="I126" s="103" t="s">
        <v>4972</v>
      </c>
      <c r="J126" s="840" t="s">
        <v>5077</v>
      </c>
    </row>
    <row r="127" spans="1:10" s="21" customFormat="1" ht="13.5" x14ac:dyDescent="0.15">
      <c r="A127" s="812">
        <v>124</v>
      </c>
      <c r="B127" s="833" t="s">
        <v>2075</v>
      </c>
      <c r="C127" s="87" t="s">
        <v>2082</v>
      </c>
      <c r="D127" s="815" t="s">
        <v>5074</v>
      </c>
      <c r="E127" s="840" t="s">
        <v>2569</v>
      </c>
      <c r="F127" s="133" t="s">
        <v>2242</v>
      </c>
      <c r="G127" s="134" t="str">
        <f t="shared" si="12"/>
        <v>IV/b</v>
      </c>
      <c r="H127" s="133" t="s">
        <v>192</v>
      </c>
      <c r="I127" s="103" t="s">
        <v>4972</v>
      </c>
      <c r="J127" s="840" t="s">
        <v>5077</v>
      </c>
    </row>
    <row r="128" spans="1:10" s="21" customFormat="1" ht="13.5" x14ac:dyDescent="0.15">
      <c r="A128" s="812">
        <v>125</v>
      </c>
      <c r="B128" s="86" t="s">
        <v>2357</v>
      </c>
      <c r="C128" s="87" t="s">
        <v>1857</v>
      </c>
      <c r="D128" s="815" t="s">
        <v>5067</v>
      </c>
      <c r="E128" s="840" t="s">
        <v>2569</v>
      </c>
      <c r="F128" s="133" t="s">
        <v>2243</v>
      </c>
      <c r="G128" s="134" t="str">
        <f t="shared" si="12"/>
        <v>IV/a</v>
      </c>
      <c r="H128" s="133" t="s">
        <v>192</v>
      </c>
      <c r="I128" s="103" t="s">
        <v>4972</v>
      </c>
      <c r="J128" s="840" t="s">
        <v>5077</v>
      </c>
    </row>
    <row r="129" spans="1:10" s="21" customFormat="1" ht="13.5" x14ac:dyDescent="0.15">
      <c r="A129" s="812">
        <v>126</v>
      </c>
      <c r="B129" s="86" t="s">
        <v>1265</v>
      </c>
      <c r="C129" s="87" t="s">
        <v>1838</v>
      </c>
      <c r="D129" s="815" t="s">
        <v>5075</v>
      </c>
      <c r="E129" s="840" t="s">
        <v>2569</v>
      </c>
      <c r="F129" s="133" t="s">
        <v>2242</v>
      </c>
      <c r="G129" s="134" t="str">
        <f t="shared" si="12"/>
        <v>IV/b</v>
      </c>
      <c r="H129" s="133" t="s">
        <v>192</v>
      </c>
      <c r="I129" s="103" t="s">
        <v>4972</v>
      </c>
      <c r="J129" s="840" t="s">
        <v>5077</v>
      </c>
    </row>
    <row r="130" spans="1:10" s="21" customFormat="1" ht="13.5" x14ac:dyDescent="0.15">
      <c r="A130" s="812">
        <v>127</v>
      </c>
      <c r="B130" s="86" t="s">
        <v>3320</v>
      </c>
      <c r="C130" s="85" t="s">
        <v>1962</v>
      </c>
      <c r="D130" s="815" t="s">
        <v>5068</v>
      </c>
      <c r="E130" s="840" t="s">
        <v>2569</v>
      </c>
      <c r="F130" s="133" t="s">
        <v>2253</v>
      </c>
      <c r="G130" s="134" t="str">
        <f t="shared" si="12"/>
        <v>IV/c</v>
      </c>
      <c r="H130" s="133" t="s">
        <v>192</v>
      </c>
      <c r="I130" s="103" t="s">
        <v>4972</v>
      </c>
      <c r="J130" s="840" t="s">
        <v>5077</v>
      </c>
    </row>
    <row r="131" spans="1:10" s="21" customFormat="1" ht="13.5" x14ac:dyDescent="0.15">
      <c r="A131" s="812">
        <v>128</v>
      </c>
      <c r="B131" s="833" t="s">
        <v>1221</v>
      </c>
      <c r="C131" s="89" t="s">
        <v>1542</v>
      </c>
      <c r="D131" s="815" t="s">
        <v>5076</v>
      </c>
      <c r="E131" s="840" t="s">
        <v>2569</v>
      </c>
      <c r="F131" s="133" t="s">
        <v>2252</v>
      </c>
      <c r="G131" s="134" t="str">
        <f t="shared" si="12"/>
        <v>III/d</v>
      </c>
      <c r="H131" s="133" t="s">
        <v>230</v>
      </c>
      <c r="I131" s="103" t="s">
        <v>4972</v>
      </c>
      <c r="J131" s="840" t="s">
        <v>5077</v>
      </c>
    </row>
  </sheetData>
  <autoFilter ref="A3:J112" xr:uid="{00000000-0009-0000-0000-000007000000}">
    <sortState xmlns:xlrd2="http://schemas.microsoft.com/office/spreadsheetml/2017/richdata2" ref="A4:H97">
      <sortCondition ref="E3:E97"/>
    </sortState>
  </autoFilter>
  <pageMargins left="0.23622047244094491" right="0.23622047244094491" top="0.61" bottom="0.74803149606299213" header="0.31496062992125984" footer="0.31496062992125984"/>
  <pageSetup scale="90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21"/>
  <sheetViews>
    <sheetView zoomScale="84" zoomScaleNormal="84" workbookViewId="0">
      <selection activeCell="A16" sqref="A16:A21"/>
    </sheetView>
  </sheetViews>
  <sheetFormatPr defaultRowHeight="12.75" x14ac:dyDescent="0.15"/>
  <cols>
    <col min="1" max="1" width="5.2578125" customWidth="1"/>
    <col min="2" max="2" width="24.13671875" customWidth="1"/>
    <col min="3" max="3" width="40.3203125" customWidth="1"/>
    <col min="4" max="4" width="14.15625" customWidth="1"/>
    <col min="5" max="5" width="18.203125" customWidth="1"/>
    <col min="6" max="6" width="19.01171875" hidden="1" customWidth="1"/>
    <col min="7" max="7" width="26.0234375" customWidth="1"/>
    <col min="8" max="8" width="31.5546875" customWidth="1"/>
    <col min="9" max="9" width="18.87890625" customWidth="1"/>
    <col min="10" max="10" width="30.74609375" customWidth="1"/>
  </cols>
  <sheetData>
    <row r="1" spans="1:205" x14ac:dyDescent="0.15">
      <c r="A1" s="11" t="s">
        <v>3054</v>
      </c>
    </row>
    <row r="2" spans="1:205" ht="15" customHeight="1" x14ac:dyDescent="0.15">
      <c r="A2" s="171">
        <v>1</v>
      </c>
      <c r="B2" s="181" t="s">
        <v>1346</v>
      </c>
      <c r="C2" s="182" t="s">
        <v>138</v>
      </c>
      <c r="D2" s="185" t="s">
        <v>2252</v>
      </c>
      <c r="E2" s="187" t="s">
        <v>706</v>
      </c>
      <c r="F2" s="262" t="s">
        <v>3358</v>
      </c>
      <c r="G2" s="196" t="s">
        <v>2236</v>
      </c>
      <c r="H2" s="241" t="s">
        <v>2951</v>
      </c>
      <c r="I2" t="s">
        <v>5411</v>
      </c>
    </row>
    <row r="3" spans="1:205" ht="15" customHeight="1" x14ac:dyDescent="0.15">
      <c r="A3" s="871">
        <v>2</v>
      </c>
      <c r="B3" s="507" t="s">
        <v>1889</v>
      </c>
      <c r="C3" s="506" t="s">
        <v>184</v>
      </c>
      <c r="D3" s="504" t="s">
        <v>2243</v>
      </c>
      <c r="E3" s="504" t="s">
        <v>707</v>
      </c>
      <c r="F3" s="491"/>
      <c r="G3" s="926" t="s">
        <v>5332</v>
      </c>
      <c r="H3" s="490"/>
      <c r="I3" t="s">
        <v>5338</v>
      </c>
    </row>
    <row r="4" spans="1:205" ht="15" customHeight="1" x14ac:dyDescent="0.15">
      <c r="A4" s="171">
        <v>3</v>
      </c>
      <c r="B4" s="190" t="s">
        <v>1464</v>
      </c>
      <c r="C4" s="185" t="s">
        <v>643</v>
      </c>
      <c r="D4" s="185" t="s">
        <v>2252</v>
      </c>
      <c r="E4" s="187" t="s">
        <v>707</v>
      </c>
      <c r="F4" s="491"/>
      <c r="G4" s="230" t="s">
        <v>2233</v>
      </c>
      <c r="H4" s="490"/>
      <c r="I4" t="s">
        <v>5346</v>
      </c>
    </row>
    <row r="5" spans="1:205" ht="15" customHeight="1" x14ac:dyDescent="0.15">
      <c r="A5" s="871">
        <v>4</v>
      </c>
      <c r="B5" s="579" t="s">
        <v>2270</v>
      </c>
      <c r="C5" s="498" t="s">
        <v>2722</v>
      </c>
      <c r="D5" s="501" t="s">
        <v>2247</v>
      </c>
      <c r="E5" s="501" t="s">
        <v>707</v>
      </c>
      <c r="F5" s="491"/>
      <c r="G5" s="926" t="s">
        <v>5378</v>
      </c>
      <c r="H5" s="490"/>
      <c r="I5" t="s">
        <v>5369</v>
      </c>
    </row>
    <row r="6" spans="1:205" ht="15" customHeight="1" x14ac:dyDescent="0.15">
      <c r="A6" s="171">
        <v>5</v>
      </c>
      <c r="B6" s="555" t="s">
        <v>1468</v>
      </c>
      <c r="C6" s="508" t="s">
        <v>601</v>
      </c>
      <c r="D6" s="504" t="s">
        <v>2244</v>
      </c>
      <c r="E6" s="925" t="s">
        <v>720</v>
      </c>
      <c r="F6" s="491"/>
      <c r="G6" s="230" t="s">
        <v>2233</v>
      </c>
      <c r="H6" s="490"/>
      <c r="I6" t="s">
        <v>5379</v>
      </c>
    </row>
    <row r="7" spans="1:205" ht="15" customHeight="1" x14ac:dyDescent="0.15">
      <c r="A7" s="871">
        <v>6</v>
      </c>
      <c r="B7" s="555" t="s">
        <v>1986</v>
      </c>
      <c r="C7" s="508" t="s">
        <v>611</v>
      </c>
      <c r="D7" s="504" t="s">
        <v>2252</v>
      </c>
      <c r="E7" s="501" t="s">
        <v>707</v>
      </c>
      <c r="F7" s="491"/>
      <c r="G7" s="926" t="s">
        <v>5380</v>
      </c>
      <c r="H7" s="490"/>
      <c r="I7" t="s">
        <v>5381</v>
      </c>
    </row>
    <row r="8" spans="1:205" ht="15" customHeight="1" x14ac:dyDescent="0.15">
      <c r="A8" s="171">
        <v>7</v>
      </c>
      <c r="B8" s="190" t="s">
        <v>1609</v>
      </c>
      <c r="C8" s="185" t="s">
        <v>586</v>
      </c>
      <c r="D8" s="185" t="s">
        <v>2252</v>
      </c>
      <c r="E8" s="187" t="s">
        <v>706</v>
      </c>
      <c r="F8" s="491"/>
      <c r="G8" s="196" t="s">
        <v>2232</v>
      </c>
      <c r="H8" s="490"/>
      <c r="I8" t="s">
        <v>5388</v>
      </c>
    </row>
    <row r="9" spans="1:205" ht="15" customHeight="1" x14ac:dyDescent="0.15">
      <c r="A9" s="871">
        <v>8</v>
      </c>
      <c r="B9" s="555" t="s">
        <v>1797</v>
      </c>
      <c r="C9" s="508" t="s">
        <v>4887</v>
      </c>
      <c r="D9" s="504" t="s">
        <v>2243</v>
      </c>
      <c r="E9" s="504" t="s">
        <v>720</v>
      </c>
      <c r="F9" s="491"/>
      <c r="G9" s="196" t="s">
        <v>2232</v>
      </c>
      <c r="H9" s="490"/>
      <c r="I9" t="s">
        <v>5409</v>
      </c>
    </row>
    <row r="10" spans="1:205" ht="15" customHeight="1" x14ac:dyDescent="0.15">
      <c r="A10" s="171">
        <v>9</v>
      </c>
      <c r="B10" s="507" t="s">
        <v>1875</v>
      </c>
      <c r="C10" s="508" t="s">
        <v>3242</v>
      </c>
      <c r="D10" s="504" t="s">
        <v>2252</v>
      </c>
      <c r="E10" s="501" t="s">
        <v>707</v>
      </c>
      <c r="F10" s="491"/>
      <c r="G10" s="508" t="s">
        <v>2234</v>
      </c>
      <c r="H10" s="490"/>
      <c r="I10" t="s">
        <v>5410</v>
      </c>
    </row>
    <row r="12" spans="1:205" ht="15" customHeight="1" x14ac:dyDescent="0.15">
      <c r="A12" s="831"/>
      <c r="B12" s="1029"/>
      <c r="C12" s="1023"/>
      <c r="D12" s="831"/>
      <c r="E12" s="925"/>
      <c r="F12" s="491"/>
      <c r="G12" s="926"/>
      <c r="H12" s="490"/>
    </row>
    <row r="13" spans="1:205" x14ac:dyDescent="0.15">
      <c r="A13" s="11" t="s">
        <v>3111</v>
      </c>
    </row>
    <row r="16" spans="1:205" s="39" customFormat="1" ht="13.5" x14ac:dyDescent="0.15">
      <c r="A16" s="496">
        <v>1</v>
      </c>
      <c r="B16" s="556" t="s">
        <v>1905</v>
      </c>
      <c r="C16" s="508" t="s">
        <v>252</v>
      </c>
      <c r="D16" s="504" t="s">
        <v>2252</v>
      </c>
      <c r="E16" s="504" t="s">
        <v>707</v>
      </c>
      <c r="F16" s="504" t="s">
        <v>230</v>
      </c>
      <c r="G16" s="508" t="s">
        <v>1151</v>
      </c>
      <c r="H16" s="506" t="s">
        <v>3074</v>
      </c>
      <c r="I16" s="927" t="s">
        <v>5315</v>
      </c>
      <c r="J16" s="491"/>
      <c r="K16" s="491"/>
      <c r="L16" s="491"/>
      <c r="M16" s="491"/>
      <c r="N16" s="491"/>
      <c r="O16" s="491"/>
      <c r="P16" s="491"/>
      <c r="Q16" s="491"/>
      <c r="R16" s="491"/>
      <c r="S16" s="491"/>
      <c r="T16" s="491"/>
      <c r="U16" s="491"/>
      <c r="V16" s="491"/>
      <c r="W16" s="491"/>
      <c r="X16" s="491"/>
      <c r="Y16" s="491"/>
      <c r="Z16" s="491"/>
      <c r="AA16" s="491"/>
      <c r="AB16" s="491"/>
      <c r="AC16" s="491"/>
      <c r="AD16" s="491"/>
      <c r="AE16" s="491"/>
      <c r="AF16" s="491"/>
      <c r="AG16" s="491"/>
      <c r="AH16" s="491"/>
      <c r="AI16" s="491"/>
      <c r="AJ16" s="491"/>
      <c r="AK16" s="491"/>
      <c r="AL16" s="491"/>
      <c r="AM16" s="491"/>
      <c r="AN16" s="491"/>
      <c r="AO16" s="491"/>
      <c r="AP16" s="491"/>
      <c r="AQ16" s="491"/>
      <c r="AR16" s="491"/>
      <c r="AS16" s="491"/>
      <c r="AT16" s="491"/>
      <c r="AU16" s="491"/>
      <c r="AV16" s="491"/>
      <c r="AW16" s="491"/>
      <c r="AX16" s="491"/>
      <c r="AY16" s="491"/>
      <c r="AZ16" s="491"/>
      <c r="BA16" s="491"/>
      <c r="BB16" s="491"/>
      <c r="BC16" s="491"/>
      <c r="BD16" s="491"/>
      <c r="BE16" s="491"/>
      <c r="BF16" s="491"/>
      <c r="BG16" s="491"/>
      <c r="BH16" s="491"/>
      <c r="BI16" s="491"/>
      <c r="BJ16" s="491"/>
      <c r="BK16" s="491"/>
      <c r="BL16" s="491"/>
      <c r="BM16" s="491"/>
      <c r="BN16" s="491"/>
      <c r="BO16" s="491"/>
      <c r="BP16" s="491"/>
      <c r="BQ16" s="491"/>
      <c r="BR16" s="491"/>
      <c r="BS16" s="491"/>
      <c r="BT16" s="491"/>
      <c r="BU16" s="491"/>
      <c r="BV16" s="491"/>
      <c r="BW16" s="491"/>
      <c r="BX16" s="491"/>
      <c r="BY16" s="491"/>
      <c r="BZ16" s="491"/>
      <c r="CA16" s="491"/>
      <c r="CB16" s="491"/>
      <c r="CC16" s="491"/>
      <c r="CD16" s="491"/>
      <c r="CE16" s="491"/>
      <c r="CF16" s="491"/>
      <c r="CG16" s="491"/>
      <c r="CH16" s="491"/>
      <c r="CI16" s="491"/>
      <c r="CJ16" s="491"/>
      <c r="CK16" s="491"/>
      <c r="CL16" s="491"/>
      <c r="CM16" s="491"/>
      <c r="CN16" s="491"/>
      <c r="CO16" s="491"/>
      <c r="CP16" s="491"/>
      <c r="CQ16" s="491"/>
      <c r="CR16" s="491"/>
      <c r="CS16" s="491"/>
      <c r="CT16" s="491"/>
      <c r="CU16" s="491"/>
      <c r="CV16" s="491"/>
      <c r="CW16" s="491"/>
      <c r="CX16" s="491"/>
      <c r="CY16" s="491"/>
      <c r="CZ16" s="491"/>
      <c r="DA16" s="491"/>
      <c r="DB16" s="491"/>
      <c r="DC16" s="491"/>
      <c r="DD16" s="491"/>
      <c r="DE16" s="491"/>
      <c r="DF16" s="491"/>
      <c r="DG16" s="491"/>
      <c r="DH16" s="491"/>
      <c r="DI16" s="491"/>
      <c r="DJ16" s="491"/>
      <c r="DK16" s="491"/>
      <c r="DL16" s="491"/>
      <c r="DM16" s="491"/>
      <c r="DN16" s="491"/>
      <c r="DO16" s="491"/>
      <c r="DP16" s="491"/>
      <c r="DQ16" s="491"/>
      <c r="DR16" s="491"/>
      <c r="DS16" s="491"/>
      <c r="DT16" s="491"/>
      <c r="DU16" s="491"/>
      <c r="DV16" s="491"/>
      <c r="DW16" s="491"/>
      <c r="DX16" s="491"/>
      <c r="DY16" s="491"/>
      <c r="DZ16" s="491"/>
      <c r="EA16" s="491"/>
      <c r="EB16" s="491"/>
      <c r="EC16" s="491"/>
      <c r="ED16" s="491"/>
      <c r="EE16" s="491"/>
      <c r="EF16" s="491"/>
      <c r="EG16" s="491"/>
      <c r="EH16" s="491"/>
      <c r="EI16" s="491"/>
      <c r="EJ16" s="491"/>
      <c r="EK16" s="491"/>
      <c r="EL16" s="491"/>
      <c r="EM16" s="491"/>
      <c r="EN16" s="491"/>
      <c r="EO16" s="491"/>
      <c r="EP16" s="491"/>
      <c r="EQ16" s="491"/>
      <c r="ER16" s="491"/>
      <c r="ES16" s="491"/>
      <c r="ET16" s="491"/>
      <c r="EU16" s="491"/>
      <c r="EV16" s="491"/>
      <c r="EW16" s="491"/>
      <c r="EX16" s="491"/>
      <c r="EY16" s="491"/>
      <c r="EZ16" s="491"/>
      <c r="FA16" s="491"/>
      <c r="FB16" s="491"/>
      <c r="FC16" s="491"/>
      <c r="FD16" s="491"/>
      <c r="FE16" s="491"/>
      <c r="FF16" s="491"/>
      <c r="FG16" s="491"/>
      <c r="FH16" s="491"/>
      <c r="FI16" s="491"/>
      <c r="FJ16" s="491"/>
      <c r="FK16" s="491"/>
      <c r="FL16" s="491"/>
      <c r="FM16" s="491"/>
      <c r="FN16" s="491"/>
      <c r="FO16" s="491"/>
      <c r="FP16" s="491"/>
      <c r="FQ16" s="491"/>
      <c r="FR16" s="491"/>
      <c r="FS16" s="491"/>
      <c r="FT16" s="491"/>
      <c r="FU16" s="491"/>
      <c r="FV16" s="491"/>
      <c r="FW16" s="491"/>
      <c r="FX16" s="491"/>
      <c r="FY16" s="491"/>
      <c r="FZ16" s="491"/>
      <c r="GA16" s="491"/>
      <c r="GB16" s="491"/>
      <c r="GC16" s="491"/>
      <c r="GD16" s="491"/>
      <c r="GE16" s="491"/>
      <c r="GF16" s="491"/>
      <c r="GG16" s="491"/>
      <c r="GH16" s="491"/>
      <c r="GI16" s="491"/>
      <c r="GJ16" s="491"/>
      <c r="GK16" s="491"/>
      <c r="GL16" s="491"/>
      <c r="GM16" s="491"/>
      <c r="GN16" s="491"/>
      <c r="GO16" s="491"/>
      <c r="GP16" s="491"/>
      <c r="GQ16" s="491"/>
      <c r="GR16" s="491"/>
      <c r="GS16" s="491"/>
      <c r="GT16" s="491"/>
      <c r="GU16" s="491"/>
      <c r="GV16" s="491"/>
      <c r="GW16" s="491"/>
    </row>
    <row r="17" spans="1:205" s="39" customFormat="1" ht="13.5" x14ac:dyDescent="0.15">
      <c r="A17" s="496">
        <v>2</v>
      </c>
      <c r="B17" s="507" t="s">
        <v>1550</v>
      </c>
      <c r="C17" s="508" t="s">
        <v>2047</v>
      </c>
      <c r="D17" s="504" t="s">
        <v>2242</v>
      </c>
      <c r="E17" s="504" t="s">
        <v>720</v>
      </c>
      <c r="F17" s="504" t="s">
        <v>192</v>
      </c>
      <c r="G17" s="508" t="s">
        <v>1151</v>
      </c>
      <c r="H17" s="506" t="s">
        <v>1244</v>
      </c>
      <c r="I17" s="927" t="s">
        <v>5315</v>
      </c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1"/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491"/>
      <c r="AT17" s="491"/>
      <c r="AU17" s="491"/>
      <c r="AV17" s="491"/>
      <c r="AW17" s="491"/>
      <c r="AX17" s="491"/>
      <c r="AY17" s="491"/>
      <c r="AZ17" s="491"/>
      <c r="BA17" s="491"/>
      <c r="BB17" s="491"/>
      <c r="BC17" s="491"/>
      <c r="BD17" s="491"/>
      <c r="BE17" s="491"/>
      <c r="BF17" s="491"/>
      <c r="BG17" s="491"/>
      <c r="BH17" s="491"/>
      <c r="BI17" s="491"/>
      <c r="BJ17" s="491"/>
      <c r="BK17" s="491"/>
      <c r="BL17" s="491"/>
      <c r="BM17" s="491"/>
      <c r="BN17" s="491"/>
      <c r="BO17" s="491"/>
      <c r="BP17" s="491"/>
      <c r="BQ17" s="491"/>
      <c r="BR17" s="491"/>
      <c r="BS17" s="491"/>
      <c r="BT17" s="491"/>
      <c r="BU17" s="491"/>
      <c r="BV17" s="491"/>
      <c r="BW17" s="491"/>
      <c r="BX17" s="491"/>
      <c r="BY17" s="491"/>
      <c r="BZ17" s="491"/>
      <c r="CA17" s="491"/>
      <c r="CB17" s="491"/>
      <c r="CC17" s="491"/>
      <c r="CD17" s="491"/>
      <c r="CE17" s="491"/>
      <c r="CF17" s="491"/>
      <c r="CG17" s="491"/>
      <c r="CH17" s="491"/>
      <c r="CI17" s="491"/>
      <c r="CJ17" s="491"/>
      <c r="CK17" s="491"/>
      <c r="CL17" s="491"/>
      <c r="CM17" s="491"/>
      <c r="CN17" s="491"/>
      <c r="CO17" s="491"/>
      <c r="CP17" s="491"/>
      <c r="CQ17" s="491"/>
      <c r="CR17" s="491"/>
      <c r="CS17" s="491"/>
      <c r="CT17" s="491"/>
      <c r="CU17" s="491"/>
      <c r="CV17" s="491"/>
      <c r="CW17" s="491"/>
      <c r="CX17" s="491"/>
      <c r="CY17" s="491"/>
      <c r="CZ17" s="491"/>
      <c r="DA17" s="491"/>
      <c r="DB17" s="491"/>
      <c r="DC17" s="491"/>
      <c r="DD17" s="491"/>
      <c r="DE17" s="491"/>
      <c r="DF17" s="491"/>
      <c r="DG17" s="491"/>
      <c r="DH17" s="491"/>
      <c r="DI17" s="491"/>
      <c r="DJ17" s="491"/>
      <c r="DK17" s="491"/>
      <c r="DL17" s="491"/>
      <c r="DM17" s="491"/>
      <c r="DN17" s="491"/>
      <c r="DO17" s="491"/>
      <c r="DP17" s="491"/>
      <c r="DQ17" s="491"/>
      <c r="DR17" s="491"/>
      <c r="DS17" s="491"/>
      <c r="DT17" s="491"/>
      <c r="DU17" s="491"/>
      <c r="DV17" s="491"/>
      <c r="DW17" s="491"/>
      <c r="DX17" s="491"/>
      <c r="DY17" s="491"/>
      <c r="DZ17" s="491"/>
      <c r="EA17" s="491"/>
      <c r="EB17" s="491"/>
      <c r="EC17" s="491"/>
      <c r="ED17" s="491"/>
      <c r="EE17" s="491"/>
      <c r="EF17" s="491"/>
      <c r="EG17" s="491"/>
      <c r="EH17" s="491"/>
      <c r="EI17" s="491"/>
      <c r="EJ17" s="491"/>
      <c r="EK17" s="491"/>
      <c r="EL17" s="491"/>
      <c r="EM17" s="491"/>
      <c r="EN17" s="491"/>
      <c r="EO17" s="491"/>
      <c r="EP17" s="491"/>
      <c r="EQ17" s="491"/>
      <c r="ER17" s="491"/>
      <c r="ES17" s="491"/>
      <c r="ET17" s="491"/>
      <c r="EU17" s="491"/>
      <c r="EV17" s="491"/>
      <c r="EW17" s="491"/>
      <c r="EX17" s="491"/>
      <c r="EY17" s="491"/>
      <c r="EZ17" s="491"/>
      <c r="FA17" s="491"/>
      <c r="FB17" s="491"/>
      <c r="FC17" s="491"/>
      <c r="FD17" s="491"/>
      <c r="FE17" s="491"/>
      <c r="FF17" s="491"/>
      <c r="FG17" s="491"/>
      <c r="FH17" s="491"/>
      <c r="FI17" s="491"/>
      <c r="FJ17" s="491"/>
      <c r="FK17" s="491"/>
      <c r="FL17" s="491"/>
      <c r="FM17" s="491"/>
      <c r="FN17" s="491"/>
      <c r="FO17" s="491"/>
      <c r="FP17" s="491"/>
      <c r="FQ17" s="491"/>
      <c r="FR17" s="491"/>
      <c r="FS17" s="491"/>
      <c r="FT17" s="491"/>
      <c r="FU17" s="491"/>
      <c r="FV17" s="491"/>
      <c r="FW17" s="491"/>
      <c r="FX17" s="491"/>
      <c r="FY17" s="491"/>
      <c r="FZ17" s="491"/>
      <c r="GA17" s="491"/>
      <c r="GB17" s="491"/>
      <c r="GC17" s="491"/>
      <c r="GD17" s="491"/>
      <c r="GE17" s="491"/>
      <c r="GF17" s="491"/>
      <c r="GG17" s="491"/>
      <c r="GH17" s="491"/>
      <c r="GI17" s="491"/>
      <c r="GJ17" s="491"/>
      <c r="GK17" s="491"/>
      <c r="GL17" s="491"/>
      <c r="GM17" s="491"/>
      <c r="GN17" s="491"/>
      <c r="GO17" s="491"/>
      <c r="GP17" s="491"/>
      <c r="GQ17" s="491"/>
      <c r="GR17" s="491"/>
      <c r="GS17" s="491"/>
      <c r="GT17" s="491"/>
      <c r="GU17" s="491"/>
      <c r="GV17" s="491"/>
      <c r="GW17" s="491"/>
    </row>
    <row r="18" spans="1:205" s="39" customFormat="1" ht="13.5" x14ac:dyDescent="0.15">
      <c r="A18" s="496">
        <v>3</v>
      </c>
      <c r="B18" s="507" t="s">
        <v>1551</v>
      </c>
      <c r="C18" s="508" t="s">
        <v>1283</v>
      </c>
      <c r="D18" s="504" t="s">
        <v>2242</v>
      </c>
      <c r="E18" s="504" t="s">
        <v>707</v>
      </c>
      <c r="F18" s="504" t="s">
        <v>230</v>
      </c>
      <c r="G18" s="508" t="s">
        <v>1151</v>
      </c>
      <c r="H18" s="506" t="s">
        <v>1245</v>
      </c>
      <c r="I18" s="927" t="s">
        <v>5315</v>
      </c>
      <c r="J18" s="491"/>
      <c r="K18" s="491"/>
      <c r="L18" s="491"/>
      <c r="M18" s="491"/>
      <c r="N18" s="491"/>
      <c r="O18" s="491"/>
      <c r="P18" s="491"/>
      <c r="Q18" s="491"/>
      <c r="R18" s="491"/>
      <c r="S18" s="491"/>
      <c r="T18" s="491"/>
      <c r="U18" s="491"/>
      <c r="V18" s="491"/>
      <c r="W18" s="491"/>
      <c r="X18" s="491"/>
      <c r="Y18" s="491"/>
      <c r="Z18" s="491"/>
      <c r="AA18" s="491"/>
      <c r="AB18" s="491"/>
      <c r="AC18" s="491"/>
      <c r="AD18" s="491"/>
      <c r="AE18" s="491"/>
      <c r="AF18" s="491"/>
      <c r="AG18" s="491"/>
      <c r="AH18" s="491"/>
      <c r="AI18" s="491"/>
      <c r="AJ18" s="491"/>
      <c r="AK18" s="491"/>
      <c r="AL18" s="491"/>
      <c r="AM18" s="491"/>
      <c r="AN18" s="491"/>
      <c r="AO18" s="491"/>
      <c r="AP18" s="491"/>
      <c r="AQ18" s="491"/>
      <c r="AR18" s="491"/>
      <c r="AS18" s="491"/>
      <c r="AT18" s="491"/>
      <c r="AU18" s="491"/>
      <c r="AV18" s="491"/>
      <c r="AW18" s="491"/>
      <c r="AX18" s="491"/>
      <c r="AY18" s="491"/>
      <c r="AZ18" s="491"/>
      <c r="BA18" s="491"/>
      <c r="BB18" s="491"/>
      <c r="BC18" s="491"/>
      <c r="BD18" s="491"/>
      <c r="BE18" s="491"/>
      <c r="BF18" s="491"/>
      <c r="BG18" s="491"/>
      <c r="BH18" s="491"/>
      <c r="BI18" s="491"/>
      <c r="BJ18" s="491"/>
      <c r="BK18" s="491"/>
      <c r="BL18" s="491"/>
      <c r="BM18" s="491"/>
      <c r="BN18" s="491"/>
      <c r="BO18" s="491"/>
      <c r="BP18" s="491"/>
      <c r="BQ18" s="491"/>
      <c r="BR18" s="491"/>
      <c r="BS18" s="491"/>
      <c r="BT18" s="491"/>
      <c r="BU18" s="491"/>
      <c r="BV18" s="491"/>
      <c r="BW18" s="491"/>
      <c r="BX18" s="491"/>
      <c r="BY18" s="491"/>
      <c r="BZ18" s="491"/>
      <c r="CA18" s="491"/>
      <c r="CB18" s="491"/>
      <c r="CC18" s="491"/>
      <c r="CD18" s="491"/>
      <c r="CE18" s="491"/>
      <c r="CF18" s="491"/>
      <c r="CG18" s="491"/>
      <c r="CH18" s="491"/>
      <c r="CI18" s="491"/>
      <c r="CJ18" s="491"/>
      <c r="CK18" s="491"/>
      <c r="CL18" s="491"/>
      <c r="CM18" s="491"/>
      <c r="CN18" s="491"/>
      <c r="CO18" s="491"/>
      <c r="CP18" s="491"/>
      <c r="CQ18" s="491"/>
      <c r="CR18" s="491"/>
      <c r="CS18" s="491"/>
      <c r="CT18" s="491"/>
      <c r="CU18" s="491"/>
      <c r="CV18" s="491"/>
      <c r="CW18" s="491"/>
      <c r="CX18" s="491"/>
      <c r="CY18" s="491"/>
      <c r="CZ18" s="491"/>
      <c r="DA18" s="491"/>
      <c r="DB18" s="491"/>
      <c r="DC18" s="491"/>
      <c r="DD18" s="491"/>
      <c r="DE18" s="491"/>
      <c r="DF18" s="491"/>
      <c r="DG18" s="491"/>
      <c r="DH18" s="491"/>
      <c r="DI18" s="491"/>
      <c r="DJ18" s="491"/>
      <c r="DK18" s="491"/>
      <c r="DL18" s="491"/>
      <c r="DM18" s="491"/>
      <c r="DN18" s="491"/>
      <c r="DO18" s="491"/>
      <c r="DP18" s="491"/>
      <c r="DQ18" s="491"/>
      <c r="DR18" s="491"/>
      <c r="DS18" s="491"/>
      <c r="DT18" s="491"/>
      <c r="DU18" s="491"/>
      <c r="DV18" s="491"/>
      <c r="DW18" s="491"/>
      <c r="DX18" s="491"/>
      <c r="DY18" s="491"/>
      <c r="DZ18" s="491"/>
      <c r="EA18" s="491"/>
      <c r="EB18" s="491"/>
      <c r="EC18" s="491"/>
      <c r="ED18" s="491"/>
      <c r="EE18" s="491"/>
      <c r="EF18" s="491"/>
      <c r="EG18" s="491"/>
      <c r="EH18" s="491"/>
      <c r="EI18" s="491"/>
      <c r="EJ18" s="491"/>
      <c r="EK18" s="491"/>
      <c r="EL18" s="491"/>
      <c r="EM18" s="491"/>
      <c r="EN18" s="491"/>
      <c r="EO18" s="491"/>
      <c r="EP18" s="491"/>
      <c r="EQ18" s="491"/>
      <c r="ER18" s="491"/>
      <c r="ES18" s="491"/>
      <c r="ET18" s="491"/>
      <c r="EU18" s="491"/>
      <c r="EV18" s="491"/>
      <c r="EW18" s="491"/>
      <c r="EX18" s="491"/>
      <c r="EY18" s="491"/>
      <c r="EZ18" s="491"/>
      <c r="FA18" s="491"/>
      <c r="FB18" s="491"/>
      <c r="FC18" s="491"/>
      <c r="FD18" s="491"/>
      <c r="FE18" s="491"/>
      <c r="FF18" s="491"/>
      <c r="FG18" s="491"/>
      <c r="FH18" s="491"/>
      <c r="FI18" s="491"/>
      <c r="FJ18" s="491"/>
      <c r="FK18" s="491"/>
      <c r="FL18" s="491"/>
      <c r="FM18" s="491"/>
      <c r="FN18" s="491"/>
      <c r="FO18" s="491"/>
      <c r="FP18" s="491"/>
      <c r="FQ18" s="491"/>
      <c r="FR18" s="491"/>
      <c r="FS18" s="491"/>
      <c r="FT18" s="491"/>
      <c r="FU18" s="491"/>
      <c r="FV18" s="491"/>
      <c r="FW18" s="491"/>
      <c r="FX18" s="491"/>
      <c r="FY18" s="491"/>
      <c r="FZ18" s="491"/>
      <c r="GA18" s="491"/>
      <c r="GB18" s="491"/>
      <c r="GC18" s="491"/>
      <c r="GD18" s="491"/>
      <c r="GE18" s="491"/>
      <c r="GF18" s="491"/>
      <c r="GG18" s="491"/>
      <c r="GH18" s="491"/>
      <c r="GI18" s="491"/>
      <c r="GJ18" s="491"/>
      <c r="GK18" s="491"/>
      <c r="GL18" s="491"/>
      <c r="GM18" s="491"/>
      <c r="GN18" s="491"/>
      <c r="GO18" s="491"/>
      <c r="GP18" s="491"/>
      <c r="GQ18" s="491"/>
      <c r="GR18" s="491"/>
      <c r="GS18" s="491"/>
      <c r="GT18" s="491"/>
      <c r="GU18" s="491"/>
      <c r="GV18" s="491"/>
      <c r="GW18" s="491"/>
    </row>
    <row r="19" spans="1:205" ht="13.5" x14ac:dyDescent="0.15">
      <c r="A19" s="496">
        <v>4</v>
      </c>
      <c r="B19" s="555" t="s">
        <v>1793</v>
      </c>
      <c r="C19" s="508" t="s">
        <v>439</v>
      </c>
      <c r="D19" s="504" t="s">
        <v>2253</v>
      </c>
      <c r="E19" s="504" t="s">
        <v>720</v>
      </c>
      <c r="G19" s="508" t="s">
        <v>2231</v>
      </c>
      <c r="I19" s="927" t="s">
        <v>5394</v>
      </c>
    </row>
    <row r="20" spans="1:205" ht="15" customHeight="1" x14ac:dyDescent="0.15">
      <c r="A20" s="496">
        <v>5</v>
      </c>
      <c r="B20" s="190" t="s">
        <v>1632</v>
      </c>
      <c r="C20" s="182" t="s">
        <v>447</v>
      </c>
      <c r="D20" s="185" t="s">
        <v>2246</v>
      </c>
      <c r="E20" s="183"/>
      <c r="F20" s="179"/>
      <c r="G20" s="189" t="s">
        <v>1150</v>
      </c>
      <c r="I20" s="177" t="s">
        <v>5412</v>
      </c>
      <c r="J20" s="186" t="s">
        <v>5413</v>
      </c>
    </row>
    <row r="21" spans="1:205" ht="13.5" x14ac:dyDescent="0.15">
      <c r="A21" s="496">
        <v>6</v>
      </c>
      <c r="B21" s="190" t="s">
        <v>1371</v>
      </c>
      <c r="C21" s="182" t="s">
        <v>1225</v>
      </c>
      <c r="D21" s="185" t="s">
        <v>2242</v>
      </c>
      <c r="G21" s="1030" t="s">
        <v>5345</v>
      </c>
      <c r="I21" s="927" t="s">
        <v>5448</v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15</vt:i4>
      </vt:variant>
      <vt:variant>
        <vt:lpstr>Rentang Bernama</vt:lpstr>
      </vt:variant>
      <vt:variant>
        <vt:i4>6</vt:i4>
      </vt:variant>
    </vt:vector>
  </HeadingPairs>
  <TitlesOfParts>
    <vt:vector size="21" baseType="lpstr">
      <vt:lpstr>administrasi</vt:lpstr>
      <vt:lpstr>Dosen</vt:lpstr>
      <vt:lpstr>Pejabat Struktural</vt:lpstr>
      <vt:lpstr>rekap</vt:lpstr>
      <vt:lpstr>Rektor &amp; Jajarannya</vt:lpstr>
      <vt:lpstr>Wadek &amp; Kapus</vt:lpstr>
      <vt:lpstr>Kajur &amp; Sekjur</vt:lpstr>
      <vt:lpstr>pensiun</vt:lpstr>
      <vt:lpstr>pindah </vt:lpstr>
      <vt:lpstr>lab jurusan</vt:lpstr>
      <vt:lpstr>tdk ada dalam ortaker</vt:lpstr>
      <vt:lpstr>Sheet6</vt:lpstr>
      <vt:lpstr>Sheet1</vt:lpstr>
      <vt:lpstr>Sheet4</vt:lpstr>
      <vt:lpstr>Sheet2</vt:lpstr>
      <vt:lpstr>Dosen!Print_Area</vt:lpstr>
      <vt:lpstr>administrasi!Print_Titles</vt:lpstr>
      <vt:lpstr>Dosen!Print_Titles</vt:lpstr>
      <vt:lpstr>Kajur &amp; Sekjur!Print_Titles</vt:lpstr>
      <vt:lpstr>Pejabat Struktural!Print_Titles</vt:lpstr>
      <vt:lpstr>Wadek &amp; Kapus!Print_Titles</vt:lpstr>
    </vt:vector>
  </TitlesOfParts>
  <Company>Alfa Three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H.M. Radhi al-Hafid</dc:creator>
  <cp:lastModifiedBy>Microsoft</cp:lastModifiedBy>
  <cp:lastPrinted>2020-07-07T01:38:43Z</cp:lastPrinted>
  <dcterms:created xsi:type="dcterms:W3CDTF">2002-04-04T14:55:31Z</dcterms:created>
  <dcterms:modified xsi:type="dcterms:W3CDTF">2020-09-07T04:07:21Z</dcterms:modified>
</cp:coreProperties>
</file>