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рина\Desktop\"/>
    </mc:Choice>
  </mc:AlternateContent>
  <bookViews>
    <workbookView xWindow="0" yWindow="0" windowWidth="28800" windowHeight="11730"/>
  </bookViews>
  <sheets>
    <sheet name="Лист1" sheetId="1" r:id="rId1"/>
    <sheet name="Лист2" sheetId="2" r:id="rId2"/>
  </sheets>
  <definedNames>
    <definedName name="solver_adj" localSheetId="0" hidden="1">Лист1!$R$6:$R$10</definedName>
    <definedName name="solver_adj" localSheetId="1" hidden="1">Лист2!$I$9:$I$12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Лист1!$C$23:$F$23</definedName>
    <definedName name="solver_lhs1" localSheetId="1" hidden="1">Лист2!$C$16</definedName>
    <definedName name="solver_lhs2" localSheetId="0" hidden="1">Лист1!$R$6:$R$10</definedName>
    <definedName name="solver_lhs2" localSheetId="1" hidden="1">Лист2!$C$19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Лист1!$E$21</definedName>
    <definedName name="solver_opt" localSheetId="1" hidden="1">Лист2!$C$14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2" localSheetId="0" hidden="1">5</definedName>
    <definedName name="solver_rel2" localSheetId="1" hidden="1">2</definedName>
    <definedName name="solver_rhs1" localSheetId="0" hidden="1">Лист1!$C$25:$F$25</definedName>
    <definedName name="solver_rhs1" localSheetId="1" hidden="1">Лист2!$E$16</definedName>
    <definedName name="solver_rhs2" localSheetId="0" hidden="1">бинарное</definedName>
    <definedName name="solver_rhs2" localSheetId="1" hidden="1">Лист2!$E$19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4" i="2"/>
  <c r="E19" i="2"/>
  <c r="C19" i="2"/>
  <c r="C25" i="1"/>
  <c r="L12" i="1"/>
  <c r="N12" i="1"/>
  <c r="F25" i="1"/>
  <c r="E25" i="1"/>
  <c r="D25" i="1"/>
  <c r="F23" i="1"/>
  <c r="E23" i="1"/>
  <c r="D23" i="1"/>
  <c r="C23" i="1"/>
  <c r="O16" i="1"/>
  <c r="N16" i="1"/>
  <c r="M16" i="1"/>
  <c r="L16" i="1"/>
  <c r="Q16" i="1" s="1"/>
  <c r="O15" i="1"/>
  <c r="N15" i="1"/>
  <c r="M15" i="1"/>
  <c r="L15" i="1"/>
  <c r="Q15" i="1" s="1"/>
  <c r="O14" i="1"/>
  <c r="N14" i="1"/>
  <c r="M14" i="1"/>
  <c r="L14" i="1"/>
  <c r="O13" i="1"/>
  <c r="N13" i="1"/>
  <c r="M13" i="1"/>
  <c r="L13" i="1"/>
  <c r="Q13" i="1" s="1"/>
  <c r="O12" i="1"/>
  <c r="Q12" i="1" s="1"/>
  <c r="M12" i="1"/>
  <c r="Q14" i="1" l="1"/>
  <c r="E21" i="1" s="1"/>
</calcChain>
</file>

<file path=xl/sharedStrings.xml><?xml version="1.0" encoding="utf-8"?>
<sst xmlns="http://schemas.openxmlformats.org/spreadsheetml/2006/main" count="62" uniqueCount="49">
  <si>
    <t>№1</t>
  </si>
  <si>
    <t>задача о рюкзаке</t>
  </si>
  <si>
    <t>номер года</t>
  </si>
  <si>
    <t>Проекты ИТ</t>
  </si>
  <si>
    <t>Вложения (тыс.руб)</t>
  </si>
  <si>
    <t>Доход(тыс. руб)</t>
  </si>
  <si>
    <t>Осуществим/не осуществим</t>
  </si>
  <si>
    <t>2020г.</t>
  </si>
  <si>
    <t>2021г.</t>
  </si>
  <si>
    <t>2022г.</t>
  </si>
  <si>
    <t>2023г.</t>
  </si>
  <si>
    <t>Итого:</t>
  </si>
  <si>
    <t>инвестиционный бюджет:</t>
  </si>
  <si>
    <t>прибыль от каждого</t>
  </si>
  <si>
    <t>проекта (тыс. руб)</t>
  </si>
  <si>
    <t>#</t>
  </si>
  <si>
    <t>Задача найти, какие проекты войдут в инвестиционный портфель, а какие не войдут</t>
  </si>
  <si>
    <t>(1 и 0) соответсвенно</t>
  </si>
  <si>
    <t>коэффициент дисконтирования r=</t>
  </si>
  <si>
    <t>(инфляция)</t>
  </si>
  <si>
    <t>нужно выбрать такие проекты, которые будет выгоднее всего инвестировать</t>
  </si>
  <si>
    <t>Целевая функция</t>
  </si>
  <si>
    <t>Ограничения:</t>
  </si>
  <si>
    <t xml:space="preserve">сумма расходов каждый квартал </t>
  </si>
  <si>
    <t>&lt;=</t>
  </si>
  <si>
    <t xml:space="preserve">должна быть меньше, чем наш </t>
  </si>
  <si>
    <t>бюджет</t>
  </si>
  <si>
    <t>финтех проект</t>
  </si>
  <si>
    <t>программа модернизации</t>
  </si>
  <si>
    <t>развитие аналитики</t>
  </si>
  <si>
    <t>единая система разработчиков</t>
  </si>
  <si>
    <t>цифровизация</t>
  </si>
  <si>
    <t>№2</t>
  </si>
  <si>
    <t>нелинейное программирование</t>
  </si>
  <si>
    <t>транспортная задача (коэффициент стоимости перевозки возрастает при увеличении расстояния)</t>
  </si>
  <si>
    <t>Ожидаемая доходность</t>
  </si>
  <si>
    <t>Коэффициент ковариации</t>
  </si>
  <si>
    <t>Альфа-банк</t>
  </si>
  <si>
    <t>Porshe</t>
  </si>
  <si>
    <t>Samsung</t>
  </si>
  <si>
    <t>Доходность</t>
  </si>
  <si>
    <t>Портфель</t>
  </si>
  <si>
    <t>нужно найти портфель, который обеспечит ожидаемую доходность</t>
  </si>
  <si>
    <t xml:space="preserve"> </t>
  </si>
  <si>
    <t>Ограничения</t>
  </si>
  <si>
    <t>=</t>
  </si>
  <si>
    <t>в сумме акции</t>
  </si>
  <si>
    <t>должны давать 100%</t>
  </si>
  <si>
    <t>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</si>
</sst>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10" fontId="0" fillId="0" borderId="0" xfId="0" applyNumberFormat="1"/>
    <xf numFmtId="0" fontId="3" fillId="0" borderId="0" xfId="0" applyFont="1"/>
    <xf numFmtId="0" fontId="0" fillId="0" borderId="0" xfId="0" applyFill="1"/>
    <xf numFmtId="0" fontId="0" fillId="3" borderId="0" xfId="0" applyFill="1"/>
    <xf numFmtId="9" fontId="0" fillId="0" borderId="1" xfId="1" applyFont="1" applyBorder="1"/>
    <xf numFmtId="10" fontId="2" fillId="0" borderId="1" xfId="0" applyNumberFormat="1" applyFont="1" applyBorder="1"/>
    <xf numFmtId="0" fontId="0" fillId="0" borderId="0" xfId="0" applyFont="1"/>
    <xf numFmtId="9" fontId="0" fillId="0" borderId="0" xfId="1" applyFont="1"/>
    <xf numFmtId="0" fontId="0" fillId="4" borderId="0" xfId="0" applyFill="1"/>
    <xf numFmtId="0" fontId="2" fillId="3" borderId="0" xfId="0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6"/>
  <sheetViews>
    <sheetView tabSelected="1" workbookViewId="0">
      <selection activeCell="K27" sqref="K27"/>
    </sheetView>
  </sheetViews>
  <sheetFormatPr defaultRowHeight="15" x14ac:dyDescent="0.25"/>
  <cols>
    <col min="2" max="2" width="24.28515625" customWidth="1"/>
  </cols>
  <sheetData>
    <row r="2" spans="1:19" x14ac:dyDescent="0.25">
      <c r="A2" t="s">
        <v>0</v>
      </c>
      <c r="B2" s="6" t="s">
        <v>1</v>
      </c>
      <c r="C2" s="5"/>
      <c r="D2" s="5"/>
      <c r="E2" s="5"/>
      <c r="F2" s="5"/>
      <c r="L2" t="s">
        <v>2</v>
      </c>
    </row>
    <row r="3" spans="1:19" x14ac:dyDescent="0.25">
      <c r="B3" t="s">
        <v>3</v>
      </c>
      <c r="L3">
        <v>1</v>
      </c>
      <c r="M3">
        <v>2</v>
      </c>
      <c r="N3">
        <v>3</v>
      </c>
      <c r="O3">
        <v>4</v>
      </c>
    </row>
    <row r="4" spans="1:19" x14ac:dyDescent="0.25">
      <c r="D4" t="s">
        <v>4</v>
      </c>
      <c r="M4" t="s">
        <v>5</v>
      </c>
      <c r="Q4" s="5" t="s">
        <v>6</v>
      </c>
      <c r="R4" s="5"/>
      <c r="S4" s="5"/>
    </row>
    <row r="5" spans="1:19" x14ac:dyDescent="0.25">
      <c r="C5" t="s">
        <v>7</v>
      </c>
      <c r="D5" t="s">
        <v>8</v>
      </c>
      <c r="E5" t="s">
        <v>9</v>
      </c>
      <c r="F5" t="s">
        <v>10</v>
      </c>
      <c r="L5" t="s">
        <v>7</v>
      </c>
      <c r="M5" t="s">
        <v>8</v>
      </c>
      <c r="N5" t="s">
        <v>9</v>
      </c>
      <c r="O5" t="s">
        <v>10</v>
      </c>
    </row>
    <row r="6" spans="1:19" x14ac:dyDescent="0.25">
      <c r="A6" t="s">
        <v>27</v>
      </c>
      <c r="C6" s="2">
        <v>1000</v>
      </c>
      <c r="D6" s="2">
        <v>2000</v>
      </c>
      <c r="E6" s="2">
        <v>2100</v>
      </c>
      <c r="F6" s="2">
        <v>3000</v>
      </c>
      <c r="L6" s="2">
        <v>0</v>
      </c>
      <c r="M6" s="2">
        <v>0</v>
      </c>
      <c r="N6" s="2">
        <v>0</v>
      </c>
      <c r="O6" s="2">
        <v>15000</v>
      </c>
      <c r="P6" s="2"/>
      <c r="R6" s="2">
        <v>1</v>
      </c>
    </row>
    <row r="7" spans="1:19" x14ac:dyDescent="0.25">
      <c r="A7" t="s">
        <v>28</v>
      </c>
      <c r="C7" s="2">
        <v>2500</v>
      </c>
      <c r="D7" s="2">
        <v>15000</v>
      </c>
      <c r="E7" s="2">
        <v>10000</v>
      </c>
      <c r="F7" s="2">
        <v>0</v>
      </c>
      <c r="L7" s="2">
        <v>0</v>
      </c>
      <c r="M7" s="2">
        <v>15000</v>
      </c>
      <c r="N7" s="2">
        <v>15000</v>
      </c>
      <c r="O7" s="2">
        <v>0</v>
      </c>
      <c r="P7" s="2"/>
      <c r="R7" s="2">
        <v>0</v>
      </c>
    </row>
    <row r="8" spans="1:19" x14ac:dyDescent="0.25">
      <c r="A8" t="s">
        <v>29</v>
      </c>
      <c r="C8" s="2">
        <v>2000</v>
      </c>
      <c r="D8" s="2">
        <v>10000</v>
      </c>
      <c r="E8" s="2">
        <v>15000</v>
      </c>
      <c r="F8" s="2">
        <v>5000</v>
      </c>
      <c r="L8" s="2">
        <v>2000</v>
      </c>
      <c r="M8" s="2">
        <v>10000</v>
      </c>
      <c r="N8" s="2">
        <v>10000</v>
      </c>
      <c r="O8" s="2">
        <v>10000</v>
      </c>
      <c r="P8" s="2"/>
      <c r="R8" s="2">
        <v>0</v>
      </c>
    </row>
    <row r="9" spans="1:19" x14ac:dyDescent="0.25">
      <c r="A9" t="s">
        <v>30</v>
      </c>
      <c r="C9" s="2">
        <v>2000</v>
      </c>
      <c r="D9" s="2">
        <v>1000</v>
      </c>
      <c r="E9" s="2">
        <v>900</v>
      </c>
      <c r="F9" s="2">
        <v>1000</v>
      </c>
      <c r="L9" s="2">
        <v>1000</v>
      </c>
      <c r="M9" s="2">
        <v>2000</v>
      </c>
      <c r="N9" s="2">
        <v>1000</v>
      </c>
      <c r="O9" s="2">
        <v>2000</v>
      </c>
      <c r="P9" s="2"/>
      <c r="R9" s="2">
        <v>1</v>
      </c>
    </row>
    <row r="10" spans="1:19" x14ac:dyDescent="0.25">
      <c r="A10" t="s">
        <v>31</v>
      </c>
      <c r="C10" s="2">
        <v>1000</v>
      </c>
      <c r="D10" s="2">
        <v>500</v>
      </c>
      <c r="E10" s="2">
        <v>500</v>
      </c>
      <c r="F10" s="2">
        <v>500</v>
      </c>
      <c r="L10" s="2">
        <v>1500</v>
      </c>
      <c r="M10" s="2">
        <v>1500</v>
      </c>
      <c r="N10" s="2">
        <v>500</v>
      </c>
      <c r="O10" s="2">
        <v>500</v>
      </c>
      <c r="P10" s="2"/>
      <c r="R10" s="2">
        <v>1</v>
      </c>
    </row>
    <row r="11" spans="1:19" x14ac:dyDescent="0.25">
      <c r="Q11" t="s">
        <v>11</v>
      </c>
    </row>
    <row r="12" spans="1:19" x14ac:dyDescent="0.25">
      <c r="B12" t="s">
        <v>12</v>
      </c>
      <c r="C12" s="2">
        <v>10000</v>
      </c>
      <c r="D12" s="2">
        <v>7000</v>
      </c>
      <c r="E12" s="2">
        <v>5000</v>
      </c>
      <c r="F12" s="2">
        <v>5500</v>
      </c>
      <c r="J12" t="s">
        <v>13</v>
      </c>
      <c r="L12" s="2">
        <f>(L6-C6)/(1+$G$17)^L3</f>
        <v>-900.90090090090087</v>
      </c>
      <c r="M12" s="2">
        <f>(M6-D6)/(1+$G$17)^M3</f>
        <v>-1623.2448664881094</v>
      </c>
      <c r="N12" s="2">
        <f>(N6-E6)/(1+$G$17)^N3</f>
        <v>-1535.5019007319954</v>
      </c>
      <c r="O12" s="2">
        <f>(O6-F6)/(1+$G$17)^O3</f>
        <v>7904.7716897400014</v>
      </c>
      <c r="Q12" s="2">
        <f>SUM(L12:O12)</f>
        <v>3845.1240216189954</v>
      </c>
    </row>
    <row r="13" spans="1:19" x14ac:dyDescent="0.25">
      <c r="J13" t="s">
        <v>14</v>
      </c>
      <c r="L13" s="2">
        <f>(L7-C7)/(1+$G$17)^L3</f>
        <v>-2252.2522522522522</v>
      </c>
      <c r="M13" s="2">
        <f>(M7-D7)/(1+$G$17)^M3</f>
        <v>0</v>
      </c>
      <c r="N13" s="2">
        <f>(N7-E7)/(1+$G$17)^N3</f>
        <v>3655.9569065047508</v>
      </c>
      <c r="O13" s="2">
        <f>(O7-F7)/(1+$G$17)^O3</f>
        <v>0</v>
      </c>
      <c r="Q13" s="2">
        <f t="shared" ref="Q13:Q16" si="0">SUM(L13:O13)</f>
        <v>1403.7046542524986</v>
      </c>
    </row>
    <row r="14" spans="1:19" x14ac:dyDescent="0.25">
      <c r="L14" s="2">
        <f>(L8-C8)/(1+$G$17)^L3</f>
        <v>0</v>
      </c>
      <c r="M14" s="2">
        <f>(M8-D8)/(1+$G$17)^M3</f>
        <v>0</v>
      </c>
      <c r="N14" s="2">
        <f>(N8-E8)/(1+$G$17)^N3</f>
        <v>-3655.9569065047508</v>
      </c>
      <c r="O14" s="2">
        <f>(O8-F8)/(1+$G$17)^O3</f>
        <v>3293.6548707250004</v>
      </c>
      <c r="Q14" s="2">
        <f t="shared" si="0"/>
        <v>-362.30203577975044</v>
      </c>
    </row>
    <row r="15" spans="1:19" x14ac:dyDescent="0.25">
      <c r="A15" t="s">
        <v>15</v>
      </c>
      <c r="B15" t="s">
        <v>16</v>
      </c>
      <c r="L15" s="2">
        <f>(L9-C9)/(1+$G$17)^L3</f>
        <v>-900.90090090090087</v>
      </c>
      <c r="M15" s="2">
        <f>(M9-D9)/(1+$G$17)^M3</f>
        <v>811.62243324405472</v>
      </c>
      <c r="N15" s="2">
        <f>(N9-E9)/(1+$G$17)^N3</f>
        <v>73.119138130095024</v>
      </c>
      <c r="O15" s="2">
        <f>(O9-F9)/(1+$G$17)^O3</f>
        <v>658.73097414500012</v>
      </c>
      <c r="Q15" s="2">
        <f>SUM(L15:O15)</f>
        <v>642.57164461824902</v>
      </c>
    </row>
    <row r="16" spans="1:19" x14ac:dyDescent="0.25">
      <c r="B16" t="s">
        <v>17</v>
      </c>
      <c r="L16" s="2">
        <f>(L10-C10)/(1+$G$17)^L3</f>
        <v>450.45045045045043</v>
      </c>
      <c r="M16" s="2">
        <f>(M10-D10)/(1+$G$17)^M3</f>
        <v>811.62243324405472</v>
      </c>
      <c r="N16" s="2">
        <f>(N10-E10)/(1+$G$17)^N3</f>
        <v>0</v>
      </c>
      <c r="O16" s="2">
        <f>(O10-F10)/(1+$G$17)^O3</f>
        <v>0</v>
      </c>
      <c r="Q16" s="2">
        <f t="shared" si="0"/>
        <v>1262.0728836945052</v>
      </c>
    </row>
    <row r="17" spans="2:18" x14ac:dyDescent="0.25">
      <c r="C17" t="s">
        <v>18</v>
      </c>
      <c r="G17" s="3">
        <v>0.11</v>
      </c>
      <c r="H17" s="3"/>
    </row>
    <row r="18" spans="2:18" x14ac:dyDescent="0.25">
      <c r="C18" t="s">
        <v>19</v>
      </c>
    </row>
    <row r="19" spans="2:18" x14ac:dyDescent="0.25">
      <c r="K19" s="11" t="s">
        <v>20</v>
      </c>
      <c r="L19" s="11"/>
      <c r="M19" s="11"/>
      <c r="N19" s="11"/>
      <c r="O19" s="11"/>
      <c r="P19" s="11"/>
      <c r="Q19" s="11"/>
      <c r="R19" s="11"/>
    </row>
    <row r="21" spans="2:18" x14ac:dyDescent="0.25">
      <c r="C21" s="4" t="s">
        <v>21</v>
      </c>
      <c r="D21" s="4"/>
      <c r="E21">
        <f>SUMPRODUCT(Q12:Q16,R6:R10)</f>
        <v>5749.7685499317495</v>
      </c>
    </row>
    <row r="23" spans="2:18" x14ac:dyDescent="0.25">
      <c r="B23" s="4" t="s">
        <v>22</v>
      </c>
      <c r="C23">
        <f>SUMPRODUCT(C6:C10,$R$6:$R$10)</f>
        <v>4000</v>
      </c>
      <c r="D23">
        <f>SUMPRODUCT(D6:D10,$R$6:$R$10)</f>
        <v>3500</v>
      </c>
      <c r="E23">
        <f>SUMPRODUCT(E6:E10,$R$6:$R$10)</f>
        <v>3500</v>
      </c>
      <c r="F23">
        <f>SUMPRODUCT(F6:F10,$R$6:$R$10)</f>
        <v>4500</v>
      </c>
    </row>
    <row r="24" spans="2:18" x14ac:dyDescent="0.25">
      <c r="B24" t="s">
        <v>23</v>
      </c>
      <c r="C24" t="s">
        <v>24</v>
      </c>
      <c r="D24" t="s">
        <v>24</v>
      </c>
      <c r="E24" t="s">
        <v>24</v>
      </c>
      <c r="F24" t="s">
        <v>24</v>
      </c>
    </row>
    <row r="25" spans="2:18" x14ac:dyDescent="0.25">
      <c r="B25" t="s">
        <v>25</v>
      </c>
      <c r="C25">
        <f>C12</f>
        <v>10000</v>
      </c>
      <c r="D25">
        <f t="shared" ref="D25:F25" si="1">D12</f>
        <v>7000</v>
      </c>
      <c r="E25">
        <f t="shared" si="1"/>
        <v>5000</v>
      </c>
      <c r="F25">
        <f t="shared" si="1"/>
        <v>5500</v>
      </c>
    </row>
    <row r="26" spans="2:18" x14ac:dyDescent="0.25">
      <c r="B2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O23" sqref="O23"/>
    </sheetView>
  </sheetViews>
  <sheetFormatPr defaultRowHeight="15" x14ac:dyDescent="0.25"/>
  <sheetData>
    <row r="2" spans="1:10" x14ac:dyDescent="0.25">
      <c r="A2" t="s">
        <v>32</v>
      </c>
      <c r="B2" s="1" t="s">
        <v>33</v>
      </c>
      <c r="C2" s="1"/>
      <c r="D2" t="s">
        <v>34</v>
      </c>
    </row>
    <row r="4" spans="1:10" x14ac:dyDescent="0.25">
      <c r="B4" t="s">
        <v>35</v>
      </c>
      <c r="C4" s="3">
        <v>0.25</v>
      </c>
    </row>
    <row r="7" spans="1:10" x14ac:dyDescent="0.25">
      <c r="C7" s="1" t="s">
        <v>36</v>
      </c>
      <c r="D7" s="1"/>
      <c r="E7" s="1"/>
      <c r="F7" s="1"/>
    </row>
    <row r="8" spans="1:10" x14ac:dyDescent="0.25">
      <c r="C8" t="s">
        <v>37</v>
      </c>
      <c r="D8" t="s">
        <v>38</v>
      </c>
      <c r="E8" t="s">
        <v>39</v>
      </c>
      <c r="F8" t="s">
        <v>48</v>
      </c>
      <c r="H8" t="s">
        <v>40</v>
      </c>
      <c r="I8" s="12" t="s">
        <v>41</v>
      </c>
      <c r="J8" t="s">
        <v>42</v>
      </c>
    </row>
    <row r="9" spans="1:10" x14ac:dyDescent="0.25">
      <c r="B9" t="s">
        <v>37</v>
      </c>
      <c r="C9" s="2">
        <v>10</v>
      </c>
      <c r="D9" s="2">
        <v>0</v>
      </c>
      <c r="E9" s="2">
        <v>-10</v>
      </c>
      <c r="F9" s="2">
        <v>0</v>
      </c>
      <c r="H9" s="7">
        <v>-0.02</v>
      </c>
      <c r="I9" s="8">
        <v>3.4078788336267207E-2</v>
      </c>
    </row>
    <row r="10" spans="1:10" x14ac:dyDescent="0.25">
      <c r="B10" t="s">
        <v>38</v>
      </c>
      <c r="C10" s="2">
        <v>0</v>
      </c>
      <c r="D10" s="2">
        <v>300</v>
      </c>
      <c r="E10" s="2">
        <v>100</v>
      </c>
      <c r="F10" s="2">
        <v>0</v>
      </c>
      <c r="H10" s="7">
        <v>0.4</v>
      </c>
      <c r="I10" s="8">
        <v>0.18423366873304706</v>
      </c>
      <c r="J10" t="s">
        <v>43</v>
      </c>
    </row>
    <row r="11" spans="1:10" x14ac:dyDescent="0.25">
      <c r="B11" t="s">
        <v>39</v>
      </c>
      <c r="C11" s="2">
        <v>-10</v>
      </c>
      <c r="D11" s="2">
        <v>100</v>
      </c>
      <c r="E11" s="2">
        <v>500</v>
      </c>
      <c r="F11" s="2">
        <v>-200</v>
      </c>
      <c r="H11" s="7">
        <v>0.5</v>
      </c>
      <c r="I11" s="8">
        <v>0.30645273727965167</v>
      </c>
    </row>
    <row r="12" spans="1:10" x14ac:dyDescent="0.25">
      <c r="B12" t="s">
        <v>48</v>
      </c>
      <c r="C12" s="2">
        <v>0</v>
      </c>
      <c r="D12" s="2">
        <v>0</v>
      </c>
      <c r="E12" s="2">
        <v>100</v>
      </c>
      <c r="F12" s="2">
        <v>200</v>
      </c>
      <c r="H12" s="7">
        <v>0.05</v>
      </c>
      <c r="I12" s="8">
        <v>0.47523480596795514</v>
      </c>
    </row>
    <row r="14" spans="1:10" x14ac:dyDescent="0.25">
      <c r="B14" s="4" t="s">
        <v>21</v>
      </c>
      <c r="C14">
        <f>C9*I9*I9+2*D9*I9*I10+E9*I9*I11+2*F9*I9*I12+D10*I10*I10+E10*I9*I11*2+2*F10*I10*I12+F11*2*I11*I12+E11*I11*I11+F12*I12*I12</f>
        <v>46.049960658670479</v>
      </c>
    </row>
    <row r="16" spans="1:10" x14ac:dyDescent="0.25">
      <c r="B16" s="4" t="s">
        <v>44</v>
      </c>
      <c r="C16" s="3">
        <f>SUM(I9:I12)</f>
        <v>1.0000000003169212</v>
      </c>
      <c r="D16" t="s">
        <v>45</v>
      </c>
      <c r="E16" s="3">
        <v>1</v>
      </c>
    </row>
    <row r="17" spans="2:5" x14ac:dyDescent="0.25">
      <c r="B17" t="s">
        <v>46</v>
      </c>
    </row>
    <row r="18" spans="2:5" x14ac:dyDescent="0.25">
      <c r="B18" s="9" t="s">
        <v>47</v>
      </c>
    </row>
    <row r="19" spans="2:5" x14ac:dyDescent="0.25">
      <c r="C19" s="10">
        <f>SUMPRODUCT(H9:H12,I9:I12)</f>
        <v>0.25000000066471711</v>
      </c>
      <c r="D19" t="s">
        <v>45</v>
      </c>
      <c r="E19" s="3">
        <f>C4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Ирина</cp:lastModifiedBy>
  <dcterms:created xsi:type="dcterms:W3CDTF">2023-03-03T20:40:19Z</dcterms:created>
  <dcterms:modified xsi:type="dcterms:W3CDTF">2023-03-03T23:46:50Z</dcterms:modified>
</cp:coreProperties>
</file>