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Abaeva\Documents\Математические методы принятия решений\"/>
    </mc:Choice>
  </mc:AlternateContent>
  <xr:revisionPtr revIDLastSave="0" documentId="13_ncr:1_{111EA759-5603-480F-AE8E-63E281FC656C}" xr6:coauthVersionLast="47" xr6:coauthVersionMax="47" xr10:uidLastSave="{00000000-0000-0000-0000-000000000000}"/>
  <bookViews>
    <workbookView xWindow="-120" yWindow="-120" windowWidth="24240" windowHeight="13140" activeTab="2" xr2:uid="{18E1EA8C-4706-4881-8CC5-EFB5728B1B2A}"/>
  </bookViews>
  <sheets>
    <sheet name="Задача о рюкзаке" sheetId="1" r:id="rId1"/>
    <sheet name="Нелинейная" sheetId="2" r:id="rId2"/>
    <sheet name="Задачи" sheetId="3" r:id="rId3"/>
  </sheets>
  <definedNames>
    <definedName name="solver_adj" localSheetId="0" hidden="1">'Задача о рюкзаке'!$C$23:$C$27</definedName>
    <definedName name="solver_adj" localSheetId="1" hidden="1">Нелинейная!$B$13:$B$16</definedName>
    <definedName name="solver_cvg" localSheetId="0" hidden="1">"""""""0,0001"""""""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'Задача о рюкзаке'!$C$23:$C$27</definedName>
    <definedName name="solver_lhs1" localSheetId="1" hidden="1">Нелинейная!$B$22</definedName>
    <definedName name="solver_lhs2" localSheetId="0" hidden="1">'Задача о рюкзаке'!$C$42:$H$42</definedName>
    <definedName name="solver_lhs2" localSheetId="1" hidden="1">Нелинейная!$B$24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"""""""0,075"""""""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'Задача о рюкзаке'!$C$40</definedName>
    <definedName name="solver_opt" localSheetId="1" hidden="1">Нелинейная!$B$13</definedName>
    <definedName name="solver_pre" localSheetId="0" hidden="1">"""""""0,000001"""""""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2</definedName>
    <definedName name="solver_rel2" localSheetId="0" hidden="1">1</definedName>
    <definedName name="solver_rel2" localSheetId="1" hidden="1">2</definedName>
    <definedName name="solver_rhs1" localSheetId="0" hidden="1">"бинарное"</definedName>
    <definedName name="solver_rhs1" localSheetId="1" hidden="1">Нелинейная!$D$22</definedName>
    <definedName name="solver_rhs2" localSheetId="0" hidden="1">'Задача о рюкзаке'!$C$44:$H$44</definedName>
    <definedName name="solver_rhs2" localSheetId="1" hidden="1">Нелинейная!$D$24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B24" i="2"/>
  <c r="B22" i="2"/>
  <c r="B19" i="2"/>
  <c r="H44" i="1"/>
  <c r="G44" i="1"/>
  <c r="F44" i="1"/>
  <c r="E44" i="1"/>
  <c r="D44" i="1"/>
  <c r="C44" i="1"/>
  <c r="H42" i="1"/>
  <c r="G42" i="1"/>
  <c r="F42" i="1"/>
  <c r="E42" i="1"/>
  <c r="D42" i="1"/>
  <c r="C42" i="1"/>
  <c r="H37" i="1"/>
  <c r="G37" i="1"/>
  <c r="F37" i="1"/>
  <c r="E37" i="1"/>
  <c r="D37" i="1"/>
  <c r="C37" i="1"/>
  <c r="J37" i="1" s="1"/>
  <c r="H36" i="1"/>
  <c r="G36" i="1"/>
  <c r="F36" i="1"/>
  <c r="E36" i="1"/>
  <c r="D36" i="1"/>
  <c r="C36" i="1"/>
  <c r="J36" i="1" s="1"/>
  <c r="H35" i="1"/>
  <c r="G35" i="1"/>
  <c r="F35" i="1"/>
  <c r="E35" i="1"/>
  <c r="D35" i="1"/>
  <c r="C35" i="1"/>
  <c r="J35" i="1" s="1"/>
  <c r="H34" i="1"/>
  <c r="G34" i="1"/>
  <c r="F34" i="1"/>
  <c r="E34" i="1"/>
  <c r="D34" i="1"/>
  <c r="C34" i="1"/>
  <c r="J34" i="1" s="1"/>
  <c r="H33" i="1"/>
  <c r="G33" i="1"/>
  <c r="F33" i="1"/>
  <c r="E33" i="1"/>
  <c r="D33" i="1"/>
  <c r="C33" i="1"/>
  <c r="J33" i="1" s="1"/>
  <c r="C40" i="1" l="1"/>
</calcChain>
</file>

<file path=xl/sharedStrings.xml><?xml version="1.0" encoding="utf-8"?>
<sst xmlns="http://schemas.openxmlformats.org/spreadsheetml/2006/main" count="125" uniqueCount="34">
  <si>
    <t>Задача о рюкзаке</t>
  </si>
  <si>
    <t>Нейросети</t>
  </si>
  <si>
    <t>ПО 5G</t>
  </si>
  <si>
    <t>Интернет-магазин</t>
  </si>
  <si>
    <t>Трейдинг</t>
  </si>
  <si>
    <t>Ресейл</t>
  </si>
  <si>
    <t>Инвестиции, тыс.руб.</t>
  </si>
  <si>
    <t>IT Проекты</t>
  </si>
  <si>
    <t>I кв.</t>
  </si>
  <si>
    <t>II кв.</t>
  </si>
  <si>
    <t>III кв.</t>
  </si>
  <si>
    <t>IV кв.</t>
  </si>
  <si>
    <t>Прибыль, тыс.руб.</t>
  </si>
  <si>
    <t>Инв. бюджет:</t>
  </si>
  <si>
    <t>Берем проект?</t>
  </si>
  <si>
    <t>Коэф.диск r =5 %</t>
  </si>
  <si>
    <t>Доходы, тыс.руб.</t>
  </si>
  <si>
    <t>Целевая функция</t>
  </si>
  <si>
    <t>Итого</t>
  </si>
  <si>
    <t>Ограничения</t>
  </si>
  <si>
    <t>&lt;=</t>
  </si>
  <si>
    <t>Нелинейное программирование</t>
  </si>
  <si>
    <t>Портфель акций</t>
  </si>
  <si>
    <t>Дискретное программирование</t>
  </si>
  <si>
    <t>Сбер</t>
  </si>
  <si>
    <t>Tesla</t>
  </si>
  <si>
    <t>Samsung</t>
  </si>
  <si>
    <t>Gamestop</t>
  </si>
  <si>
    <t>Ожидаемая доходность</t>
  </si>
  <si>
    <t>Ковариация</t>
  </si>
  <si>
    <t>Целевая функция (минимальная суммарная ковариация)</t>
  </si>
  <si>
    <t>=</t>
  </si>
  <si>
    <t>Доходности</t>
  </si>
  <si>
    <t>LUK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</si>
</sst>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A8F3-7D7E-4A47-8518-CD20BB8CC31C}">
  <dimension ref="B1:J44"/>
  <sheetViews>
    <sheetView workbookViewId="0">
      <selection activeCell="B1" sqref="B1:H29"/>
    </sheetView>
  </sheetViews>
  <sheetFormatPr defaultRowHeight="15" x14ac:dyDescent="0.25"/>
  <cols>
    <col min="2" max="2" width="18.5703125" customWidth="1"/>
  </cols>
  <sheetData>
    <row r="1" spans="2:8" x14ac:dyDescent="0.25">
      <c r="B1" t="s">
        <v>23</v>
      </c>
    </row>
    <row r="2" spans="2:8" x14ac:dyDescent="0.25">
      <c r="B2" s="3" t="s">
        <v>0</v>
      </c>
    </row>
    <row r="3" spans="2:8" x14ac:dyDescent="0.25">
      <c r="B3" s="1" t="s">
        <v>7</v>
      </c>
      <c r="C3" s="4" t="s">
        <v>6</v>
      </c>
      <c r="D3" s="4"/>
      <c r="E3" s="4"/>
      <c r="F3" s="4"/>
      <c r="G3" s="4"/>
    </row>
    <row r="4" spans="2:8" x14ac:dyDescent="0.25">
      <c r="B4" s="1"/>
      <c r="C4" t="s">
        <v>8</v>
      </c>
      <c r="D4" t="s">
        <v>9</v>
      </c>
      <c r="E4" t="s">
        <v>10</v>
      </c>
      <c r="F4" t="s">
        <v>11</v>
      </c>
      <c r="G4" t="s">
        <v>8</v>
      </c>
      <c r="H4" t="s">
        <v>9</v>
      </c>
    </row>
    <row r="5" spans="2:8" x14ac:dyDescent="0.25">
      <c r="B5" t="s">
        <v>1</v>
      </c>
      <c r="C5" s="2">
        <v>500</v>
      </c>
      <c r="D5" s="2">
        <v>1500</v>
      </c>
      <c r="E5" s="2">
        <v>1200</v>
      </c>
      <c r="F5" s="2">
        <v>1000</v>
      </c>
      <c r="G5" s="2">
        <v>1200</v>
      </c>
      <c r="H5" s="2">
        <v>1600</v>
      </c>
    </row>
    <row r="6" spans="2:8" x14ac:dyDescent="0.25">
      <c r="B6" t="s">
        <v>2</v>
      </c>
      <c r="C6" s="2">
        <v>300</v>
      </c>
      <c r="D6" s="2">
        <v>1000</v>
      </c>
      <c r="E6" s="2">
        <v>1000</v>
      </c>
      <c r="F6" s="2">
        <v>1400</v>
      </c>
      <c r="G6" s="2">
        <v>1400</v>
      </c>
      <c r="H6" s="2">
        <v>2000</v>
      </c>
    </row>
    <row r="7" spans="2:8" x14ac:dyDescent="0.25">
      <c r="B7" t="s">
        <v>3</v>
      </c>
      <c r="C7" s="2">
        <v>100</v>
      </c>
      <c r="D7" s="2">
        <v>150</v>
      </c>
      <c r="E7" s="2">
        <v>50</v>
      </c>
      <c r="F7" s="2">
        <v>50</v>
      </c>
      <c r="G7" s="2">
        <v>50</v>
      </c>
      <c r="H7" s="2">
        <v>50</v>
      </c>
    </row>
    <row r="8" spans="2:8" x14ac:dyDescent="0.25">
      <c r="B8" t="s">
        <v>4</v>
      </c>
      <c r="C8" s="2">
        <v>500</v>
      </c>
      <c r="D8" s="2">
        <v>500</v>
      </c>
      <c r="E8" s="2">
        <v>300</v>
      </c>
      <c r="F8" s="2">
        <v>100</v>
      </c>
      <c r="G8" s="2">
        <v>50</v>
      </c>
      <c r="H8" s="2">
        <v>50</v>
      </c>
    </row>
    <row r="9" spans="2:8" x14ac:dyDescent="0.25">
      <c r="B9" t="s">
        <v>5</v>
      </c>
      <c r="C9" s="2">
        <v>100</v>
      </c>
      <c r="D9" s="2">
        <v>150</v>
      </c>
      <c r="E9" s="2">
        <v>0</v>
      </c>
      <c r="F9" s="2">
        <v>0</v>
      </c>
      <c r="G9" s="2">
        <v>0</v>
      </c>
      <c r="H9" s="2">
        <v>0</v>
      </c>
    </row>
    <row r="11" spans="2:8" x14ac:dyDescent="0.25">
      <c r="B11" s="1" t="s">
        <v>7</v>
      </c>
      <c r="C11" s="4" t="s">
        <v>16</v>
      </c>
      <c r="D11" s="4"/>
      <c r="E11" s="4"/>
      <c r="F11" s="4"/>
      <c r="G11" s="4"/>
    </row>
    <row r="12" spans="2:8" x14ac:dyDescent="0.25">
      <c r="B12" s="1"/>
      <c r="C12" t="s">
        <v>8</v>
      </c>
      <c r="D12" t="s">
        <v>9</v>
      </c>
      <c r="E12" t="s">
        <v>10</v>
      </c>
      <c r="F12" t="s">
        <v>11</v>
      </c>
      <c r="G12" t="s">
        <v>8</v>
      </c>
      <c r="H12" t="s">
        <v>9</v>
      </c>
    </row>
    <row r="13" spans="2:8" x14ac:dyDescent="0.25">
      <c r="B13" t="s">
        <v>1</v>
      </c>
      <c r="C13" s="2">
        <v>500</v>
      </c>
      <c r="D13" s="2">
        <v>1500</v>
      </c>
      <c r="E13" s="2">
        <v>1200</v>
      </c>
      <c r="F13" s="2">
        <v>1200</v>
      </c>
      <c r="G13" s="2">
        <v>1600</v>
      </c>
      <c r="H13" s="2">
        <v>2500</v>
      </c>
    </row>
    <row r="14" spans="2:8" x14ac:dyDescent="0.25">
      <c r="B14" t="s">
        <v>2</v>
      </c>
      <c r="C14" s="2">
        <v>0</v>
      </c>
      <c r="D14" s="2">
        <v>0</v>
      </c>
      <c r="E14" s="2">
        <v>0</v>
      </c>
      <c r="F14" s="2">
        <v>0</v>
      </c>
      <c r="G14" s="2">
        <v>10000</v>
      </c>
      <c r="H14" s="2">
        <v>5000</v>
      </c>
    </row>
    <row r="15" spans="2:8" x14ac:dyDescent="0.25">
      <c r="B15" t="s">
        <v>3</v>
      </c>
      <c r="C15" s="2">
        <v>0</v>
      </c>
      <c r="D15" s="2">
        <v>0</v>
      </c>
      <c r="E15" s="2">
        <v>50</v>
      </c>
      <c r="F15" s="2">
        <v>100</v>
      </c>
      <c r="G15" s="2">
        <v>150</v>
      </c>
      <c r="H15" s="2">
        <v>200</v>
      </c>
    </row>
    <row r="16" spans="2:8" x14ac:dyDescent="0.25">
      <c r="B16" t="s">
        <v>4</v>
      </c>
      <c r="C16" s="2">
        <v>0</v>
      </c>
      <c r="D16" s="2">
        <v>0</v>
      </c>
      <c r="E16" s="2">
        <v>500</v>
      </c>
      <c r="F16" s="2">
        <v>1000</v>
      </c>
      <c r="G16" s="2">
        <v>1500</v>
      </c>
      <c r="H16" s="2">
        <v>500</v>
      </c>
    </row>
    <row r="17" spans="2:10" x14ac:dyDescent="0.25">
      <c r="B17" t="s">
        <v>5</v>
      </c>
      <c r="C17" s="2">
        <v>0</v>
      </c>
      <c r="D17" s="2">
        <v>600</v>
      </c>
      <c r="E17" s="2">
        <v>0</v>
      </c>
      <c r="F17" s="2">
        <v>0</v>
      </c>
      <c r="G17" s="2">
        <v>0</v>
      </c>
      <c r="H17" s="2">
        <v>0</v>
      </c>
    </row>
    <row r="19" spans="2:10" x14ac:dyDescent="0.25">
      <c r="B19" t="s">
        <v>13</v>
      </c>
      <c r="C19" s="2">
        <v>1500</v>
      </c>
      <c r="D19" s="2">
        <v>2000</v>
      </c>
      <c r="E19" s="2">
        <v>1500</v>
      </c>
      <c r="F19" s="2">
        <v>2500</v>
      </c>
      <c r="G19" s="2">
        <v>2200</v>
      </c>
      <c r="H19" s="2">
        <v>2700</v>
      </c>
    </row>
    <row r="21" spans="2:10" x14ac:dyDescent="0.25">
      <c r="B21" s="1" t="s">
        <v>7</v>
      </c>
    </row>
    <row r="22" spans="2:10" x14ac:dyDescent="0.25">
      <c r="B22" s="1"/>
      <c r="C22" s="3" t="s">
        <v>14</v>
      </c>
    </row>
    <row r="23" spans="2:10" x14ac:dyDescent="0.25">
      <c r="B23" t="s">
        <v>1</v>
      </c>
      <c r="C23" s="2">
        <v>0</v>
      </c>
    </row>
    <row r="24" spans="2:10" x14ac:dyDescent="0.25">
      <c r="B24" t="s">
        <v>2</v>
      </c>
      <c r="C24" s="2">
        <v>1</v>
      </c>
    </row>
    <row r="25" spans="2:10" x14ac:dyDescent="0.25">
      <c r="B25" t="s">
        <v>3</v>
      </c>
      <c r="C25" s="2">
        <v>1</v>
      </c>
    </row>
    <row r="26" spans="2:10" x14ac:dyDescent="0.25">
      <c r="B26" t="s">
        <v>4</v>
      </c>
      <c r="C26" s="2">
        <v>1</v>
      </c>
    </row>
    <row r="27" spans="2:10" x14ac:dyDescent="0.25">
      <c r="B27" t="s">
        <v>5</v>
      </c>
      <c r="C27" s="2">
        <v>1</v>
      </c>
    </row>
    <row r="29" spans="2:10" x14ac:dyDescent="0.25">
      <c r="B29" t="s">
        <v>15</v>
      </c>
      <c r="C29">
        <v>0.05</v>
      </c>
    </row>
    <row r="31" spans="2:10" x14ac:dyDescent="0.25">
      <c r="B31" s="1" t="s">
        <v>7</v>
      </c>
      <c r="C31" s="4" t="s">
        <v>12</v>
      </c>
      <c r="D31" s="4"/>
      <c r="E31" s="4"/>
      <c r="F31" s="4"/>
      <c r="G31" s="4"/>
    </row>
    <row r="32" spans="2:10" x14ac:dyDescent="0.25">
      <c r="B32" s="1"/>
      <c r="C32" t="s">
        <v>8</v>
      </c>
      <c r="D32" t="s">
        <v>9</v>
      </c>
      <c r="E32" t="s">
        <v>10</v>
      </c>
      <c r="F32" t="s">
        <v>11</v>
      </c>
      <c r="G32" t="s">
        <v>8</v>
      </c>
      <c r="H32" t="s">
        <v>9</v>
      </c>
      <c r="J32" t="s">
        <v>18</v>
      </c>
    </row>
    <row r="33" spans="2:10" x14ac:dyDescent="0.25">
      <c r="B33" t="s">
        <v>1</v>
      </c>
      <c r="C33" s="2">
        <f>(C13-C5)/1.05^1</f>
        <v>0</v>
      </c>
      <c r="D33" s="2">
        <f>(D13-D5)/1.05^2</f>
        <v>0</v>
      </c>
      <c r="E33" s="2">
        <f>(E13-E5)/1.05^3</f>
        <v>0</v>
      </c>
      <c r="F33" s="2">
        <f>(F13-F5)/1.05^4</f>
        <v>164.5404949583764</v>
      </c>
      <c r="G33" s="2">
        <f>(G13-G5)/1.05^5</f>
        <v>313.41046658738355</v>
      </c>
      <c r="H33" s="2">
        <f>(H13-H5)/1.05^6</f>
        <v>671.59385697296489</v>
      </c>
      <c r="J33">
        <f>SUM(C33:H33)</f>
        <v>1149.5448185187247</v>
      </c>
    </row>
    <row r="34" spans="2:10" x14ac:dyDescent="0.25">
      <c r="B34" t="s">
        <v>2</v>
      </c>
      <c r="C34" s="2">
        <f t="shared" ref="C34:C37" si="0">(C14-C6)/1.05^1</f>
        <v>-285.71428571428572</v>
      </c>
      <c r="D34" s="2">
        <f t="shared" ref="D34:D37" si="1">(D14-D6)/1.05^2</f>
        <v>-907.02947845804988</v>
      </c>
      <c r="E34" s="2">
        <f t="shared" ref="E34:E37" si="2">(E14-E6)/1.05^3</f>
        <v>-863.83759853147603</v>
      </c>
      <c r="F34" s="2">
        <f t="shared" ref="F34:F37" si="3">(F14-F6)/1.05^4</f>
        <v>-1151.7834647086347</v>
      </c>
      <c r="G34" s="2">
        <f t="shared" ref="G34:G37" si="4">(G14-G6)/1.05^5</f>
        <v>6738.3250316287467</v>
      </c>
      <c r="H34" s="2">
        <f t="shared" ref="H34:H37" si="5">(H14-H6)/1.05^6</f>
        <v>2238.6461899098831</v>
      </c>
      <c r="J34">
        <f t="shared" ref="J34:J37" si="6">SUM(C34:H34)</f>
        <v>5768.6063941261837</v>
      </c>
    </row>
    <row r="35" spans="2:10" x14ac:dyDescent="0.25">
      <c r="B35" t="s">
        <v>3</v>
      </c>
      <c r="C35" s="2">
        <f t="shared" si="0"/>
        <v>-95.238095238095241</v>
      </c>
      <c r="D35" s="2">
        <f t="shared" si="1"/>
        <v>-136.05442176870747</v>
      </c>
      <c r="E35" s="2">
        <f t="shared" si="2"/>
        <v>0</v>
      </c>
      <c r="F35" s="2">
        <f t="shared" si="3"/>
        <v>41.1351237395941</v>
      </c>
      <c r="G35" s="2">
        <f t="shared" si="4"/>
        <v>78.352616646845888</v>
      </c>
      <c r="H35" s="2">
        <f t="shared" si="5"/>
        <v>111.93230949549415</v>
      </c>
      <c r="J35">
        <f t="shared" si="6"/>
        <v>0.12753287513142197</v>
      </c>
    </row>
    <row r="36" spans="2:10" x14ac:dyDescent="0.25">
      <c r="B36" t="s">
        <v>4</v>
      </c>
      <c r="C36" s="2">
        <f t="shared" si="0"/>
        <v>-476.19047619047615</v>
      </c>
      <c r="D36" s="2">
        <f t="shared" si="1"/>
        <v>-453.51473922902494</v>
      </c>
      <c r="E36" s="2">
        <f t="shared" si="2"/>
        <v>172.76751970629519</v>
      </c>
      <c r="F36" s="2">
        <f t="shared" si="3"/>
        <v>740.43222731269373</v>
      </c>
      <c r="G36" s="2">
        <f t="shared" si="4"/>
        <v>1136.1129413792655</v>
      </c>
      <c r="H36" s="2">
        <f t="shared" si="5"/>
        <v>335.79692848648244</v>
      </c>
      <c r="J36">
        <f t="shared" si="6"/>
        <v>1455.4044014652359</v>
      </c>
    </row>
    <row r="37" spans="2:10" x14ac:dyDescent="0.25">
      <c r="B37" t="s">
        <v>5</v>
      </c>
      <c r="C37" s="2">
        <f t="shared" si="0"/>
        <v>-95.238095238095241</v>
      </c>
      <c r="D37" s="2">
        <f t="shared" si="1"/>
        <v>408.16326530612241</v>
      </c>
      <c r="E37" s="2">
        <f t="shared" si="2"/>
        <v>0</v>
      </c>
      <c r="F37" s="2">
        <f t="shared" si="3"/>
        <v>0</v>
      </c>
      <c r="G37" s="2">
        <f t="shared" si="4"/>
        <v>0</v>
      </c>
      <c r="H37" s="2">
        <f t="shared" si="5"/>
        <v>0</v>
      </c>
      <c r="J37">
        <f t="shared" si="6"/>
        <v>312.92517006802717</v>
      </c>
    </row>
    <row r="40" spans="2:10" x14ac:dyDescent="0.25">
      <c r="B40" t="s">
        <v>17</v>
      </c>
      <c r="C40">
        <f>SUMPRODUCT(J33:J37,C23:C27)</f>
        <v>7537.0634985345787</v>
      </c>
    </row>
    <row r="42" spans="2:10" x14ac:dyDescent="0.25">
      <c r="B42" t="s">
        <v>19</v>
      </c>
      <c r="C42">
        <f>SUMPRODUCT(C5:C9,$C$23:$C$27)</f>
        <v>1000</v>
      </c>
      <c r="D42">
        <f t="shared" ref="D42:H42" si="7">SUMPRODUCT(D5:D9,$C$23:$C$27)</f>
        <v>1800</v>
      </c>
      <c r="E42">
        <f t="shared" si="7"/>
        <v>1350</v>
      </c>
      <c r="F42">
        <f t="shared" si="7"/>
        <v>1550</v>
      </c>
      <c r="G42">
        <f t="shared" si="7"/>
        <v>1500</v>
      </c>
      <c r="H42">
        <f t="shared" si="7"/>
        <v>2100</v>
      </c>
    </row>
    <row r="43" spans="2:10" x14ac:dyDescent="0.25">
      <c r="C43" t="s">
        <v>20</v>
      </c>
    </row>
    <row r="44" spans="2:10" x14ac:dyDescent="0.25">
      <c r="C44">
        <f>C19</f>
        <v>1500</v>
      </c>
      <c r="D44">
        <f t="shared" ref="D44:H44" si="8">D19</f>
        <v>2000</v>
      </c>
      <c r="E44">
        <f t="shared" si="8"/>
        <v>1500</v>
      </c>
      <c r="F44">
        <f t="shared" si="8"/>
        <v>2500</v>
      </c>
      <c r="G44">
        <f t="shared" si="8"/>
        <v>2200</v>
      </c>
      <c r="H44">
        <f t="shared" si="8"/>
        <v>2700</v>
      </c>
    </row>
  </sheetData>
  <mergeCells count="7">
    <mergeCell ref="C3:G3"/>
    <mergeCell ref="B3:B4"/>
    <mergeCell ref="B11:B12"/>
    <mergeCell ref="C11:G11"/>
    <mergeCell ref="B21:B22"/>
    <mergeCell ref="B31:B32"/>
    <mergeCell ref="C31:G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F416-1A32-4FDF-896B-88819D6045BA}">
  <dimension ref="B2:H24"/>
  <sheetViews>
    <sheetView workbookViewId="0">
      <selection activeCell="B2" sqref="B2:H16"/>
    </sheetView>
  </sheetViews>
  <sheetFormatPr defaultRowHeight="15" x14ac:dyDescent="0.25"/>
  <sheetData>
    <row r="2" spans="2:8" x14ac:dyDescent="0.25">
      <c r="B2" t="s">
        <v>21</v>
      </c>
    </row>
    <row r="3" spans="2:8" x14ac:dyDescent="0.25">
      <c r="B3" t="s">
        <v>29</v>
      </c>
    </row>
    <row r="4" spans="2:8" x14ac:dyDescent="0.25">
      <c r="C4" t="s">
        <v>24</v>
      </c>
      <c r="D4" t="s">
        <v>25</v>
      </c>
      <c r="E4" t="s">
        <v>26</v>
      </c>
      <c r="F4" t="s">
        <v>27</v>
      </c>
      <c r="H4" t="s">
        <v>32</v>
      </c>
    </row>
    <row r="5" spans="2:8" x14ac:dyDescent="0.25">
      <c r="B5" t="s">
        <v>24</v>
      </c>
      <c r="C5" s="2">
        <v>10</v>
      </c>
      <c r="D5" s="2">
        <v>-30</v>
      </c>
      <c r="E5" s="2">
        <v>0</v>
      </c>
      <c r="F5" s="2">
        <v>50</v>
      </c>
      <c r="H5" s="2">
        <v>-0.02</v>
      </c>
    </row>
    <row r="6" spans="2:8" x14ac:dyDescent="0.25">
      <c r="B6" t="s">
        <v>25</v>
      </c>
      <c r="C6" s="2">
        <v>-30</v>
      </c>
      <c r="D6" s="2">
        <v>300</v>
      </c>
      <c r="E6" s="2">
        <v>0</v>
      </c>
      <c r="F6" s="2">
        <v>0</v>
      </c>
      <c r="H6" s="2">
        <v>0.5</v>
      </c>
    </row>
    <row r="7" spans="2:8" x14ac:dyDescent="0.25">
      <c r="B7" t="s">
        <v>26</v>
      </c>
      <c r="C7" s="2">
        <v>0</v>
      </c>
      <c r="D7" s="2">
        <v>0</v>
      </c>
      <c r="E7" s="2">
        <v>100</v>
      </c>
      <c r="F7" s="2">
        <v>5</v>
      </c>
      <c r="H7" s="2">
        <v>0.1</v>
      </c>
    </row>
    <row r="8" spans="2:8" x14ac:dyDescent="0.25">
      <c r="B8" t="s">
        <v>27</v>
      </c>
      <c r="C8" s="2">
        <v>50</v>
      </c>
      <c r="D8" s="2">
        <v>0</v>
      </c>
      <c r="E8" s="2">
        <v>5</v>
      </c>
      <c r="F8" s="2">
        <v>-30</v>
      </c>
      <c r="H8" s="2">
        <v>-1</v>
      </c>
    </row>
    <row r="10" spans="2:8" x14ac:dyDescent="0.25">
      <c r="B10" t="s">
        <v>28</v>
      </c>
      <c r="E10">
        <v>0.15</v>
      </c>
    </row>
    <row r="12" spans="2:8" x14ac:dyDescent="0.25">
      <c r="B12" t="s">
        <v>22</v>
      </c>
    </row>
    <row r="13" spans="2:8" x14ac:dyDescent="0.25">
      <c r="B13" s="2">
        <v>0</v>
      </c>
    </row>
    <row r="14" spans="2:8" x14ac:dyDescent="0.25">
      <c r="B14" s="2">
        <v>0.51064407713985893</v>
      </c>
    </row>
    <row r="15" spans="2:8" x14ac:dyDescent="0.25">
      <c r="B15" s="2">
        <v>0.34912171299110151</v>
      </c>
    </row>
    <row r="16" spans="2:8" x14ac:dyDescent="0.25">
      <c r="B16" s="2">
        <v>0.14023420986903964</v>
      </c>
    </row>
    <row r="18" spans="2:4" x14ac:dyDescent="0.25">
      <c r="B18" t="s">
        <v>30</v>
      </c>
    </row>
    <row r="19" spans="2:4" x14ac:dyDescent="0.25">
      <c r="B19">
        <f>C5*B13*B13+2*D5*B13*B14+2*E5*B13*B15+2*F5*B13*B16+D6*B14*B14+2*E6*B14*B15+2*F6*B14*B16+E7*B15*B15+2*F7*B15*B16+F8*B16*B16</f>
        <v>90.315428170756078</v>
      </c>
    </row>
    <row r="21" spans="2:4" x14ac:dyDescent="0.25">
      <c r="B21" t="s">
        <v>19</v>
      </c>
    </row>
    <row r="22" spans="2:4" x14ac:dyDescent="0.25">
      <c r="B22">
        <f>SUM(B13:B16)</f>
        <v>1</v>
      </c>
      <c r="C22" t="s">
        <v>31</v>
      </c>
      <c r="D22">
        <v>1</v>
      </c>
    </row>
    <row r="24" spans="2:4" x14ac:dyDescent="0.25">
      <c r="B24">
        <f>SUMPRODUCT(H5:H8,B13:B16)</f>
        <v>0.15</v>
      </c>
      <c r="C24" t="s">
        <v>31</v>
      </c>
      <c r="D24">
        <f>E10</f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F953-7AD4-44AD-AB73-CF77C57A1694}">
  <dimension ref="B2:J49"/>
  <sheetViews>
    <sheetView tabSelected="1" topLeftCell="A22" workbookViewId="0">
      <selection activeCell="D46" sqref="D46"/>
    </sheetView>
  </sheetViews>
  <sheetFormatPr defaultRowHeight="15" x14ac:dyDescent="0.25"/>
  <cols>
    <col min="2" max="2" width="27.140625" customWidth="1"/>
  </cols>
  <sheetData>
    <row r="2" spans="2:9" x14ac:dyDescent="0.25">
      <c r="B2" t="s">
        <v>23</v>
      </c>
    </row>
    <row r="3" spans="2:9" x14ac:dyDescent="0.25">
      <c r="B3" s="3" t="s">
        <v>0</v>
      </c>
    </row>
    <row r="4" spans="2:9" x14ac:dyDescent="0.25">
      <c r="B4" s="1" t="s">
        <v>7</v>
      </c>
      <c r="C4" s="4" t="s">
        <v>6</v>
      </c>
      <c r="D4" s="4"/>
      <c r="E4" s="4"/>
      <c r="F4" s="4"/>
      <c r="G4" s="4"/>
      <c r="H4" s="4"/>
    </row>
    <row r="5" spans="2:9" x14ac:dyDescent="0.25">
      <c r="B5" s="1"/>
      <c r="C5" t="s">
        <v>8</v>
      </c>
      <c r="D5" t="s">
        <v>9</v>
      </c>
      <c r="E5" t="s">
        <v>10</v>
      </c>
      <c r="F5" t="s">
        <v>11</v>
      </c>
      <c r="G5" t="s">
        <v>8</v>
      </c>
      <c r="H5" t="s">
        <v>9</v>
      </c>
      <c r="I5" t="s">
        <v>10</v>
      </c>
    </row>
    <row r="6" spans="2:9" x14ac:dyDescent="0.25">
      <c r="B6" t="s">
        <v>1</v>
      </c>
      <c r="C6" s="2">
        <v>500</v>
      </c>
      <c r="D6" s="2">
        <v>1500</v>
      </c>
      <c r="E6" s="2">
        <v>1200</v>
      </c>
      <c r="F6" s="2">
        <v>1400</v>
      </c>
      <c r="G6" s="2">
        <v>1000</v>
      </c>
      <c r="H6" s="2">
        <v>1200</v>
      </c>
      <c r="I6" s="2">
        <v>1600</v>
      </c>
    </row>
    <row r="7" spans="2:9" x14ac:dyDescent="0.25">
      <c r="B7" t="s">
        <v>2</v>
      </c>
      <c r="C7" s="2">
        <v>300</v>
      </c>
      <c r="D7" s="2">
        <v>1000</v>
      </c>
      <c r="E7" s="2">
        <v>1000</v>
      </c>
      <c r="F7" s="2">
        <v>1200</v>
      </c>
      <c r="G7" s="2">
        <v>1400</v>
      </c>
      <c r="H7" s="2">
        <v>1400</v>
      </c>
      <c r="I7" s="2">
        <v>2000</v>
      </c>
    </row>
    <row r="8" spans="2:9" x14ac:dyDescent="0.25">
      <c r="B8" t="s">
        <v>3</v>
      </c>
      <c r="C8" s="2">
        <v>100</v>
      </c>
      <c r="D8" s="2">
        <v>150</v>
      </c>
      <c r="E8" s="2">
        <v>50</v>
      </c>
      <c r="F8" s="2">
        <v>50</v>
      </c>
      <c r="G8" s="2">
        <v>50</v>
      </c>
      <c r="H8" s="2">
        <v>50</v>
      </c>
      <c r="I8" s="2">
        <v>50</v>
      </c>
    </row>
    <row r="9" spans="2:9" x14ac:dyDescent="0.25">
      <c r="B9" t="s">
        <v>4</v>
      </c>
      <c r="C9" s="2">
        <v>500</v>
      </c>
      <c r="D9" s="2">
        <v>500</v>
      </c>
      <c r="E9" s="2">
        <v>300</v>
      </c>
      <c r="F9" s="2">
        <v>200</v>
      </c>
      <c r="G9" s="2">
        <v>100</v>
      </c>
      <c r="H9" s="2">
        <v>50</v>
      </c>
      <c r="I9" s="2">
        <v>50</v>
      </c>
    </row>
    <row r="10" spans="2:9" x14ac:dyDescent="0.25">
      <c r="B10" t="s">
        <v>5</v>
      </c>
      <c r="C10" s="2">
        <v>100</v>
      </c>
      <c r="D10" s="2">
        <v>150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2" spans="2:9" x14ac:dyDescent="0.25">
      <c r="B12" s="1" t="s">
        <v>7</v>
      </c>
      <c r="C12" s="4" t="s">
        <v>16</v>
      </c>
      <c r="D12" s="4"/>
      <c r="E12" s="4"/>
      <c r="F12" s="4"/>
      <c r="G12" s="4"/>
      <c r="H12" s="4"/>
    </row>
    <row r="13" spans="2:9" x14ac:dyDescent="0.25">
      <c r="B13" s="1"/>
      <c r="C13" t="s">
        <v>8</v>
      </c>
      <c r="D13" t="s">
        <v>9</v>
      </c>
      <c r="E13" t="s">
        <v>10</v>
      </c>
      <c r="F13" t="s">
        <v>11</v>
      </c>
      <c r="G13" t="s">
        <v>8</v>
      </c>
      <c r="H13" t="s">
        <v>9</v>
      </c>
      <c r="I13" t="s">
        <v>10</v>
      </c>
    </row>
    <row r="14" spans="2:9" x14ac:dyDescent="0.25">
      <c r="B14" t="s">
        <v>1</v>
      </c>
      <c r="C14" s="2">
        <v>500</v>
      </c>
      <c r="D14" s="2">
        <v>1500</v>
      </c>
      <c r="E14" s="2">
        <v>1200</v>
      </c>
      <c r="F14" s="5">
        <v>1400</v>
      </c>
      <c r="G14" s="2">
        <v>1200</v>
      </c>
      <c r="H14" s="2">
        <v>1600</v>
      </c>
      <c r="I14" s="2">
        <v>2500</v>
      </c>
    </row>
    <row r="15" spans="2:9" x14ac:dyDescent="0.25">
      <c r="B15" t="s">
        <v>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10000</v>
      </c>
      <c r="I15" s="2">
        <v>5000</v>
      </c>
    </row>
    <row r="16" spans="2:9" x14ac:dyDescent="0.25">
      <c r="B16" t="s">
        <v>3</v>
      </c>
      <c r="C16" s="2">
        <v>0</v>
      </c>
      <c r="D16" s="2">
        <v>0</v>
      </c>
      <c r="E16" s="2">
        <v>50</v>
      </c>
      <c r="F16" s="2">
        <v>70</v>
      </c>
      <c r="G16" s="2">
        <v>100</v>
      </c>
      <c r="H16" s="2">
        <v>150</v>
      </c>
      <c r="I16" s="2">
        <v>200</v>
      </c>
    </row>
    <row r="17" spans="2:9" x14ac:dyDescent="0.25">
      <c r="B17" t="s">
        <v>4</v>
      </c>
      <c r="C17" s="2">
        <v>0</v>
      </c>
      <c r="D17" s="2">
        <v>0</v>
      </c>
      <c r="E17" s="2">
        <v>500</v>
      </c>
      <c r="F17" s="2">
        <v>700</v>
      </c>
      <c r="G17" s="2">
        <v>1000</v>
      </c>
      <c r="H17" s="2">
        <v>1500</v>
      </c>
      <c r="I17" s="2">
        <v>500</v>
      </c>
    </row>
    <row r="18" spans="2:9" x14ac:dyDescent="0.25">
      <c r="B18" t="s">
        <v>5</v>
      </c>
      <c r="C18" s="2">
        <v>0</v>
      </c>
      <c r="D18" s="2">
        <v>600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20" spans="2:9" x14ac:dyDescent="0.25">
      <c r="B20" t="s">
        <v>13</v>
      </c>
      <c r="C20" s="2">
        <v>1500</v>
      </c>
      <c r="D20" s="2">
        <v>2000</v>
      </c>
      <c r="E20" s="2">
        <v>1500</v>
      </c>
      <c r="F20" s="2">
        <v>1800</v>
      </c>
      <c r="G20" s="2">
        <v>2500</v>
      </c>
      <c r="H20" s="2">
        <v>2200</v>
      </c>
      <c r="I20" s="2">
        <v>2700</v>
      </c>
    </row>
    <row r="22" spans="2:9" x14ac:dyDescent="0.25">
      <c r="B22" s="1" t="s">
        <v>7</v>
      </c>
    </row>
    <row r="23" spans="2:9" x14ac:dyDescent="0.25">
      <c r="B23" s="1"/>
      <c r="C23" s="3" t="s">
        <v>14</v>
      </c>
    </row>
    <row r="24" spans="2:9" x14ac:dyDescent="0.25">
      <c r="B24" t="s">
        <v>1</v>
      </c>
      <c r="C24" s="2">
        <v>0</v>
      </c>
    </row>
    <row r="25" spans="2:9" x14ac:dyDescent="0.25">
      <c r="B25" t="s">
        <v>2</v>
      </c>
      <c r="C25" s="2">
        <v>1</v>
      </c>
    </row>
    <row r="26" spans="2:9" x14ac:dyDescent="0.25">
      <c r="B26" t="s">
        <v>3</v>
      </c>
      <c r="C26" s="2">
        <v>1</v>
      </c>
    </row>
    <row r="27" spans="2:9" x14ac:dyDescent="0.25">
      <c r="B27" t="s">
        <v>4</v>
      </c>
      <c r="C27" s="2">
        <v>1</v>
      </c>
    </row>
    <row r="28" spans="2:9" x14ac:dyDescent="0.25">
      <c r="B28" t="s">
        <v>5</v>
      </c>
      <c r="C28" s="2">
        <v>1</v>
      </c>
    </row>
    <row r="30" spans="2:9" x14ac:dyDescent="0.25">
      <c r="B30" t="s">
        <v>15</v>
      </c>
      <c r="C30">
        <v>7.0000000000000007E-2</v>
      </c>
    </row>
    <row r="36" spans="2:10" x14ac:dyDescent="0.25">
      <c r="B36" t="s">
        <v>21</v>
      </c>
      <c r="D36" t="s">
        <v>24</v>
      </c>
      <c r="E36" t="s">
        <v>25</v>
      </c>
      <c r="F36" t="s">
        <v>26</v>
      </c>
      <c r="G36" t="s">
        <v>27</v>
      </c>
      <c r="H36" t="s">
        <v>33</v>
      </c>
      <c r="J36" t="s">
        <v>32</v>
      </c>
    </row>
    <row r="37" spans="2:10" x14ac:dyDescent="0.25">
      <c r="B37" t="s">
        <v>29</v>
      </c>
      <c r="C37" t="s">
        <v>24</v>
      </c>
      <c r="D37" s="2">
        <v>10</v>
      </c>
      <c r="E37" s="2">
        <v>-30</v>
      </c>
      <c r="F37" s="2">
        <v>0</v>
      </c>
      <c r="G37" s="2">
        <v>50</v>
      </c>
      <c r="H37" s="6">
        <v>30</v>
      </c>
      <c r="J37" s="2">
        <v>-0.02</v>
      </c>
    </row>
    <row r="38" spans="2:10" x14ac:dyDescent="0.25">
      <c r="C38" t="s">
        <v>25</v>
      </c>
      <c r="D38" s="2">
        <v>-30</v>
      </c>
      <c r="E38" s="2">
        <v>300</v>
      </c>
      <c r="F38" s="2">
        <v>0</v>
      </c>
      <c r="G38" s="2">
        <v>0</v>
      </c>
      <c r="H38" s="6">
        <v>50</v>
      </c>
      <c r="J38" s="2">
        <v>0.5</v>
      </c>
    </row>
    <row r="39" spans="2:10" x14ac:dyDescent="0.25">
      <c r="C39" t="s">
        <v>26</v>
      </c>
      <c r="D39" s="2">
        <v>0</v>
      </c>
      <c r="E39" s="2">
        <v>0</v>
      </c>
      <c r="F39" s="2">
        <v>100</v>
      </c>
      <c r="G39" s="2">
        <v>5</v>
      </c>
      <c r="H39" s="6">
        <v>40</v>
      </c>
      <c r="J39" s="2">
        <v>0.1</v>
      </c>
    </row>
    <row r="40" spans="2:10" x14ac:dyDescent="0.25">
      <c r="C40" t="s">
        <v>27</v>
      </c>
      <c r="D40" s="2">
        <v>50</v>
      </c>
      <c r="E40" s="2">
        <v>0</v>
      </c>
      <c r="F40" s="2">
        <v>5</v>
      </c>
      <c r="G40" s="2">
        <v>-30</v>
      </c>
      <c r="H40" s="6">
        <v>0</v>
      </c>
      <c r="J40" s="2">
        <v>-1</v>
      </c>
    </row>
    <row r="41" spans="2:10" x14ac:dyDescent="0.25">
      <c r="C41" t="s">
        <v>33</v>
      </c>
      <c r="D41" s="6">
        <v>30</v>
      </c>
      <c r="E41" s="6">
        <v>50</v>
      </c>
      <c r="F41" s="6">
        <v>40</v>
      </c>
      <c r="G41" s="6">
        <v>0</v>
      </c>
      <c r="H41" s="2">
        <v>100</v>
      </c>
      <c r="J41" s="2">
        <v>0.05</v>
      </c>
    </row>
    <row r="42" spans="2:10" x14ac:dyDescent="0.25">
      <c r="C42" t="s">
        <v>28</v>
      </c>
      <c r="F42">
        <v>0.15</v>
      </c>
    </row>
    <row r="44" spans="2:10" x14ac:dyDescent="0.25">
      <c r="C44" t="s">
        <v>22</v>
      </c>
    </row>
    <row r="45" spans="2:10" x14ac:dyDescent="0.25">
      <c r="C45" s="2"/>
    </row>
    <row r="46" spans="2:10" x14ac:dyDescent="0.25">
      <c r="C46" s="2"/>
    </row>
    <row r="47" spans="2:10" x14ac:dyDescent="0.25">
      <c r="C47" s="2"/>
    </row>
    <row r="48" spans="2:10" x14ac:dyDescent="0.25">
      <c r="C48" s="2"/>
    </row>
    <row r="49" spans="3:3" x14ac:dyDescent="0.25">
      <c r="C49" s="2"/>
    </row>
  </sheetData>
  <mergeCells count="5">
    <mergeCell ref="B4:B5"/>
    <mergeCell ref="C4:H4"/>
    <mergeCell ref="B12:B13"/>
    <mergeCell ref="C12:H12"/>
    <mergeCell ref="B22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о рюкзаке</vt:lpstr>
      <vt:lpstr>Нелинейная</vt:lpstr>
      <vt:lpstr>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OlgaAbaeva</dc:creator>
  <cp:lastModifiedBy>OlgaAbaeva</cp:lastModifiedBy>
  <dcterms:created xsi:type="dcterms:W3CDTF">2023-02-21T10:05:09Z</dcterms:created>
  <dcterms:modified xsi:type="dcterms:W3CDTF">2023-02-21T12:34:07Z</dcterms:modified>
</cp:coreProperties>
</file>