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gaAbaeva\Documents\Математические методы принятия решений\"/>
    </mc:Choice>
  </mc:AlternateContent>
  <xr:revisionPtr revIDLastSave="0" documentId="13_ncr:1_{A19E96F1-0FDA-405C-A818-19AC3855B5A8}" xr6:coauthVersionLast="47" xr6:coauthVersionMax="47" xr10:uidLastSave="{00000000-0000-0000-0000-000000000000}"/>
  <bookViews>
    <workbookView xWindow="-120" yWindow="-120" windowWidth="24240" windowHeight="13140" activeTab="1" xr2:uid="{1DD2A05F-E60B-4872-9E1D-272E72B75FF7}"/>
  </bookViews>
  <sheets>
    <sheet name="Ученики за партами" sheetId="1" r:id="rId1"/>
    <sheet name="Лист2" sheetId="2" r:id="rId2"/>
  </sheets>
  <definedNames>
    <definedName name="solver_adj" localSheetId="1" hidden="1">Лист2!$F$4:$F$16</definedName>
    <definedName name="solver_adj" localSheetId="0" hidden="1">'Ученики за партами'!$C$15:$J$22</definedName>
    <definedName name="solver_cvg" localSheetId="1" hidden="1">"""""""""""""""""""""""""""""""""""""""""""""""""""""""""""""""0,0001"""""""""""""""""""""""""""""""""""""""""""""""""""""""""""""""</definedName>
    <definedName name="solver_cvg" localSheetId="0" hidden="1">"""""""0,0001"""""""</definedName>
    <definedName name="solver_drv" localSheetId="1" hidden="1">1</definedName>
    <definedName name="solver_drv" localSheetId="0" hidden="1">1</definedName>
    <definedName name="solver_eng" localSheetId="1" hidden="1">1</definedName>
    <definedName name="solver_eng" localSheetId="0" hidden="1">2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lhs1" localSheetId="1" hidden="1">Лист2!$B$23</definedName>
    <definedName name="solver_lhs1" localSheetId="0" hidden="1">'Ученики за партами'!$B$29:$B$36</definedName>
    <definedName name="solver_lhs2" localSheetId="1" hidden="1">Лист2!$B$25</definedName>
    <definedName name="solver_lhs2" localSheetId="0" hidden="1">'Ученики за партами'!$C$15:$J$22</definedName>
    <definedName name="solver_lhs3" localSheetId="1" hidden="1">Лист2!$B$27</definedName>
    <definedName name="solver_lhs3" localSheetId="0" hidden="1">'Ученики за партами'!$C$15:$J$22</definedName>
    <definedName name="solver_lhs4" localSheetId="1" hidden="1">Лист2!$B$29</definedName>
    <definedName name="solver_lhs4" localSheetId="0" hidden="1">'Ученики за партами'!$F$29:$F$36</definedName>
    <definedName name="solver_lhs5" localSheetId="1" hidden="1">Лист2!$D$23</definedName>
    <definedName name="solver_lhs6" localSheetId="1" hidden="1">Лист2!$F$4:$F$16</definedName>
    <definedName name="solver_lhs7" localSheetId="1" hidden="1">Лист2!$F$4:$F$16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"""""""""""""""""""""""""""""""""""""""""""""""""""""""""""""""0,075"""""""""""""""""""""""""""""""""""""""""""""""""""""""""""""""</definedName>
    <definedName name="solver_mrt" localSheetId="0" hidden="1">"""""""0,075"""""""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7</definedName>
    <definedName name="solver_num" localSheetId="0" hidden="1">4</definedName>
    <definedName name="solver_nwt" localSheetId="1" hidden="1">1</definedName>
    <definedName name="solver_nwt" localSheetId="0" hidden="1">1</definedName>
    <definedName name="solver_opt" localSheetId="1" hidden="1">Лист2!$D$19</definedName>
    <definedName name="solver_opt" localSheetId="0" hidden="1">'Ученики за партами'!$D$25</definedName>
    <definedName name="solver_pre" localSheetId="1" hidden="1">"""""""""""""""""""""""""""""""""""""""""""""""""""""""""""""""0,000001"""""""""""""""""""""""""""""""""""""""""""""""""""""""""""""""</definedName>
    <definedName name="solver_pre" localSheetId="0" hidden="1">"""""""0,000001"""""""</definedName>
    <definedName name="solver_rbv" localSheetId="1" hidden="1">1</definedName>
    <definedName name="solver_rbv" localSheetId="0" hidden="1">1</definedName>
    <definedName name="solver_rel1" localSheetId="1" hidden="1">2</definedName>
    <definedName name="solver_rel1" localSheetId="0" hidden="1">1</definedName>
    <definedName name="solver_rel2" localSheetId="1" hidden="1">2</definedName>
    <definedName name="solver_rel2" localSheetId="0" hidden="1">1</definedName>
    <definedName name="solver_rel3" localSheetId="1" hidden="1">2</definedName>
    <definedName name="solver_rel3" localSheetId="0" hidden="1">5</definedName>
    <definedName name="solver_rel4" localSheetId="1" hidden="1">2</definedName>
    <definedName name="solver_rel4" localSheetId="0" hidden="1">1</definedName>
    <definedName name="solver_rel5" localSheetId="1" hidden="1">2</definedName>
    <definedName name="solver_rel6" localSheetId="1" hidden="1">1</definedName>
    <definedName name="solver_rel7" localSheetId="1" hidden="1">3</definedName>
    <definedName name="solver_rhs1" localSheetId="1" hidden="1">Лист2!$D$23</definedName>
    <definedName name="solver_rhs1" localSheetId="0" hidden="1">1</definedName>
    <definedName name="solver_rhs2" localSheetId="1" hidden="1">Лист2!$D$25</definedName>
    <definedName name="solver_rhs2" localSheetId="0" hidden="1">'Ученики за партами'!$C$4:$J$11</definedName>
    <definedName name="solver_rhs3" localSheetId="1" hidden="1">Лист2!$D$27</definedName>
    <definedName name="solver_rhs3" localSheetId="0" hidden="1">"бинарное"</definedName>
    <definedName name="solver_rhs4" localSheetId="1" hidden="1">Лист2!$D$29</definedName>
    <definedName name="solver_rhs4" localSheetId="0" hidden="1">1</definedName>
    <definedName name="solver_rhs5" localSheetId="1" hidden="1">Лист2!$F$23</definedName>
    <definedName name="solver_rhs6" localSheetId="1" hidden="1">20</definedName>
    <definedName name="solver_rhs7" localSheetId="1" hidden="1">0.2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1</definedName>
    <definedName name="solver_scl" localSheetId="0" hidden="1">1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2</definedName>
    <definedName name="solver_typ" localSheetId="0" hidden="1">1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9" i="2" l="1"/>
  <c r="F17" i="2"/>
  <c r="D29" i="2" s="1"/>
  <c r="D17" i="2"/>
  <c r="G4" i="2"/>
  <c r="G16" i="2"/>
  <c r="G15" i="2"/>
  <c r="G14" i="2"/>
  <c r="D27" i="2" s="1"/>
  <c r="G13" i="2"/>
  <c r="G12" i="2"/>
  <c r="G11" i="2"/>
  <c r="D25" i="2" s="1"/>
  <c r="G10" i="2"/>
  <c r="G9" i="2"/>
  <c r="G8" i="2"/>
  <c r="F23" i="2" s="1"/>
  <c r="G7" i="2"/>
  <c r="G6" i="2"/>
  <c r="G5" i="2"/>
  <c r="J23" i="1"/>
  <c r="I23" i="1"/>
  <c r="H23" i="1"/>
  <c r="G23" i="1"/>
  <c r="F23" i="1"/>
  <c r="E23" i="1"/>
  <c r="D23" i="1"/>
  <c r="C23" i="1"/>
  <c r="K22" i="1"/>
  <c r="B36" i="1" s="1"/>
  <c r="K21" i="1"/>
  <c r="B35" i="1" s="1"/>
  <c r="K20" i="1"/>
  <c r="B34" i="1" s="1"/>
  <c r="K19" i="1"/>
  <c r="B33" i="1" s="1"/>
  <c r="K18" i="1"/>
  <c r="B32" i="1" s="1"/>
  <c r="K17" i="1"/>
  <c r="B31" i="1" s="1"/>
  <c r="K16" i="1"/>
  <c r="B30" i="1" s="1"/>
  <c r="K15" i="1"/>
  <c r="B29" i="1" s="1"/>
  <c r="D25" i="1"/>
  <c r="B23" i="2" l="1"/>
  <c r="B25" i="2"/>
  <c r="B27" i="2"/>
  <c r="D23" i="2"/>
  <c r="D19" i="2"/>
  <c r="F29" i="1" a="1"/>
  <c r="F29" i="1" s="1"/>
  <c r="F31" i="1" l="1"/>
  <c r="F33" i="1"/>
  <c r="F35" i="1"/>
  <c r="F30" i="1"/>
  <c r="F32" i="1"/>
  <c r="F34" i="1"/>
  <c r="F36" i="1"/>
</calcChain>
</file>

<file path=xl/sharedStrings.xml><?xml version="1.0" encoding="utf-8"?>
<sst xmlns="http://schemas.openxmlformats.org/spreadsheetml/2006/main" count="97" uniqueCount="60">
  <si>
    <t>Задача о паросочетаниях - ученики за партами</t>
  </si>
  <si>
    <t>Mike</t>
  </si>
  <si>
    <t>Bill</t>
  </si>
  <si>
    <t>James</t>
  </si>
  <si>
    <t>Jach</t>
  </si>
  <si>
    <t>Tom</t>
  </si>
  <si>
    <t>Obadian</t>
  </si>
  <si>
    <t>Ryan</t>
  </si>
  <si>
    <t>Charlie</t>
  </si>
  <si>
    <t>Jane</t>
  </si>
  <si>
    <t>Bella</t>
  </si>
  <si>
    <t>Margo</t>
  </si>
  <si>
    <t>Julie</t>
  </si>
  <si>
    <t>Summer</t>
  </si>
  <si>
    <t>Amber</t>
  </si>
  <si>
    <t xml:space="preserve">Vande </t>
  </si>
  <si>
    <t>Natasha</t>
  </si>
  <si>
    <t>Переменные - пары за партами</t>
  </si>
  <si>
    <t>Целевая функция</t>
  </si>
  <si>
    <t>МАХ</t>
  </si>
  <si>
    <t>Огранничение</t>
  </si>
  <si>
    <t>Сумма</t>
  </si>
  <si>
    <t>&lt;=</t>
  </si>
  <si>
    <t>Выравнивание ресурсов проектов</t>
  </si>
  <si>
    <t>Подбор персонала</t>
  </si>
  <si>
    <t>Закупить алкоголь</t>
  </si>
  <si>
    <t>Проработать смену проекта</t>
  </si>
  <si>
    <t>Подготовить правила</t>
  </si>
  <si>
    <t>Собрать команду</t>
  </si>
  <si>
    <t>Закупить амуницию</t>
  </si>
  <si>
    <t>Подготовка леса</t>
  </si>
  <si>
    <t>Подготовить лагерь</t>
  </si>
  <si>
    <t>Встретить поселить</t>
  </si>
  <si>
    <t>Провести игру</t>
  </si>
  <si>
    <t>Обед</t>
  </si>
  <si>
    <t>Награждение</t>
  </si>
  <si>
    <t>Уборка леса</t>
  </si>
  <si>
    <t>Люди</t>
  </si>
  <si>
    <t>Работы</t>
  </si>
  <si>
    <t>s-1</t>
  </si>
  <si>
    <t>1-2</t>
  </si>
  <si>
    <t>s-3</t>
  </si>
  <si>
    <t>3-4</t>
  </si>
  <si>
    <t>s-5</t>
  </si>
  <si>
    <t>2-6</t>
  </si>
  <si>
    <t>6-7</t>
  </si>
  <si>
    <t>6-8</t>
  </si>
  <si>
    <t>7-9</t>
  </si>
  <si>
    <t>9-10</t>
  </si>
  <si>
    <t>9-11</t>
  </si>
  <si>
    <t>10-12</t>
  </si>
  <si>
    <t>12-13</t>
  </si>
  <si>
    <t>#</t>
  </si>
  <si>
    <t>Переменные</t>
  </si>
  <si>
    <t>Н.Люди</t>
  </si>
  <si>
    <t>Время</t>
  </si>
  <si>
    <t>Н.Время</t>
  </si>
  <si>
    <t>Дней на выполнение =</t>
  </si>
  <si>
    <t>Ограничения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</si>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</sst>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 val="double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NumberFormat="1"/>
    <xf numFmtId="0" fontId="0" fillId="0" borderId="1" xfId="0" applyNumberFormat="1" applyBorder="1"/>
    <xf numFmtId="49" fontId="0" fillId="0" borderId="1" xfId="0" applyNumberFormat="1" applyBorder="1"/>
    <xf numFmtId="49" fontId="2" fillId="0" borderId="1" xfId="0" applyNumberFormat="1" applyFont="1" applyBorder="1"/>
    <xf numFmtId="0" fontId="0" fillId="0" borderId="1" xfId="0" applyFill="1" applyBorder="1"/>
    <xf numFmtId="0" fontId="1" fillId="0" borderId="1" xfId="0" applyFont="1" applyBorder="1"/>
    <xf numFmtId="49" fontId="0" fillId="0" borderId="0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114300</xdr:colOff>
      <xdr:row>3</xdr:row>
      <xdr:rowOff>57150</xdr:rowOff>
    </xdr:from>
    <xdr:to>
      <xdr:col>19</xdr:col>
      <xdr:colOff>164725</xdr:colOff>
      <xdr:row>12</xdr:row>
      <xdr:rowOff>176212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908ACDF-28AA-4263-B449-1EFC391E249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804" t="58386" r="30345" b="15168"/>
        <a:stretch/>
      </xdr:blipFill>
      <xdr:spPr>
        <a:xfrm>
          <a:off x="6267450" y="628650"/>
          <a:ext cx="6146425" cy="18335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6CE05-82B8-4D1D-80C9-2FA142259146}">
  <dimension ref="A2:K36"/>
  <sheetViews>
    <sheetView topLeftCell="A19" workbookViewId="0">
      <selection activeCell="B2" sqref="B2"/>
    </sheetView>
  </sheetViews>
  <sheetFormatPr defaultRowHeight="15" x14ac:dyDescent="0.25"/>
  <sheetData>
    <row r="2" spans="2:11" x14ac:dyDescent="0.25">
      <c r="B2" t="s">
        <v>0</v>
      </c>
    </row>
    <row r="3" spans="2:11" x14ac:dyDescent="0.25"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</row>
    <row r="4" spans="2:11" x14ac:dyDescent="0.25">
      <c r="B4" t="s">
        <v>1</v>
      </c>
      <c r="C4" s="3">
        <v>97</v>
      </c>
      <c r="D4" s="3">
        <v>76</v>
      </c>
      <c r="E4" s="3">
        <v>46</v>
      </c>
      <c r="F4" s="3">
        <v>17</v>
      </c>
      <c r="G4" s="3">
        <v>11</v>
      </c>
      <c r="H4" s="3">
        <v>56</v>
      </c>
      <c r="I4" s="3">
        <v>99</v>
      </c>
      <c r="J4" s="3">
        <v>12</v>
      </c>
    </row>
    <row r="5" spans="2:11" x14ac:dyDescent="0.25">
      <c r="B5" t="s">
        <v>2</v>
      </c>
      <c r="C5" s="3">
        <v>12</v>
      </c>
      <c r="D5" s="3">
        <v>31</v>
      </c>
      <c r="E5" s="3">
        <v>62</v>
      </c>
      <c r="F5" s="3">
        <v>36</v>
      </c>
      <c r="G5" s="3">
        <v>83</v>
      </c>
      <c r="H5" s="3">
        <v>53</v>
      </c>
      <c r="I5" s="3">
        <v>94</v>
      </c>
      <c r="J5" s="3">
        <v>84</v>
      </c>
    </row>
    <row r="6" spans="2:11" x14ac:dyDescent="0.25">
      <c r="B6" t="s">
        <v>3</v>
      </c>
      <c r="C6" s="3">
        <v>88</v>
      </c>
      <c r="D6" s="3">
        <v>9</v>
      </c>
      <c r="E6" s="3">
        <v>73</v>
      </c>
      <c r="F6" s="3">
        <v>0</v>
      </c>
      <c r="G6" s="3">
        <v>83</v>
      </c>
      <c r="H6" s="3">
        <v>11</v>
      </c>
      <c r="I6" s="3">
        <v>76</v>
      </c>
      <c r="J6" s="3">
        <v>12</v>
      </c>
    </row>
    <row r="7" spans="2:11" x14ac:dyDescent="0.25">
      <c r="B7" t="s">
        <v>4</v>
      </c>
      <c r="C7" s="3">
        <v>81</v>
      </c>
      <c r="D7" s="3">
        <v>88</v>
      </c>
      <c r="E7" s="3">
        <v>23</v>
      </c>
      <c r="F7" s="3">
        <v>95</v>
      </c>
      <c r="G7" s="3">
        <v>28</v>
      </c>
      <c r="H7" s="3">
        <v>51</v>
      </c>
      <c r="I7" s="3">
        <v>78</v>
      </c>
      <c r="J7" s="3">
        <v>10</v>
      </c>
    </row>
    <row r="8" spans="2:11" x14ac:dyDescent="0.25">
      <c r="B8" t="s">
        <v>5</v>
      </c>
      <c r="C8" s="3">
        <v>67</v>
      </c>
      <c r="D8" s="3">
        <v>90</v>
      </c>
      <c r="E8" s="3">
        <v>5</v>
      </c>
      <c r="F8" s="3">
        <v>76</v>
      </c>
      <c r="G8" s="3">
        <v>0</v>
      </c>
      <c r="H8" s="3">
        <v>20</v>
      </c>
      <c r="I8" s="3">
        <v>92</v>
      </c>
      <c r="J8" s="3">
        <v>77</v>
      </c>
    </row>
    <row r="9" spans="2:11" x14ac:dyDescent="0.25">
      <c r="B9" t="s">
        <v>6</v>
      </c>
      <c r="C9" s="3">
        <v>54</v>
      </c>
      <c r="D9" s="3">
        <v>56</v>
      </c>
      <c r="E9" s="3">
        <v>56</v>
      </c>
      <c r="F9" s="3">
        <v>73</v>
      </c>
      <c r="G9" s="3">
        <v>98</v>
      </c>
      <c r="H9" s="3">
        <v>16</v>
      </c>
      <c r="I9" s="3">
        <v>23</v>
      </c>
      <c r="J9" s="3">
        <v>22</v>
      </c>
    </row>
    <row r="10" spans="2:11" x14ac:dyDescent="0.25">
      <c r="B10" t="s">
        <v>7</v>
      </c>
      <c r="C10" s="3">
        <v>95</v>
      </c>
      <c r="D10" s="3">
        <v>28</v>
      </c>
      <c r="E10" s="3">
        <v>25</v>
      </c>
      <c r="F10" s="3">
        <v>23</v>
      </c>
      <c r="G10" s="3">
        <v>13</v>
      </c>
      <c r="H10" s="3">
        <v>65</v>
      </c>
      <c r="I10" s="3">
        <v>0</v>
      </c>
      <c r="J10" s="3">
        <v>35</v>
      </c>
    </row>
    <row r="11" spans="2:11" x14ac:dyDescent="0.25">
      <c r="B11" t="s">
        <v>8</v>
      </c>
      <c r="C11" s="3">
        <v>70</v>
      </c>
      <c r="D11" s="3">
        <v>65</v>
      </c>
      <c r="E11" s="3">
        <v>89</v>
      </c>
      <c r="F11" s="3">
        <v>26</v>
      </c>
      <c r="G11" s="3">
        <v>36</v>
      </c>
      <c r="H11" s="3">
        <v>55</v>
      </c>
      <c r="I11" s="3">
        <v>80</v>
      </c>
      <c r="J11" s="3">
        <v>22</v>
      </c>
    </row>
    <row r="13" spans="2:11" x14ac:dyDescent="0.25">
      <c r="B13" t="s">
        <v>17</v>
      </c>
    </row>
    <row r="14" spans="2:11" x14ac:dyDescent="0.25">
      <c r="C14" t="s">
        <v>9</v>
      </c>
      <c r="D14" t="s">
        <v>10</v>
      </c>
      <c r="E14" t="s">
        <v>11</v>
      </c>
      <c r="F14" t="s">
        <v>12</v>
      </c>
      <c r="G14" t="s">
        <v>13</v>
      </c>
      <c r="H14" t="s">
        <v>14</v>
      </c>
      <c r="I14" t="s">
        <v>15</v>
      </c>
      <c r="J14" t="s">
        <v>16</v>
      </c>
      <c r="K14" t="s">
        <v>21</v>
      </c>
    </row>
    <row r="15" spans="2:11" x14ac:dyDescent="0.25">
      <c r="B15" t="s">
        <v>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>
        <f>SUM(C15:J15)</f>
        <v>1</v>
      </c>
    </row>
    <row r="16" spans="2:11" x14ac:dyDescent="0.25">
      <c r="B16" t="s">
        <v>2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  <c r="K16">
        <f t="shared" ref="K16:K22" si="0">SUM(C16:J16)</f>
        <v>1</v>
      </c>
    </row>
    <row r="17" spans="1:11" x14ac:dyDescent="0.25">
      <c r="B17" t="s">
        <v>3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>
        <f t="shared" si="0"/>
        <v>1</v>
      </c>
    </row>
    <row r="18" spans="1:11" x14ac:dyDescent="0.25">
      <c r="B18" t="s">
        <v>4</v>
      </c>
      <c r="C18" s="1">
        <v>0</v>
      </c>
      <c r="D18" s="1">
        <v>0</v>
      </c>
      <c r="E18" s="1">
        <v>0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>
        <f t="shared" si="0"/>
        <v>1</v>
      </c>
    </row>
    <row r="19" spans="1:11" x14ac:dyDescent="0.25">
      <c r="B19" t="s">
        <v>5</v>
      </c>
      <c r="C19" s="1">
        <v>0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>
        <f t="shared" si="0"/>
        <v>1</v>
      </c>
    </row>
    <row r="20" spans="1:11" x14ac:dyDescent="0.25">
      <c r="B20" t="s">
        <v>6</v>
      </c>
      <c r="C20" s="1">
        <v>0</v>
      </c>
      <c r="D20" s="1">
        <v>0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>
        <f t="shared" si="0"/>
        <v>1</v>
      </c>
    </row>
    <row r="21" spans="1:11" x14ac:dyDescent="0.25">
      <c r="B21" t="s">
        <v>7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0</v>
      </c>
      <c r="K21">
        <f t="shared" si="0"/>
        <v>1</v>
      </c>
    </row>
    <row r="22" spans="1:11" x14ac:dyDescent="0.25">
      <c r="B22" t="s">
        <v>8</v>
      </c>
      <c r="C22" s="1">
        <v>0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>
        <f t="shared" si="0"/>
        <v>1</v>
      </c>
    </row>
    <row r="23" spans="1:11" x14ac:dyDescent="0.25">
      <c r="B23" t="s">
        <v>21</v>
      </c>
      <c r="C23">
        <f>SUM(C15:C22)</f>
        <v>1</v>
      </c>
      <c r="D23">
        <f t="shared" ref="D23:J23" si="1">SUM(D15:D22)</f>
        <v>1</v>
      </c>
      <c r="E23">
        <f t="shared" si="1"/>
        <v>1</v>
      </c>
      <c r="F23">
        <f t="shared" si="1"/>
        <v>1</v>
      </c>
      <c r="G23">
        <f t="shared" si="1"/>
        <v>1</v>
      </c>
      <c r="H23">
        <f t="shared" si="1"/>
        <v>1</v>
      </c>
      <c r="I23">
        <f t="shared" si="1"/>
        <v>1</v>
      </c>
      <c r="J23">
        <f t="shared" si="1"/>
        <v>1</v>
      </c>
    </row>
    <row r="25" spans="1:11" x14ac:dyDescent="0.25">
      <c r="A25" t="s">
        <v>19</v>
      </c>
      <c r="B25" t="s">
        <v>18</v>
      </c>
      <c r="D25">
        <f>SUMPRODUCT(C4:J11,C15:J22)</f>
        <v>708</v>
      </c>
    </row>
    <row r="27" spans="1:11" x14ac:dyDescent="0.25">
      <c r="B27" t="s">
        <v>20</v>
      </c>
    </row>
    <row r="29" spans="1:11" x14ac:dyDescent="0.25">
      <c r="B29" s="3">
        <f>K15</f>
        <v>1</v>
      </c>
      <c r="C29" s="3" t="s">
        <v>22</v>
      </c>
      <c r="D29" s="3">
        <v>1</v>
      </c>
      <c r="E29" s="2"/>
      <c r="F29" s="3">
        <f t="array" ref="F29:F36">TRANSPOSE(C23:J23)</f>
        <v>1</v>
      </c>
      <c r="G29" s="3" t="s">
        <v>22</v>
      </c>
      <c r="H29" s="3">
        <v>1</v>
      </c>
    </row>
    <row r="30" spans="1:11" x14ac:dyDescent="0.25">
      <c r="B30" s="3">
        <f t="shared" ref="B30:B36" si="2">K16</f>
        <v>1</v>
      </c>
      <c r="C30" s="3" t="s">
        <v>22</v>
      </c>
      <c r="D30" s="3">
        <v>1</v>
      </c>
      <c r="E30" s="2"/>
      <c r="F30" s="3">
        <v>1</v>
      </c>
      <c r="G30" s="3" t="s">
        <v>22</v>
      </c>
      <c r="H30" s="3">
        <v>1</v>
      </c>
    </row>
    <row r="31" spans="1:11" x14ac:dyDescent="0.25">
      <c r="B31" s="3">
        <f t="shared" si="2"/>
        <v>1</v>
      </c>
      <c r="C31" s="3" t="s">
        <v>22</v>
      </c>
      <c r="D31" s="3">
        <v>1</v>
      </c>
      <c r="E31" s="2"/>
      <c r="F31" s="3">
        <v>1</v>
      </c>
      <c r="G31" s="3" t="s">
        <v>22</v>
      </c>
      <c r="H31" s="3">
        <v>1</v>
      </c>
    </row>
    <row r="32" spans="1:11" x14ac:dyDescent="0.25">
      <c r="B32" s="3">
        <f t="shared" si="2"/>
        <v>1</v>
      </c>
      <c r="C32" s="3" t="s">
        <v>22</v>
      </c>
      <c r="D32" s="3">
        <v>1</v>
      </c>
      <c r="E32" s="2"/>
      <c r="F32" s="3">
        <v>1</v>
      </c>
      <c r="G32" s="3" t="s">
        <v>22</v>
      </c>
      <c r="H32" s="3">
        <v>1</v>
      </c>
    </row>
    <row r="33" spans="2:8" x14ac:dyDescent="0.25">
      <c r="B33" s="3">
        <f t="shared" si="2"/>
        <v>1</v>
      </c>
      <c r="C33" s="3" t="s">
        <v>22</v>
      </c>
      <c r="D33" s="3">
        <v>1</v>
      </c>
      <c r="E33" s="2"/>
      <c r="F33" s="3">
        <v>1</v>
      </c>
      <c r="G33" s="3" t="s">
        <v>22</v>
      </c>
      <c r="H33" s="3">
        <v>1</v>
      </c>
    </row>
    <row r="34" spans="2:8" x14ac:dyDescent="0.25">
      <c r="B34" s="3">
        <f t="shared" si="2"/>
        <v>1</v>
      </c>
      <c r="C34" s="3" t="s">
        <v>22</v>
      </c>
      <c r="D34" s="3">
        <v>1</v>
      </c>
      <c r="E34" s="2"/>
      <c r="F34" s="3">
        <v>1</v>
      </c>
      <c r="G34" s="3" t="s">
        <v>22</v>
      </c>
      <c r="H34" s="3">
        <v>1</v>
      </c>
    </row>
    <row r="35" spans="2:8" x14ac:dyDescent="0.25">
      <c r="B35" s="3">
        <f t="shared" si="2"/>
        <v>1</v>
      </c>
      <c r="C35" s="3" t="s">
        <v>22</v>
      </c>
      <c r="D35" s="3">
        <v>1</v>
      </c>
      <c r="E35" s="2"/>
      <c r="F35" s="3">
        <v>1</v>
      </c>
      <c r="G35" s="3" t="s">
        <v>22</v>
      </c>
      <c r="H35" s="3">
        <v>1</v>
      </c>
    </row>
    <row r="36" spans="2:8" x14ac:dyDescent="0.25">
      <c r="B36" s="3">
        <f t="shared" si="2"/>
        <v>1</v>
      </c>
      <c r="C36" s="3" t="s">
        <v>22</v>
      </c>
      <c r="D36" s="3">
        <v>1</v>
      </c>
      <c r="E36" s="2"/>
      <c r="F36" s="3">
        <v>1</v>
      </c>
      <c r="G36" s="3" t="s">
        <v>22</v>
      </c>
      <c r="H36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51FA-5B76-4B05-A5C0-F31DC4AC7F61}">
  <dimension ref="A2:G29"/>
  <sheetViews>
    <sheetView tabSelected="1" workbookViewId="0">
      <selection activeCell="D30" sqref="D30"/>
    </sheetView>
  </sheetViews>
  <sheetFormatPr defaultRowHeight="15" x14ac:dyDescent="0.25"/>
  <cols>
    <col min="1" max="1" width="9.140625" style="5"/>
    <col min="3" max="3" width="19.140625" customWidth="1"/>
  </cols>
  <sheetData>
    <row r="2" spans="1:7" x14ac:dyDescent="0.25">
      <c r="A2" s="6"/>
      <c r="B2" s="1" t="s">
        <v>23</v>
      </c>
      <c r="C2" s="1"/>
      <c r="D2" s="1"/>
      <c r="E2" s="1"/>
      <c r="F2" s="9" t="s">
        <v>53</v>
      </c>
      <c r="G2" s="1"/>
    </row>
    <row r="3" spans="1:7" x14ac:dyDescent="0.25">
      <c r="A3" s="6" t="s">
        <v>52</v>
      </c>
      <c r="B3" s="4" t="s">
        <v>38</v>
      </c>
      <c r="C3" s="4"/>
      <c r="D3" s="1" t="s">
        <v>37</v>
      </c>
      <c r="E3" s="1" t="s">
        <v>55</v>
      </c>
      <c r="F3" s="1" t="s">
        <v>54</v>
      </c>
      <c r="G3" s="1" t="s">
        <v>56</v>
      </c>
    </row>
    <row r="4" spans="1:7" x14ac:dyDescent="0.25">
      <c r="A4" s="7" t="s">
        <v>39</v>
      </c>
      <c r="B4" s="1" t="s">
        <v>24</v>
      </c>
      <c r="C4" s="1"/>
      <c r="D4" s="1">
        <v>2</v>
      </c>
      <c r="E4" s="1">
        <v>3</v>
      </c>
      <c r="F4" s="10">
        <v>3.6028616800232691</v>
      </c>
      <c r="G4" s="1">
        <f>E4*EXP((D4-F4)/D4)</f>
        <v>1.3460595179819386</v>
      </c>
    </row>
    <row r="5" spans="1:7" x14ac:dyDescent="0.25">
      <c r="A5" s="8" t="s">
        <v>40</v>
      </c>
      <c r="B5" s="1" t="s">
        <v>25</v>
      </c>
      <c r="C5" s="1"/>
      <c r="D5" s="1">
        <v>4</v>
      </c>
      <c r="E5" s="1">
        <v>0.5</v>
      </c>
      <c r="F5" s="10">
        <v>0.72325990695410602</v>
      </c>
      <c r="G5" s="1">
        <f t="shared" ref="G5:G16" si="0">E5*EXP((D5-F5)/D5)</f>
        <v>1.1343250933967641</v>
      </c>
    </row>
    <row r="6" spans="1:7" x14ac:dyDescent="0.25">
      <c r="A6" s="7" t="s">
        <v>41</v>
      </c>
      <c r="B6" s="1" t="s">
        <v>26</v>
      </c>
      <c r="C6" s="1"/>
      <c r="D6" s="1">
        <v>2</v>
      </c>
      <c r="E6" s="1">
        <v>1</v>
      </c>
      <c r="F6" s="10">
        <v>0.2</v>
      </c>
      <c r="G6" s="1">
        <f t="shared" si="0"/>
        <v>2.4596031111569499</v>
      </c>
    </row>
    <row r="7" spans="1:7" x14ac:dyDescent="0.25">
      <c r="A7" s="7" t="s">
        <v>42</v>
      </c>
      <c r="B7" s="1" t="s">
        <v>27</v>
      </c>
      <c r="C7" s="1"/>
      <c r="D7" s="1">
        <v>2</v>
      </c>
      <c r="E7" s="1">
        <v>2.5</v>
      </c>
      <c r="F7" s="10">
        <v>3.9980074503962277</v>
      </c>
      <c r="G7" s="1">
        <f t="shared" si="0"/>
        <v>0.92061533205327106</v>
      </c>
    </row>
    <row r="8" spans="1:7" x14ac:dyDescent="0.25">
      <c r="A8" s="7" t="s">
        <v>43</v>
      </c>
      <c r="B8" s="1" t="s">
        <v>28</v>
      </c>
      <c r="C8" s="1"/>
      <c r="D8" s="1">
        <v>1</v>
      </c>
      <c r="E8" s="1">
        <v>2</v>
      </c>
      <c r="F8" s="10">
        <v>0.47520684498462373</v>
      </c>
      <c r="G8" s="1">
        <f t="shared" si="0"/>
        <v>3.3802184432102207</v>
      </c>
    </row>
    <row r="9" spans="1:7" x14ac:dyDescent="0.25">
      <c r="A9" s="7" t="s">
        <v>44</v>
      </c>
      <c r="B9" s="1" t="s">
        <v>29</v>
      </c>
      <c r="C9" s="1"/>
      <c r="D9" s="1">
        <v>4</v>
      </c>
      <c r="E9" s="1">
        <v>1</v>
      </c>
      <c r="F9" s="10">
        <v>4.4221806560103847</v>
      </c>
      <c r="G9" s="1">
        <f t="shared" si="0"/>
        <v>0.89983383183151788</v>
      </c>
    </row>
    <row r="10" spans="1:7" x14ac:dyDescent="0.25">
      <c r="A10" s="7" t="s">
        <v>45</v>
      </c>
      <c r="B10" s="1" t="s">
        <v>30</v>
      </c>
      <c r="C10" s="1"/>
      <c r="D10" s="1">
        <v>10</v>
      </c>
      <c r="E10" s="1">
        <v>3</v>
      </c>
      <c r="F10" s="10">
        <v>20</v>
      </c>
      <c r="G10" s="1">
        <f t="shared" si="0"/>
        <v>1.103638323514327</v>
      </c>
    </row>
    <row r="11" spans="1:7" x14ac:dyDescent="0.25">
      <c r="A11" s="7" t="s">
        <v>46</v>
      </c>
      <c r="B11" s="1" t="s">
        <v>31</v>
      </c>
      <c r="C11" s="1"/>
      <c r="D11" s="1">
        <v>4</v>
      </c>
      <c r="E11" s="1">
        <v>0.5</v>
      </c>
      <c r="F11" s="10">
        <v>0.2</v>
      </c>
      <c r="G11" s="1">
        <f t="shared" si="0"/>
        <v>1.292854829657923</v>
      </c>
    </row>
    <row r="12" spans="1:7" x14ac:dyDescent="0.25">
      <c r="A12" s="7" t="s">
        <v>47</v>
      </c>
      <c r="B12" s="1" t="s">
        <v>32</v>
      </c>
      <c r="C12" s="1"/>
      <c r="D12" s="1">
        <v>4</v>
      </c>
      <c r="E12" s="1">
        <v>0.5</v>
      </c>
      <c r="F12" s="10">
        <v>7.8868648153439693</v>
      </c>
      <c r="G12" s="1">
        <f t="shared" si="0"/>
        <v>0.18921650614359609</v>
      </c>
    </row>
    <row r="13" spans="1:7" x14ac:dyDescent="0.25">
      <c r="A13" s="7" t="s">
        <v>48</v>
      </c>
      <c r="B13" s="1" t="s">
        <v>33</v>
      </c>
      <c r="C13" s="1"/>
      <c r="D13" s="1">
        <v>12</v>
      </c>
      <c r="E13" s="1">
        <v>2</v>
      </c>
      <c r="F13" s="10">
        <v>19.284150951564385</v>
      </c>
      <c r="G13" s="1">
        <f t="shared" si="0"/>
        <v>1.0899530274859754</v>
      </c>
    </row>
    <row r="14" spans="1:7" x14ac:dyDescent="0.25">
      <c r="A14" s="7" t="s">
        <v>49</v>
      </c>
      <c r="B14" s="1" t="s">
        <v>34</v>
      </c>
      <c r="C14" s="1"/>
      <c r="D14" s="1">
        <v>3</v>
      </c>
      <c r="E14" s="1">
        <v>0.5</v>
      </c>
      <c r="F14" s="10">
        <v>0.2</v>
      </c>
      <c r="G14" s="1">
        <f t="shared" si="0"/>
        <v>1.271485818903977</v>
      </c>
    </row>
    <row r="15" spans="1:7" x14ac:dyDescent="0.25">
      <c r="A15" s="7" t="s">
        <v>50</v>
      </c>
      <c r="B15" s="1" t="s">
        <v>35</v>
      </c>
      <c r="C15" s="1"/>
      <c r="D15" s="1">
        <v>2</v>
      </c>
      <c r="E15" s="1">
        <v>0.1</v>
      </c>
      <c r="F15" s="10">
        <v>0.8074676947230166</v>
      </c>
      <c r="G15" s="1">
        <f t="shared" si="0"/>
        <v>0.18153279727618191</v>
      </c>
    </row>
    <row r="16" spans="1:7" x14ac:dyDescent="0.25">
      <c r="A16" s="7" t="s">
        <v>51</v>
      </c>
      <c r="B16" s="1" t="s">
        <v>36</v>
      </c>
      <c r="C16" s="1"/>
      <c r="D16" s="1">
        <v>12</v>
      </c>
      <c r="E16" s="1">
        <v>0.5</v>
      </c>
      <c r="F16" s="10">
        <v>0.2</v>
      </c>
      <c r="G16" s="1">
        <f t="shared" si="0"/>
        <v>1.336676290865751</v>
      </c>
    </row>
    <row r="17" spans="1:6" x14ac:dyDescent="0.25">
      <c r="D17">
        <f>SUM(D4:D16)</f>
        <v>62</v>
      </c>
      <c r="F17">
        <f>SUM(F4:F16)</f>
        <v>61.999999999999993</v>
      </c>
    </row>
    <row r="18" spans="1:6" x14ac:dyDescent="0.25">
      <c r="A18" s="11" t="s">
        <v>18</v>
      </c>
    </row>
    <row r="19" spans="1:6" x14ac:dyDescent="0.25">
      <c r="A19" s="11" t="s">
        <v>57</v>
      </c>
      <c r="D19">
        <f>G4+G5+G9+G10+G12+G13+G15+G16</f>
        <v>7.2812353884960528</v>
      </c>
    </row>
    <row r="21" spans="1:6" x14ac:dyDescent="0.25">
      <c r="A21" s="11" t="s">
        <v>58</v>
      </c>
    </row>
    <row r="23" spans="1:6" x14ac:dyDescent="0.25">
      <c r="B23">
        <f>G6+G7</f>
        <v>3.3802184432102207</v>
      </c>
      <c r="C23" t="s">
        <v>59</v>
      </c>
      <c r="D23">
        <f>G4+G5+G9</f>
        <v>3.3802184432102207</v>
      </c>
      <c r="E23" t="s">
        <v>59</v>
      </c>
      <c r="F23">
        <f>G8</f>
        <v>3.3802184432102207</v>
      </c>
    </row>
    <row r="25" spans="1:6" x14ac:dyDescent="0.25">
      <c r="B25">
        <f>G10+G12</f>
        <v>1.292854829657923</v>
      </c>
      <c r="C25" t="s">
        <v>59</v>
      </c>
      <c r="D25">
        <f>G11</f>
        <v>1.292854829657923</v>
      </c>
    </row>
    <row r="27" spans="1:6" x14ac:dyDescent="0.25">
      <c r="B27">
        <f>G13+G15</f>
        <v>1.2714858247621574</v>
      </c>
      <c r="C27" t="s">
        <v>59</v>
      </c>
      <c r="D27">
        <f>G14</f>
        <v>1.271485818903977</v>
      </c>
    </row>
    <row r="29" spans="1:6" x14ac:dyDescent="0.25">
      <c r="B29">
        <f>D17</f>
        <v>62</v>
      </c>
      <c r="C29" t="s">
        <v>59</v>
      </c>
      <c r="D29">
        <f>F17</f>
        <v>61.999999999999993</v>
      </c>
    </row>
  </sheetData>
  <mergeCells count="1">
    <mergeCell ref="B3:C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Ученики за партами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OlgaAbaeva</dc:creator>
  <cp:lastModifiedBy>OlgaAbaeva</cp:lastModifiedBy>
  <dcterms:created xsi:type="dcterms:W3CDTF">2023-03-14T07:20:50Z</dcterms:created>
  <dcterms:modified xsi:type="dcterms:W3CDTF">2023-03-14T12:32:34Z</dcterms:modified>
</cp:coreProperties>
</file>