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7075df40492b6d/Документы/"/>
    </mc:Choice>
  </mc:AlternateContent>
  <xr:revisionPtr revIDLastSave="181" documentId="8_{35933C71-F70F-4692-B377-FC3584640E65}" xr6:coauthVersionLast="47" xr6:coauthVersionMax="47" xr10:uidLastSave="{5B7BA3E2-DB84-4152-8786-92BA03638DDF}"/>
  <bookViews>
    <workbookView xWindow="-21530" yWindow="4980" windowWidth="21450" windowHeight="219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onth">Sheet1!$M$4:$M$9</definedName>
    <definedName name="price">Sheet1!$N$53:$O$56</definedName>
    <definedName name="quality">Sheet1!$N$53:$N$56</definedName>
    <definedName name="sales">Sheet1!$D$4:$I$9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I13" i="1"/>
  <c r="F13" i="1" a="1"/>
  <c r="F13" i="1" s="1"/>
  <c r="E13" i="1"/>
  <c r="G10" i="1"/>
  <c r="C13" i="1"/>
  <c r="O60" i="1"/>
  <c r="P5" i="1"/>
  <c r="Q5" i="1"/>
  <c r="P6" i="1"/>
  <c r="Q6" i="1"/>
  <c r="P7" i="1"/>
  <c r="P9" i="1" s="1"/>
  <c r="Q7" i="1"/>
  <c r="P8" i="1"/>
  <c r="P10" i="1" s="1"/>
  <c r="Q8" i="1"/>
  <c r="O37" i="1"/>
  <c r="P37" i="1" s="1"/>
  <c r="O38" i="1" s="1"/>
  <c r="P38" i="1" s="1"/>
  <c r="O39" i="1" s="1"/>
  <c r="P39" i="1" s="1"/>
  <c r="O40" i="1" s="1"/>
  <c r="P40" i="1" s="1"/>
  <c r="O41" i="1" s="1"/>
  <c r="P41" i="1" s="1"/>
  <c r="O42" i="1" s="1"/>
  <c r="P42" i="1" s="1"/>
  <c r="O43" i="1" s="1"/>
  <c r="P43" i="1" s="1"/>
  <c r="O44" i="1" s="1"/>
  <c r="P44" i="1" s="1"/>
  <c r="O45" i="1" s="1"/>
  <c r="P45" i="1" s="1"/>
  <c r="O46" i="1" s="1"/>
  <c r="P46" i="1" s="1"/>
  <c r="O47" i="1" s="1"/>
  <c r="P47" i="1" s="1"/>
  <c r="O48" i="1" s="1"/>
  <c r="P48" i="1" s="1"/>
  <c r="Q10" i="1" l="1"/>
  <c r="Q9" i="1"/>
  <c r="P11" i="1"/>
  <c r="Q11" i="1" l="1"/>
  <c r="P12" i="1"/>
  <c r="Q12" i="1" l="1"/>
  <c r="P13" i="1"/>
  <c r="Q13" i="1" l="1"/>
  <c r="P14" i="1"/>
  <c r="Q14" i="1" l="1"/>
  <c r="P15" i="1"/>
  <c r="Q15" i="1" l="1"/>
  <c r="P16" i="1"/>
  <c r="Q16" i="1" l="1"/>
  <c r="P17" i="1"/>
  <c r="Q17" i="1" l="1"/>
  <c r="P18" i="1"/>
  <c r="P19" i="1" s="1"/>
  <c r="Q19" i="1" l="1"/>
  <c r="Q18" i="1"/>
  <c r="P20" i="1"/>
  <c r="Q20" i="1" l="1"/>
  <c r="P21" i="1"/>
  <c r="Q21" i="1" l="1"/>
  <c r="P22" i="1"/>
  <c r="Q22" i="1" l="1"/>
  <c r="P23" i="1"/>
  <c r="Q23" i="1" l="1"/>
  <c r="P24" i="1"/>
  <c r="Q24" i="1" l="1"/>
  <c r="P25" i="1"/>
  <c r="Q25" i="1" l="1"/>
  <c r="P26" i="1"/>
  <c r="Q26" i="1" l="1"/>
  <c r="P27" i="1"/>
  <c r="Q27" i="1" l="1"/>
  <c r="P28" i="1"/>
  <c r="Q28" i="1" l="1"/>
  <c r="P29" i="1"/>
  <c r="Q29" i="1" s="1"/>
  <c r="P30" i="1" l="1"/>
  <c r="Q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<sst xmlns="http://schemas.openxmlformats.org/spreadsheetml/2006/main" count="39" uniqueCount="38">
  <si>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Товар 1</t>
  </si>
  <si>
    <t>Товар 2</t>
  </si>
  <si>
    <t>Товар 3</t>
  </si>
  <si>
    <t>Товар 4</t>
  </si>
  <si>
    <t>Товар 5</t>
  </si>
  <si>
    <t>Товар 6</t>
  </si>
  <si>
    <t>Январь</t>
  </si>
  <si>
    <t>Февраль</t>
  </si>
  <si>
    <t>Март</t>
  </si>
  <si>
    <t>Апрель</t>
  </si>
  <si>
    <t>Май</t>
  </si>
  <si>
    <t>Июнь</t>
  </si>
  <si>
    <t>Таблица Фибоначчи</t>
  </si>
  <si>
    <t>Отношение двух идущих подряд чисел</t>
  </si>
  <si>
    <t>Зарыбление стартовое</t>
  </si>
  <si>
    <t>Коэф.рождений</t>
  </si>
  <si>
    <t>Коэф.смертей</t>
  </si>
  <si>
    <t>Годы</t>
  </si>
  <si>
    <t>Улов</t>
  </si>
  <si>
    <t>Зарыбление с учетом улова на конец года</t>
  </si>
  <si>
    <t>Кол-во рыбы до улова на конец года</t>
  </si>
  <si>
    <t>кол-во объявлений</t>
  </si>
  <si>
    <t>цена объявления</t>
  </si>
  <si>
    <t>Заказано рекламы:</t>
  </si>
  <si>
    <t>Итоговая стоимость</t>
  </si>
  <si>
    <t>Продажи товара 3 за март:</t>
  </si>
  <si>
    <t>Номер товара</t>
  </si>
  <si>
    <t>Номер месяца</t>
  </si>
  <si>
    <t>Продажи за апрель</t>
  </si>
  <si>
    <t>Месяц</t>
  </si>
  <si>
    <t>Продажи</t>
  </si>
  <si>
    <t>Название месяца</t>
  </si>
  <si>
    <t>январь</t>
  </si>
  <si>
    <t>февраль</t>
  </si>
  <si>
    <t>март</t>
  </si>
  <si>
    <t>апрель</t>
  </si>
  <si>
    <t>май</t>
  </si>
  <si>
    <t>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</si>
</sst>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₽&quot;"/>
  </numFmts>
  <fonts count="2" x14ac:knownFonts="1"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/>
    <xf numFmtId="168" fontId="0" fillId="0" borderId="1" xfId="0" applyNumberFormat="1" applyBorder="1"/>
    <xf numFmtId="1" fontId="1" fillId="0" borderId="1" xfId="0" applyNumberFormat="1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60"/>
  <sheetViews>
    <sheetView tabSelected="1" workbookViewId="0">
      <selection activeCell="F22" sqref="F22"/>
    </sheetView>
  </sheetViews>
  <sheetFormatPr defaultRowHeight="13.2" x14ac:dyDescent="0.25"/>
  <cols>
    <col min="11" max="11" width="13.6640625" customWidth="1"/>
    <col min="14" max="14" width="13.44140625" customWidth="1"/>
    <col min="15" max="15" width="14.21875" customWidth="1"/>
    <col min="16" max="16" width="18.33203125" customWidth="1"/>
    <col min="17" max="17" width="21.44140625" customWidth="1"/>
  </cols>
  <sheetData>
    <row r="1" spans="3:17" ht="10.8" customHeight="1" x14ac:dyDescent="0.25"/>
    <row r="2" spans="3:17" ht="40.200000000000003" customHeight="1" x14ac:dyDescent="0.25">
      <c r="P2" s="9" t="s">
        <v>12</v>
      </c>
      <c r="Q2" s="10" t="s">
        <v>13</v>
      </c>
    </row>
    <row r="3" spans="3:17" ht="26.4" x14ac:dyDescent="0.25">
      <c r="C3" s="1"/>
      <c r="D3" s="12" t="s">
        <v>6</v>
      </c>
      <c r="E3" s="12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K3" s="13" t="s">
        <v>26</v>
      </c>
      <c r="L3" s="13" t="s">
        <v>27</v>
      </c>
      <c r="M3" s="4" t="s">
        <v>31</v>
      </c>
      <c r="P3" s="1">
        <v>0</v>
      </c>
      <c r="Q3" s="2">
        <v>0</v>
      </c>
    </row>
    <row r="4" spans="3:17" x14ac:dyDescent="0.25">
      <c r="C4" s="12" t="s">
        <v>0</v>
      </c>
      <c r="D4" s="1">
        <v>243</v>
      </c>
      <c r="E4" s="1">
        <v>766</v>
      </c>
      <c r="F4" s="1">
        <v>397</v>
      </c>
      <c r="G4" s="1">
        <v>14</v>
      </c>
      <c r="H4" s="1">
        <v>232</v>
      </c>
      <c r="I4" s="1">
        <v>878</v>
      </c>
      <c r="K4">
        <v>1</v>
      </c>
      <c r="L4">
        <v>1</v>
      </c>
      <c r="M4" s="3" t="s">
        <v>32</v>
      </c>
      <c r="P4" s="1">
        <v>1</v>
      </c>
      <c r="Q4" s="2">
        <v>1</v>
      </c>
    </row>
    <row r="5" spans="3:17" x14ac:dyDescent="0.25">
      <c r="C5" s="12" t="s">
        <v>1</v>
      </c>
      <c r="D5" s="1">
        <v>889</v>
      </c>
      <c r="E5" s="1">
        <v>452</v>
      </c>
      <c r="F5" s="1">
        <v>826</v>
      </c>
      <c r="G5" s="1">
        <v>530</v>
      </c>
      <c r="H5" s="1">
        <v>742</v>
      </c>
      <c r="I5" s="1">
        <v>104</v>
      </c>
      <c r="K5">
        <v>2</v>
      </c>
      <c r="L5">
        <v>2</v>
      </c>
      <c r="M5" s="3" t="s">
        <v>33</v>
      </c>
      <c r="P5" s="1">
        <f>P3+P4</f>
        <v>1</v>
      </c>
      <c r="Q5" s="2">
        <f>P5/P4</f>
        <v>1</v>
      </c>
    </row>
    <row r="6" spans="3:17" x14ac:dyDescent="0.25">
      <c r="C6" s="12" t="s">
        <v>2</v>
      </c>
      <c r="D6" s="1">
        <v>895</v>
      </c>
      <c r="E6" s="1">
        <v>949</v>
      </c>
      <c r="F6" s="1">
        <v>214</v>
      </c>
      <c r="G6" s="1">
        <v>616</v>
      </c>
      <c r="H6" s="1">
        <v>167</v>
      </c>
      <c r="I6" s="1">
        <v>286</v>
      </c>
      <c r="K6">
        <v>3</v>
      </c>
      <c r="L6">
        <v>3</v>
      </c>
      <c r="M6" s="3" t="s">
        <v>34</v>
      </c>
      <c r="P6" s="1">
        <f t="shared" ref="P6:P30" si="0">P4+P5</f>
        <v>2</v>
      </c>
      <c r="Q6" s="2">
        <f t="shared" ref="O6:Q30" si="1">P6/P5</f>
        <v>2</v>
      </c>
    </row>
    <row r="7" spans="3:17" x14ac:dyDescent="0.25">
      <c r="C7" s="12" t="s">
        <v>3</v>
      </c>
      <c r="D7" s="1">
        <v>813</v>
      </c>
      <c r="E7" s="1">
        <v>909</v>
      </c>
      <c r="F7" s="1">
        <v>753</v>
      </c>
      <c r="G7" s="1">
        <v>388</v>
      </c>
      <c r="H7" s="1">
        <v>361</v>
      </c>
      <c r="I7" s="1">
        <v>748</v>
      </c>
      <c r="K7">
        <v>4</v>
      </c>
      <c r="L7">
        <v>4</v>
      </c>
      <c r="M7" s="3" t="s">
        <v>35</v>
      </c>
      <c r="P7" s="1">
        <f t="shared" si="0"/>
        <v>3</v>
      </c>
      <c r="Q7" s="2">
        <f t="shared" si="1"/>
        <v>1.5</v>
      </c>
    </row>
    <row r="8" spans="3:17" x14ac:dyDescent="0.25">
      <c r="C8" s="12" t="s">
        <v>4</v>
      </c>
      <c r="D8" s="1">
        <v>864</v>
      </c>
      <c r="E8" s="1">
        <v>382</v>
      </c>
      <c r="F8" s="1">
        <v>57</v>
      </c>
      <c r="G8" s="1">
        <v>402</v>
      </c>
      <c r="H8" s="1">
        <v>431</v>
      </c>
      <c r="I8" s="1">
        <v>489</v>
      </c>
      <c r="K8">
        <v>5</v>
      </c>
      <c r="L8">
        <v>5</v>
      </c>
      <c r="M8" s="3" t="s">
        <v>36</v>
      </c>
      <c r="P8" s="1">
        <f t="shared" si="0"/>
        <v>5</v>
      </c>
      <c r="Q8" s="2">
        <f t="shared" si="1"/>
        <v>1.6666666666666667</v>
      </c>
    </row>
    <row r="9" spans="3:17" x14ac:dyDescent="0.25">
      <c r="C9" s="12" t="s">
        <v>5</v>
      </c>
      <c r="D9" s="1">
        <v>779</v>
      </c>
      <c r="E9" s="1">
        <v>389</v>
      </c>
      <c r="F9" s="1">
        <v>895</v>
      </c>
      <c r="G9" s="1">
        <v>328</v>
      </c>
      <c r="H9" s="1">
        <v>280</v>
      </c>
      <c r="I9" s="1">
        <v>905</v>
      </c>
      <c r="K9">
        <v>6</v>
      </c>
      <c r="L9">
        <v>6</v>
      </c>
      <c r="M9" s="3" t="s">
        <v>37</v>
      </c>
      <c r="P9" s="1">
        <f t="shared" si="0"/>
        <v>8</v>
      </c>
      <c r="Q9" s="2">
        <f t="shared" si="1"/>
        <v>1.6</v>
      </c>
    </row>
    <row r="10" spans="3:17" x14ac:dyDescent="0.25">
      <c r="F10">
        <f>SUM(F4:F9)</f>
        <v>3142</v>
      </c>
      <c r="G10">
        <f>SUM(G4:G9)</f>
        <v>2278</v>
      </c>
      <c r="P10" s="1">
        <f t="shared" si="0"/>
        <v>13</v>
      </c>
      <c r="Q10" s="2">
        <f t="shared" si="1"/>
        <v>1.625</v>
      </c>
    </row>
    <row r="11" spans="3:17" x14ac:dyDescent="0.25">
      <c r="P11" s="1">
        <f t="shared" si="0"/>
        <v>21</v>
      </c>
      <c r="Q11" s="2">
        <f t="shared" si="1"/>
        <v>1.6153846153846154</v>
      </c>
    </row>
    <row r="12" spans="3:17" ht="39.6" x14ac:dyDescent="0.25">
      <c r="C12" s="13" t="s">
        <v>25</v>
      </c>
      <c r="E12" s="14" t="s">
        <v>28</v>
      </c>
      <c r="F12" s="14"/>
      <c r="H12" s="4" t="s">
        <v>29</v>
      </c>
      <c r="I12" s="15" t="s">
        <v>35</v>
      </c>
      <c r="P12" s="1">
        <f t="shared" si="0"/>
        <v>34</v>
      </c>
      <c r="Q12" s="2">
        <f t="shared" si="1"/>
        <v>1.6190476190476191</v>
      </c>
    </row>
    <row r="13" spans="3:17" x14ac:dyDescent="0.25">
      <c r="C13">
        <f>INDEX(sales, 3, 3)</f>
        <v>214</v>
      </c>
      <c r="E13">
        <f>SUM(INDEX(sales,0,4))</f>
        <v>2278</v>
      </c>
      <c r="F13" cm="1">
        <f t="array" ref="F13:F18">(INDEX(sales,0,4))</f>
        <v>14</v>
      </c>
      <c r="H13" s="4" t="s">
        <v>30</v>
      </c>
      <c r="I13">
        <f>SUM(INDEX(sales,0,MATCH(I12,D3:I3,0)))</f>
        <v>2278</v>
      </c>
      <c r="P13" s="1">
        <f t="shared" si="0"/>
        <v>55</v>
      </c>
      <c r="Q13" s="2">
        <f t="shared" si="1"/>
        <v>1.6176470588235294</v>
      </c>
    </row>
    <row r="14" spans="3:17" x14ac:dyDescent="0.25">
      <c r="F14">
        <v>530</v>
      </c>
      <c r="P14" s="1">
        <f t="shared" si="0"/>
        <v>89</v>
      </c>
      <c r="Q14" s="2">
        <f t="shared" si="1"/>
        <v>1.6181818181818182</v>
      </c>
    </row>
    <row r="15" spans="3:17" x14ac:dyDescent="0.25">
      <c r="F15">
        <v>616</v>
      </c>
      <c r="P15" s="1">
        <f t="shared" si="0"/>
        <v>144</v>
      </c>
      <c r="Q15" s="2">
        <f t="shared" si="1"/>
        <v>1.6179775280898876</v>
      </c>
    </row>
    <row r="16" spans="3:17" x14ac:dyDescent="0.25">
      <c r="F16">
        <v>388</v>
      </c>
      <c r="P16" s="1">
        <f t="shared" si="0"/>
        <v>233</v>
      </c>
      <c r="Q16" s="2">
        <f t="shared" si="1"/>
        <v>1.6180555555555556</v>
      </c>
    </row>
    <row r="17" spans="6:17" x14ac:dyDescent="0.25">
      <c r="F17">
        <v>402</v>
      </c>
      <c r="P17" s="1">
        <f t="shared" si="0"/>
        <v>377</v>
      </c>
      <c r="Q17" s="2">
        <f t="shared" si="1"/>
        <v>1.6180257510729614</v>
      </c>
    </row>
    <row r="18" spans="6:17" x14ac:dyDescent="0.25">
      <c r="F18">
        <v>328</v>
      </c>
      <c r="P18" s="1">
        <f t="shared" si="0"/>
        <v>610</v>
      </c>
      <c r="Q18" s="2">
        <f t="shared" si="1"/>
        <v>1.6180371352785146</v>
      </c>
    </row>
    <row r="19" spans="6:17" x14ac:dyDescent="0.25">
      <c r="P19" s="1">
        <f t="shared" si="0"/>
        <v>987</v>
      </c>
      <c r="Q19" s="2">
        <f t="shared" si="1"/>
        <v>1.618032786885246</v>
      </c>
    </row>
    <row r="20" spans="6:17" x14ac:dyDescent="0.25">
      <c r="P20" s="1">
        <f t="shared" si="0"/>
        <v>1597</v>
      </c>
      <c r="Q20" s="2">
        <f t="shared" si="1"/>
        <v>1.6180344478216819</v>
      </c>
    </row>
    <row r="21" spans="6:17" x14ac:dyDescent="0.25">
      <c r="P21" s="1">
        <f t="shared" si="0"/>
        <v>2584</v>
      </c>
      <c r="Q21" s="2">
        <f t="shared" si="1"/>
        <v>1.6180338134001253</v>
      </c>
    </row>
    <row r="22" spans="6:17" x14ac:dyDescent="0.25">
      <c r="P22" s="1">
        <f t="shared" si="0"/>
        <v>4181</v>
      </c>
      <c r="Q22" s="2">
        <f t="shared" si="1"/>
        <v>1.6180340557275541</v>
      </c>
    </row>
    <row r="23" spans="6:17" x14ac:dyDescent="0.25">
      <c r="P23" s="1">
        <f t="shared" si="0"/>
        <v>6765</v>
      </c>
      <c r="Q23" s="2">
        <f t="shared" si="1"/>
        <v>1.6180339631667064</v>
      </c>
    </row>
    <row r="24" spans="6:17" x14ac:dyDescent="0.25">
      <c r="P24" s="1">
        <f t="shared" si="0"/>
        <v>10946</v>
      </c>
      <c r="Q24" s="2">
        <f t="shared" si="1"/>
        <v>1.6180339985218033</v>
      </c>
    </row>
    <row r="25" spans="6:17" x14ac:dyDescent="0.25">
      <c r="P25" s="1">
        <f t="shared" si="0"/>
        <v>17711</v>
      </c>
      <c r="Q25" s="2">
        <f t="shared" si="1"/>
        <v>1.618033985017358</v>
      </c>
    </row>
    <row r="26" spans="6:17" x14ac:dyDescent="0.25">
      <c r="P26" s="1">
        <f t="shared" si="0"/>
        <v>28657</v>
      </c>
      <c r="Q26" s="2">
        <f t="shared" si="1"/>
        <v>1.6180339901755971</v>
      </c>
    </row>
    <row r="27" spans="6:17" x14ac:dyDescent="0.25">
      <c r="P27" s="1">
        <f t="shared" si="0"/>
        <v>46368</v>
      </c>
      <c r="Q27" s="2">
        <f t="shared" si="1"/>
        <v>1.618033988205325</v>
      </c>
    </row>
    <row r="28" spans="6:17" x14ac:dyDescent="0.25">
      <c r="P28" s="1">
        <f t="shared" si="0"/>
        <v>75025</v>
      </c>
      <c r="Q28" s="2">
        <f t="shared" si="1"/>
        <v>1.6180339889579021</v>
      </c>
    </row>
    <row r="29" spans="6:17" x14ac:dyDescent="0.25">
      <c r="P29" s="1">
        <f t="shared" si="0"/>
        <v>121393</v>
      </c>
      <c r="Q29" s="2">
        <f t="shared" si="1"/>
        <v>1.6180339886704431</v>
      </c>
    </row>
    <row r="30" spans="6:17" x14ac:dyDescent="0.25">
      <c r="P30" s="1">
        <f t="shared" si="0"/>
        <v>196418</v>
      </c>
      <c r="Q30" s="2">
        <f t="shared" si="1"/>
        <v>1.6180339887802426</v>
      </c>
    </row>
    <row r="32" spans="6:17" ht="25.2" customHeight="1" x14ac:dyDescent="0.25">
      <c r="N32" s="5" t="s">
        <v>14</v>
      </c>
      <c r="O32" s="11" t="s">
        <v>15</v>
      </c>
      <c r="P32" s="11" t="s">
        <v>16</v>
      </c>
      <c r="Q32" s="5" t="s">
        <v>18</v>
      </c>
    </row>
    <row r="33" spans="14:17" x14ac:dyDescent="0.25">
      <c r="N33" s="1">
        <v>12230</v>
      </c>
      <c r="O33" s="2">
        <v>1.2</v>
      </c>
      <c r="P33" s="2">
        <v>0.7</v>
      </c>
      <c r="Q33" s="1">
        <v>6115</v>
      </c>
    </row>
    <row r="35" spans="14:17" x14ac:dyDescent="0.25">
      <c r="N35" s="3"/>
    </row>
    <row r="36" spans="14:17" ht="39.6" x14ac:dyDescent="0.25">
      <c r="N36" s="5" t="s">
        <v>17</v>
      </c>
      <c r="O36" s="5" t="s">
        <v>20</v>
      </c>
      <c r="P36" s="5" t="s">
        <v>19</v>
      </c>
    </row>
    <row r="37" spans="14:17" x14ac:dyDescent="0.25">
      <c r="N37" s="1">
        <v>1</v>
      </c>
      <c r="O37" s="1">
        <f>N33+N33*O33-N33*P33</f>
        <v>18345</v>
      </c>
      <c r="P37" s="1">
        <f>O37-Q33</f>
        <v>12230</v>
      </c>
    </row>
    <row r="38" spans="14:17" x14ac:dyDescent="0.25">
      <c r="N38" s="1">
        <v>2</v>
      </c>
      <c r="O38" s="1">
        <f>P37+P37*$O$33-P37*$P$33</f>
        <v>18345</v>
      </c>
      <c r="P38" s="1">
        <f>O38-$Q$33</f>
        <v>12230</v>
      </c>
    </row>
    <row r="39" spans="14:17" x14ac:dyDescent="0.25">
      <c r="N39" s="1">
        <v>3</v>
      </c>
      <c r="O39" s="1">
        <f t="shared" ref="O39:O48" si="2">P38+P38*$O$33-P38*$P$33</f>
        <v>18345</v>
      </c>
      <c r="P39" s="1">
        <f t="shared" ref="P39:P48" si="3">O39-$Q$33</f>
        <v>12230</v>
      </c>
    </row>
    <row r="40" spans="14:17" x14ac:dyDescent="0.25">
      <c r="N40" s="1">
        <v>4</v>
      </c>
      <c r="O40" s="1">
        <f t="shared" si="2"/>
        <v>18345</v>
      </c>
      <c r="P40" s="1">
        <f t="shared" si="3"/>
        <v>12230</v>
      </c>
    </row>
    <row r="41" spans="14:17" x14ac:dyDescent="0.25">
      <c r="N41" s="1">
        <v>5</v>
      </c>
      <c r="O41" s="1">
        <f t="shared" si="2"/>
        <v>18345</v>
      </c>
      <c r="P41" s="1">
        <f t="shared" si="3"/>
        <v>12230</v>
      </c>
    </row>
    <row r="42" spans="14:17" x14ac:dyDescent="0.25">
      <c r="N42" s="1">
        <v>6</v>
      </c>
      <c r="O42" s="1">
        <f t="shared" si="2"/>
        <v>18345</v>
      </c>
      <c r="P42" s="1">
        <f t="shared" si="3"/>
        <v>12230</v>
      </c>
    </row>
    <row r="43" spans="14:17" x14ac:dyDescent="0.25">
      <c r="N43" s="1">
        <v>7</v>
      </c>
      <c r="O43" s="1">
        <f t="shared" si="2"/>
        <v>18345</v>
      </c>
      <c r="P43" s="1">
        <f t="shared" si="3"/>
        <v>12230</v>
      </c>
    </row>
    <row r="44" spans="14:17" x14ac:dyDescent="0.25">
      <c r="N44" s="1">
        <v>8</v>
      </c>
      <c r="O44" s="1">
        <f t="shared" si="2"/>
        <v>18345</v>
      </c>
      <c r="P44" s="1">
        <f t="shared" si="3"/>
        <v>12230</v>
      </c>
    </row>
    <row r="45" spans="14:17" x14ac:dyDescent="0.25">
      <c r="N45" s="1">
        <v>9</v>
      </c>
      <c r="O45" s="1">
        <f t="shared" si="2"/>
        <v>18345</v>
      </c>
      <c r="P45" s="1">
        <f t="shared" si="3"/>
        <v>12230</v>
      </c>
    </row>
    <row r="46" spans="14:17" x14ac:dyDescent="0.25">
      <c r="N46" s="1">
        <v>10</v>
      </c>
      <c r="O46" s="1">
        <f t="shared" si="2"/>
        <v>18345</v>
      </c>
      <c r="P46" s="1">
        <f t="shared" si="3"/>
        <v>12230</v>
      </c>
    </row>
    <row r="47" spans="14:17" x14ac:dyDescent="0.25">
      <c r="N47" s="1">
        <v>11</v>
      </c>
      <c r="O47" s="1">
        <f t="shared" si="2"/>
        <v>18345</v>
      </c>
      <c r="P47" s="1">
        <f t="shared" si="3"/>
        <v>12230</v>
      </c>
    </row>
    <row r="48" spans="14:17" x14ac:dyDescent="0.25">
      <c r="N48" s="1">
        <v>12</v>
      </c>
      <c r="O48" s="1">
        <f t="shared" si="2"/>
        <v>18345</v>
      </c>
      <c r="P48" s="1">
        <f t="shared" si="3"/>
        <v>12230</v>
      </c>
    </row>
    <row r="52" spans="14:15" ht="26.4" x14ac:dyDescent="0.25">
      <c r="N52" s="5" t="s">
        <v>21</v>
      </c>
      <c r="O52" s="5" t="s">
        <v>22</v>
      </c>
    </row>
    <row r="53" spans="14:15" x14ac:dyDescent="0.25">
      <c r="N53" s="6">
        <v>1</v>
      </c>
      <c r="O53" s="7">
        <v>12000</v>
      </c>
    </row>
    <row r="54" spans="14:15" x14ac:dyDescent="0.25">
      <c r="N54" s="6">
        <v>6</v>
      </c>
      <c r="O54" s="7">
        <v>11000</v>
      </c>
    </row>
    <row r="55" spans="14:15" x14ac:dyDescent="0.25">
      <c r="N55" s="6">
        <v>11</v>
      </c>
      <c r="O55" s="7">
        <v>10000</v>
      </c>
    </row>
    <row r="56" spans="14:15" x14ac:dyDescent="0.25">
      <c r="N56" s="8">
        <v>21</v>
      </c>
      <c r="O56" s="7">
        <v>9000</v>
      </c>
    </row>
    <row r="59" spans="14:15" ht="26.4" x14ac:dyDescent="0.25">
      <c r="N59" s="5" t="s">
        <v>23</v>
      </c>
      <c r="O59" s="5" t="s">
        <v>24</v>
      </c>
    </row>
    <row r="60" spans="14:15" x14ac:dyDescent="0.25">
      <c r="N60" s="1">
        <v>22</v>
      </c>
      <c r="O60" s="7">
        <f>VLOOKUP(N60,price,2,TRUE)*N60</f>
        <v>198000</v>
      </c>
    </row>
  </sheetData>
  <mergeCells count="1">
    <mergeCell ref="E12:F12"/>
  </mergeCells>
  <phoneticPr fontId="0" type="noConversion"/>
  <dataValidations count="1">
    <dataValidation type="list" allowBlank="1" showInputMessage="1" showErrorMessage="1" sqref="I12" xr:uid="{CA034587-E035-4DBA-9625-7C65CEA92DE0}">
      <formula1>month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884FCF3-89BA-4D7A-B386-0A8B1FFEA1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16E4AE-26D4-478E-9AC4-FF4D2B329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7749943-BAD4-4BFF-98AA-494A6B6DD5CA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month</vt:lpstr>
      <vt:lpstr>price</vt:lpstr>
      <vt:lpstr>quality</vt:lpstr>
      <vt:lpstr>sales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Zernov</dc:creator>
  <cp:keywords/>
  <dc:description/>
  <cp:lastModifiedBy>Irina Kazantseva</cp:lastModifiedBy>
  <cp:revision/>
  <dcterms:created xsi:type="dcterms:W3CDTF">2006-12-20T14:46:13Z</dcterms:created>
  <dcterms:modified xsi:type="dcterms:W3CDTF">2023-01-20T12:46:07Z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us">
    <vt:lpwstr>Placeholder</vt:lpwstr>
  </property>
  <property fmtid="{D5CDD505-2E9C-101B-9397-08002B2CF9AE}" pid="3" name="ContentTypeId">
    <vt:lpwstr>0x010100AF8E4BBD310ADB419B3C5F1ACE4D113D</vt:lpwstr>
  </property>
</Properties>
</file>