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\Desktop\DeepNet\deeplearning\excl\test_batch_normalization_differential\"/>
    </mc:Choice>
  </mc:AlternateContent>
  <bookViews>
    <workbookView xWindow="0" yWindow="0" windowWidth="19035" windowHeight="7650"/>
  </bookViews>
  <sheets>
    <sheet name="x.csv" sheetId="1" r:id="rId1"/>
  </sheets>
  <calcPr calcId="152511"/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26" i="1"/>
  <c r="C14" i="1"/>
  <c r="C15" i="1"/>
  <c r="C16" i="1"/>
  <c r="C17" i="1"/>
  <c r="C18" i="1"/>
  <c r="C19" i="1"/>
  <c r="C20" i="1"/>
  <c r="C21" i="1"/>
  <c r="C22" i="1"/>
  <c r="C23" i="1"/>
  <c r="V15" i="1" l="1"/>
  <c r="K18" i="1"/>
  <c r="K19" i="1"/>
  <c r="L68" i="1"/>
  <c r="L69" i="1"/>
  <c r="H67" i="1"/>
  <c r="D15" i="1"/>
  <c r="D27" i="1" s="1"/>
  <c r="D39" i="1" s="1"/>
  <c r="B16" i="1"/>
  <c r="T16" i="1" s="1"/>
  <c r="E17" i="1"/>
  <c r="F17" i="1"/>
  <c r="D18" i="1"/>
  <c r="E18" i="1"/>
  <c r="D19" i="1"/>
  <c r="D31" i="1" s="1"/>
  <c r="D43" i="1" s="1"/>
  <c r="F20" i="1"/>
  <c r="B21" i="1"/>
  <c r="D22" i="1"/>
  <c r="E22" i="1"/>
  <c r="D23" i="1"/>
  <c r="D35" i="1" s="1"/>
  <c r="D47" i="1" s="1"/>
  <c r="D14" i="1"/>
  <c r="I5" i="1"/>
  <c r="J5" i="1"/>
  <c r="K5" i="1"/>
  <c r="L5" i="1"/>
  <c r="H5" i="1"/>
  <c r="I2" i="1"/>
  <c r="J2" i="1"/>
  <c r="D17" i="1" s="1"/>
  <c r="V17" i="1" s="1"/>
  <c r="K2" i="1"/>
  <c r="K15" i="1" s="1"/>
  <c r="L2" i="1"/>
  <c r="L65" i="1" s="1"/>
  <c r="H2" i="1"/>
  <c r="X20" i="1" l="1"/>
  <c r="F32" i="1"/>
  <c r="F44" i="1" s="1"/>
  <c r="F82" i="1" s="1"/>
  <c r="B28" i="1"/>
  <c r="B40" i="1" s="1"/>
  <c r="B78" i="1" s="1"/>
  <c r="K23" i="1"/>
  <c r="D26" i="1"/>
  <c r="V14" i="1"/>
  <c r="W22" i="1"/>
  <c r="E34" i="1"/>
  <c r="E46" i="1" s="1"/>
  <c r="T21" i="1"/>
  <c r="B33" i="1"/>
  <c r="B45" i="1" s="1"/>
  <c r="B83" i="1" s="1"/>
  <c r="X17" i="1"/>
  <c r="F29" i="1"/>
  <c r="F41" i="1" s="1"/>
  <c r="U16" i="1"/>
  <c r="C40" i="1"/>
  <c r="C52" i="1" s="1"/>
  <c r="D29" i="1"/>
  <c r="D41" i="1" s="1"/>
  <c r="V19" i="1"/>
  <c r="U14" i="1"/>
  <c r="D34" i="1"/>
  <c r="D46" i="1" s="1"/>
  <c r="D84" i="1" s="1"/>
  <c r="V22" i="1"/>
  <c r="U19" i="1"/>
  <c r="C43" i="1"/>
  <c r="W17" i="1"/>
  <c r="E29" i="1"/>
  <c r="E41" i="1" s="1"/>
  <c r="E79" i="1" s="1"/>
  <c r="L14" i="1"/>
  <c r="L15" i="1"/>
  <c r="L16" i="1"/>
  <c r="L17" i="1"/>
  <c r="L18" i="1"/>
  <c r="L19" i="1"/>
  <c r="L20" i="1"/>
  <c r="L21" i="1"/>
  <c r="L22" i="1"/>
  <c r="L23" i="1"/>
  <c r="L66" i="1"/>
  <c r="L70" i="1"/>
  <c r="F18" i="1"/>
  <c r="F22" i="1"/>
  <c r="L63" i="1"/>
  <c r="L67" i="1"/>
  <c r="L71" i="1"/>
  <c r="F15" i="1"/>
  <c r="F19" i="1"/>
  <c r="F23" i="1"/>
  <c r="F14" i="1"/>
  <c r="H21" i="1"/>
  <c r="B15" i="1"/>
  <c r="B19" i="1"/>
  <c r="B23" i="1"/>
  <c r="F21" i="1"/>
  <c r="W18" i="1"/>
  <c r="E30" i="1"/>
  <c r="E42" i="1" s="1"/>
  <c r="B17" i="1"/>
  <c r="K63" i="1"/>
  <c r="K64" i="1"/>
  <c r="K65" i="1"/>
  <c r="K66" i="1"/>
  <c r="K67" i="1"/>
  <c r="K68" i="1"/>
  <c r="K69" i="1"/>
  <c r="K70" i="1"/>
  <c r="K71" i="1"/>
  <c r="K72" i="1"/>
  <c r="K16" i="1"/>
  <c r="K20" i="1"/>
  <c r="E15" i="1"/>
  <c r="E19" i="1"/>
  <c r="E23" i="1"/>
  <c r="E14" i="1"/>
  <c r="K17" i="1"/>
  <c r="K21" i="1"/>
  <c r="E16" i="1"/>
  <c r="E20" i="1"/>
  <c r="B14" i="1"/>
  <c r="E21" i="1"/>
  <c r="B20" i="1"/>
  <c r="D30" i="1"/>
  <c r="D42" i="1" s="1"/>
  <c r="V18" i="1"/>
  <c r="F16" i="1"/>
  <c r="L72" i="1"/>
  <c r="L64" i="1"/>
  <c r="K22" i="1"/>
  <c r="K14" i="1"/>
  <c r="V23" i="1"/>
  <c r="J63" i="1"/>
  <c r="J64" i="1"/>
  <c r="J65" i="1"/>
  <c r="J66" i="1"/>
  <c r="J67" i="1"/>
  <c r="J68" i="1"/>
  <c r="J69" i="1"/>
  <c r="J70" i="1"/>
  <c r="J71" i="1"/>
  <c r="J72" i="1"/>
  <c r="J14" i="1"/>
  <c r="J15" i="1"/>
  <c r="J16" i="1"/>
  <c r="J17" i="1"/>
  <c r="J18" i="1"/>
  <c r="J19" i="1"/>
  <c r="J20" i="1"/>
  <c r="J21" i="1"/>
  <c r="J22" i="1"/>
  <c r="J23" i="1"/>
  <c r="D21" i="1"/>
  <c r="H18" i="1"/>
  <c r="H22" i="1"/>
  <c r="H64" i="1"/>
  <c r="H68" i="1"/>
  <c r="H72" i="1"/>
  <c r="H15" i="1"/>
  <c r="H19" i="1"/>
  <c r="H23" i="1"/>
  <c r="H65" i="1"/>
  <c r="H69" i="1"/>
  <c r="H63" i="1"/>
  <c r="H16" i="1"/>
  <c r="H20" i="1"/>
  <c r="H14" i="1"/>
  <c r="H66" i="1"/>
  <c r="H70" i="1"/>
  <c r="I63" i="1"/>
  <c r="I64" i="1"/>
  <c r="I65" i="1"/>
  <c r="I66" i="1"/>
  <c r="I67" i="1"/>
  <c r="I68" i="1"/>
  <c r="I69" i="1"/>
  <c r="I70" i="1"/>
  <c r="I71" i="1"/>
  <c r="I72" i="1"/>
  <c r="I14" i="1"/>
  <c r="I15" i="1"/>
  <c r="I16" i="1"/>
  <c r="I17" i="1"/>
  <c r="I18" i="1"/>
  <c r="I19" i="1"/>
  <c r="I20" i="1"/>
  <c r="I21" i="1"/>
  <c r="I22" i="1"/>
  <c r="I23" i="1"/>
  <c r="B22" i="1"/>
  <c r="D20" i="1"/>
  <c r="B18" i="1"/>
  <c r="D16" i="1"/>
  <c r="H71" i="1"/>
  <c r="H17" i="1"/>
  <c r="D51" i="1"/>
  <c r="D77" i="1"/>
  <c r="F56" i="1"/>
  <c r="D81" i="1"/>
  <c r="D55" i="1"/>
  <c r="E84" i="1"/>
  <c r="E58" i="1"/>
  <c r="D59" i="1"/>
  <c r="D85" i="1"/>
  <c r="E80" i="1"/>
  <c r="E54" i="1"/>
  <c r="F79" i="1"/>
  <c r="F53" i="1"/>
  <c r="D58" i="1"/>
  <c r="E53" i="1"/>
  <c r="T22" i="1" l="1"/>
  <c r="B34" i="1"/>
  <c r="B46" i="1" s="1"/>
  <c r="U15" i="1"/>
  <c r="T15" i="1"/>
  <c r="B27" i="1"/>
  <c r="B39" i="1" s="1"/>
  <c r="B57" i="1"/>
  <c r="C78" i="1"/>
  <c r="T18" i="1"/>
  <c r="B30" i="1"/>
  <c r="X16" i="1"/>
  <c r="F28" i="1"/>
  <c r="F40" i="1" s="1"/>
  <c r="W20" i="1"/>
  <c r="E32" i="1"/>
  <c r="E44" i="1" s="1"/>
  <c r="W14" i="1"/>
  <c r="E26" i="1"/>
  <c r="T17" i="1"/>
  <c r="B29" i="1"/>
  <c r="B41" i="1" s="1"/>
  <c r="X21" i="1"/>
  <c r="F33" i="1"/>
  <c r="F45" i="1" s="1"/>
  <c r="X19" i="1"/>
  <c r="F31" i="1"/>
  <c r="F43" i="1" s="1"/>
  <c r="D38" i="1"/>
  <c r="U22" i="1"/>
  <c r="C46" i="1"/>
  <c r="V20" i="1"/>
  <c r="D32" i="1"/>
  <c r="D44" i="1" s="1"/>
  <c r="V21" i="1"/>
  <c r="D33" i="1"/>
  <c r="D45" i="1" s="1"/>
  <c r="U23" i="1"/>
  <c r="C47" i="1"/>
  <c r="W16" i="1"/>
  <c r="E28" i="1"/>
  <c r="E40" i="1" s="1"/>
  <c r="W23" i="1"/>
  <c r="E35" i="1"/>
  <c r="E47" i="1" s="1"/>
  <c r="T23" i="1"/>
  <c r="B35" i="1"/>
  <c r="B47" i="1" s="1"/>
  <c r="X15" i="1"/>
  <c r="F27" i="1"/>
  <c r="F39" i="1" s="1"/>
  <c r="X22" i="1"/>
  <c r="F34" i="1"/>
  <c r="F46" i="1" s="1"/>
  <c r="D53" i="1"/>
  <c r="D79" i="1"/>
  <c r="U18" i="1"/>
  <c r="C42" i="1"/>
  <c r="U17" i="1"/>
  <c r="C41" i="1"/>
  <c r="T20" i="1"/>
  <c r="B32" i="1"/>
  <c r="B44" i="1" s="1"/>
  <c r="W15" i="1"/>
  <c r="E27" i="1"/>
  <c r="E39" i="1" s="1"/>
  <c r="U20" i="1"/>
  <c r="C44" i="1"/>
  <c r="X23" i="1"/>
  <c r="F35" i="1"/>
  <c r="F47" i="1" s="1"/>
  <c r="B52" i="1"/>
  <c r="W21" i="1"/>
  <c r="E33" i="1"/>
  <c r="E45" i="1" s="1"/>
  <c r="V16" i="1"/>
  <c r="D28" i="1"/>
  <c r="D40" i="1" s="1"/>
  <c r="U21" i="1"/>
  <c r="C45" i="1"/>
  <c r="D54" i="1"/>
  <c r="D80" i="1"/>
  <c r="B26" i="1"/>
  <c r="T14" i="1"/>
  <c r="W19" i="1"/>
  <c r="E31" i="1"/>
  <c r="E43" i="1" s="1"/>
  <c r="T19" i="1"/>
  <c r="B31" i="1"/>
  <c r="B43" i="1" s="1"/>
  <c r="X14" i="1"/>
  <c r="F26" i="1"/>
  <c r="X18" i="1"/>
  <c r="F30" i="1"/>
  <c r="F42" i="1" s="1"/>
  <c r="C55" i="1"/>
  <c r="C81" i="1"/>
  <c r="C38" i="1"/>
  <c r="F59" i="1" l="1"/>
  <c r="F85" i="1"/>
  <c r="D99" i="1"/>
  <c r="F81" i="1"/>
  <c r="F55" i="1"/>
  <c r="E102" i="1"/>
  <c r="E99" i="1"/>
  <c r="E38" i="1"/>
  <c r="B102" i="1"/>
  <c r="B42" i="1"/>
  <c r="F54" i="1"/>
  <c r="F80" i="1"/>
  <c r="D102" i="1"/>
  <c r="E81" i="1"/>
  <c r="E55" i="1"/>
  <c r="D52" i="1"/>
  <c r="D78" i="1"/>
  <c r="D63" i="1"/>
  <c r="D50" i="1"/>
  <c r="D76" i="1"/>
  <c r="F102" i="1"/>
  <c r="F38" i="1"/>
  <c r="F99" i="1"/>
  <c r="E77" i="1"/>
  <c r="E51" i="1"/>
  <c r="C79" i="1"/>
  <c r="C53" i="1"/>
  <c r="F51" i="1"/>
  <c r="F77" i="1"/>
  <c r="E78" i="1"/>
  <c r="E52" i="1"/>
  <c r="D83" i="1"/>
  <c r="D57" i="1"/>
  <c r="B79" i="1"/>
  <c r="B53" i="1"/>
  <c r="F52" i="1"/>
  <c r="F78" i="1"/>
  <c r="C76" i="1"/>
  <c r="C50" i="1"/>
  <c r="C57" i="1"/>
  <c r="C83" i="1"/>
  <c r="E57" i="1"/>
  <c r="E83" i="1"/>
  <c r="C56" i="1"/>
  <c r="C82" i="1"/>
  <c r="C58" i="1"/>
  <c r="C84" i="1"/>
  <c r="B51" i="1"/>
  <c r="B77" i="1"/>
  <c r="C39" i="1"/>
  <c r="C99" i="1"/>
  <c r="B84" i="1"/>
  <c r="B58" i="1"/>
  <c r="C102" i="1"/>
  <c r="B81" i="1"/>
  <c r="B55" i="1"/>
  <c r="B99" i="1"/>
  <c r="B38" i="1"/>
  <c r="B82" i="1"/>
  <c r="B56" i="1"/>
  <c r="C80" i="1"/>
  <c r="C54" i="1"/>
  <c r="F84" i="1"/>
  <c r="F58" i="1"/>
  <c r="B85" i="1"/>
  <c r="B59" i="1"/>
  <c r="E85" i="1"/>
  <c r="E59" i="1"/>
  <c r="C85" i="1"/>
  <c r="C59" i="1"/>
  <c r="D82" i="1"/>
  <c r="D56" i="1"/>
  <c r="F83" i="1"/>
  <c r="F57" i="1"/>
  <c r="E82" i="1"/>
  <c r="E56" i="1"/>
  <c r="B76" i="1" l="1"/>
  <c r="B50" i="1"/>
  <c r="B63" i="1"/>
  <c r="F63" i="1"/>
  <c r="F50" i="1"/>
  <c r="F60" i="1" s="1"/>
  <c r="F76" i="1"/>
  <c r="B80" i="1"/>
  <c r="B54" i="1"/>
  <c r="E50" i="1"/>
  <c r="E60" i="1" s="1"/>
  <c r="E63" i="1"/>
  <c r="E76" i="1"/>
  <c r="C77" i="1"/>
  <c r="C51" i="1"/>
  <c r="C60" i="1" s="1"/>
  <c r="C63" i="1"/>
  <c r="D60" i="1"/>
  <c r="C64" i="1" l="1"/>
  <c r="I76" i="1"/>
  <c r="I77" i="1"/>
  <c r="I83" i="1"/>
  <c r="I81" i="1"/>
  <c r="I79" i="1"/>
  <c r="I80" i="1"/>
  <c r="I82" i="1"/>
  <c r="I84" i="1"/>
  <c r="I85" i="1"/>
  <c r="I78" i="1"/>
  <c r="C73" i="1"/>
  <c r="E64" i="1"/>
  <c r="K79" i="1"/>
  <c r="K85" i="1"/>
  <c r="K82" i="1"/>
  <c r="K78" i="1"/>
  <c r="K77" i="1"/>
  <c r="K80" i="1"/>
  <c r="K81" i="1"/>
  <c r="K84" i="1"/>
  <c r="K76" i="1"/>
  <c r="K83" i="1"/>
  <c r="B60" i="1"/>
  <c r="E73" i="1"/>
  <c r="F64" i="1"/>
  <c r="L78" i="1"/>
  <c r="L82" i="1"/>
  <c r="L81" i="1"/>
  <c r="L79" i="1"/>
  <c r="L83" i="1"/>
  <c r="L80" i="1"/>
  <c r="L77" i="1"/>
  <c r="L85" i="1"/>
  <c r="L76" i="1"/>
  <c r="L84" i="1"/>
  <c r="D64" i="1"/>
  <c r="D73" i="1" s="1"/>
  <c r="J77" i="1"/>
  <c r="J80" i="1"/>
  <c r="J79" i="1"/>
  <c r="J76" i="1"/>
  <c r="J82" i="1"/>
  <c r="J81" i="1"/>
  <c r="J83" i="1"/>
  <c r="J78" i="1"/>
  <c r="J85" i="1"/>
  <c r="J84" i="1"/>
  <c r="F73" i="1"/>
  <c r="B64" i="1" l="1"/>
  <c r="B73" i="1" s="1"/>
  <c r="H80" i="1"/>
  <c r="H81" i="1"/>
  <c r="H79" i="1"/>
  <c r="H78" i="1"/>
  <c r="H82" i="1"/>
  <c r="H84" i="1"/>
  <c r="H77" i="1"/>
  <c r="H83" i="1"/>
  <c r="H76" i="1"/>
  <c r="H85" i="1"/>
  <c r="O78" i="1"/>
  <c r="C89" i="1" s="1"/>
  <c r="O89" i="1" s="1"/>
  <c r="O82" i="1"/>
  <c r="C93" i="1" s="1"/>
  <c r="O93" i="1" s="1"/>
  <c r="O76" i="1"/>
  <c r="C87" i="1" s="1"/>
  <c r="O87" i="1" s="1"/>
  <c r="O79" i="1"/>
  <c r="C90" i="1" s="1"/>
  <c r="O90" i="1" s="1"/>
  <c r="O83" i="1"/>
  <c r="C94" i="1" s="1"/>
  <c r="O94" i="1" s="1"/>
  <c r="O80" i="1"/>
  <c r="C91" i="1" s="1"/>
  <c r="O91" i="1" s="1"/>
  <c r="O77" i="1"/>
  <c r="C88" i="1" s="1"/>
  <c r="O88" i="1" s="1"/>
  <c r="O81" i="1"/>
  <c r="C92" i="1" s="1"/>
  <c r="O92" i="1" s="1"/>
  <c r="O85" i="1"/>
  <c r="C96" i="1" s="1"/>
  <c r="O96" i="1" s="1"/>
  <c r="O84" i="1"/>
  <c r="C95" i="1" s="1"/>
  <c r="O95" i="1" s="1"/>
  <c r="P80" i="1"/>
  <c r="D91" i="1" s="1"/>
  <c r="P91" i="1" s="1"/>
  <c r="P84" i="1"/>
  <c r="D95" i="1" s="1"/>
  <c r="P95" i="1" s="1"/>
  <c r="P77" i="1"/>
  <c r="D88" i="1" s="1"/>
  <c r="P88" i="1" s="1"/>
  <c r="P81" i="1"/>
  <c r="D92" i="1" s="1"/>
  <c r="P92" i="1" s="1"/>
  <c r="P85" i="1"/>
  <c r="D96" i="1" s="1"/>
  <c r="P96" i="1" s="1"/>
  <c r="P78" i="1"/>
  <c r="D89" i="1" s="1"/>
  <c r="P89" i="1" s="1"/>
  <c r="P82" i="1"/>
  <c r="D93" i="1" s="1"/>
  <c r="P93" i="1" s="1"/>
  <c r="P76" i="1"/>
  <c r="D87" i="1" s="1"/>
  <c r="P87" i="1" s="1"/>
  <c r="P79" i="1"/>
  <c r="D90" i="1" s="1"/>
  <c r="P90" i="1" s="1"/>
  <c r="P83" i="1"/>
  <c r="D94" i="1" s="1"/>
  <c r="P94" i="1" s="1"/>
  <c r="R80" i="1"/>
  <c r="F91" i="1" s="1"/>
  <c r="R91" i="1" s="1"/>
  <c r="R84" i="1"/>
  <c r="F95" i="1" s="1"/>
  <c r="R95" i="1" s="1"/>
  <c r="R77" i="1"/>
  <c r="F88" i="1" s="1"/>
  <c r="R88" i="1" s="1"/>
  <c r="R81" i="1"/>
  <c r="F92" i="1" s="1"/>
  <c r="R92" i="1" s="1"/>
  <c r="R85" i="1"/>
  <c r="F96" i="1" s="1"/>
  <c r="R96" i="1" s="1"/>
  <c r="R78" i="1"/>
  <c r="F89" i="1" s="1"/>
  <c r="R89" i="1" s="1"/>
  <c r="R82" i="1"/>
  <c r="F93" i="1" s="1"/>
  <c r="R93" i="1" s="1"/>
  <c r="R79" i="1"/>
  <c r="F90" i="1" s="1"/>
  <c r="R90" i="1" s="1"/>
  <c r="R76" i="1"/>
  <c r="F87" i="1" s="1"/>
  <c r="R87" i="1" s="1"/>
  <c r="R83" i="1"/>
  <c r="F94" i="1" s="1"/>
  <c r="R94" i="1" s="1"/>
  <c r="Q81" i="1"/>
  <c r="E92" i="1" s="1"/>
  <c r="Q92" i="1" s="1"/>
  <c r="Q80" i="1"/>
  <c r="E91" i="1" s="1"/>
  <c r="Q91" i="1" s="1"/>
  <c r="Q83" i="1"/>
  <c r="E94" i="1" s="1"/>
  <c r="Q94" i="1" s="1"/>
  <c r="Q82" i="1"/>
  <c r="E93" i="1" s="1"/>
  <c r="Q93" i="1" s="1"/>
  <c r="Q77" i="1"/>
  <c r="E88" i="1" s="1"/>
  <c r="Q88" i="1" s="1"/>
  <c r="Q85" i="1"/>
  <c r="E96" i="1" s="1"/>
  <c r="Q96" i="1" s="1"/>
  <c r="Q79" i="1"/>
  <c r="E90" i="1" s="1"/>
  <c r="Q90" i="1" s="1"/>
  <c r="Q78" i="1"/>
  <c r="E89" i="1" s="1"/>
  <c r="Q89" i="1" s="1"/>
  <c r="Q76" i="1"/>
  <c r="E87" i="1" s="1"/>
  <c r="Q87" i="1" s="1"/>
  <c r="Q84" i="1"/>
  <c r="E95" i="1" s="1"/>
  <c r="Q95" i="1" s="1"/>
  <c r="N78" i="1" l="1"/>
  <c r="B89" i="1" s="1"/>
  <c r="N89" i="1" s="1"/>
  <c r="N83" i="1"/>
  <c r="B94" i="1" s="1"/>
  <c r="N94" i="1" s="1"/>
  <c r="N81" i="1"/>
  <c r="B92" i="1" s="1"/>
  <c r="N92" i="1" s="1"/>
  <c r="N82" i="1"/>
  <c r="B93" i="1" s="1"/>
  <c r="N93" i="1" s="1"/>
  <c r="N80" i="1"/>
  <c r="B91" i="1" s="1"/>
  <c r="N91" i="1" s="1"/>
  <c r="N85" i="1"/>
  <c r="B96" i="1" s="1"/>
  <c r="N96" i="1" s="1"/>
  <c r="N76" i="1"/>
  <c r="B87" i="1" s="1"/>
  <c r="N87" i="1" s="1"/>
  <c r="N79" i="1"/>
  <c r="B90" i="1" s="1"/>
  <c r="N90" i="1" s="1"/>
  <c r="N77" i="1"/>
  <c r="B88" i="1" s="1"/>
  <c r="N88" i="1" s="1"/>
  <c r="N84" i="1"/>
  <c r="B95" i="1" s="1"/>
  <c r="N95" i="1" s="1"/>
</calcChain>
</file>

<file path=xl/sharedStrings.xml><?xml version="1.0" encoding="utf-8"?>
<sst xmlns="http://schemas.openxmlformats.org/spreadsheetml/2006/main" count="24" uniqueCount="23">
  <si>
    <t>V1</t>
  </si>
  <si>
    <t>V2</t>
  </si>
  <si>
    <t>V3</t>
  </si>
  <si>
    <t>V4</t>
  </si>
  <si>
    <t>V5</t>
  </si>
  <si>
    <t>Mean</t>
  </si>
  <si>
    <t>Sigma_2</t>
  </si>
  <si>
    <t>X</t>
  </si>
  <si>
    <t>gamma</t>
  </si>
  <si>
    <t>beta</t>
  </si>
  <si>
    <t>x_hat</t>
  </si>
  <si>
    <t>y</t>
  </si>
  <si>
    <t>delta_y</t>
  </si>
  <si>
    <t>delta_x</t>
  </si>
  <si>
    <t>delta_sigma_2</t>
  </si>
  <si>
    <t>delta_x_hat</t>
  </si>
  <si>
    <t>delta_mu</t>
  </si>
  <si>
    <t>Final</t>
  </si>
  <si>
    <t>x - mu</t>
  </si>
  <si>
    <t>delta_gamma</t>
  </si>
  <si>
    <t>delta_beta</t>
  </si>
  <si>
    <t>R output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</si>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</sst>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34" borderId="0" xfId="0" applyFill="1"/>
    <xf numFmtId="0" fontId="14" fillId="0" borderId="0" xfId="0" applyFont="1"/>
    <xf numFmtId="11" fontId="0" fillId="34" borderId="0" xfId="0" applyNumberFormat="1" applyFill="1"/>
    <xf numFmtId="165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topLeftCell="A26" workbookViewId="0">
      <selection activeCell="E42" activeCellId="1" sqref="C26 E42"/>
    </sheetView>
  </sheetViews>
  <sheetFormatPr defaultRowHeight="15" x14ac:dyDescent="0.25"/>
  <cols>
    <col min="1" max="1" width="13.85546875" bestFit="1" customWidth="1"/>
    <col min="2" max="2" width="13.42578125" bestFit="1" customWidth="1"/>
    <col min="3" max="3" width="13.7109375" bestFit="1" customWidth="1"/>
    <col min="4" max="4" width="14.140625" bestFit="1" customWidth="1"/>
    <col min="5" max="5" width="13.42578125" bestFit="1" customWidth="1"/>
    <col min="6" max="6" width="13.7109375" bestFit="1" customWidth="1"/>
    <col min="8" max="8" width="12" bestFit="1" customWidth="1"/>
    <col min="14" max="14" width="12.7109375" bestFit="1" customWidth="1"/>
    <col min="20" max="20" width="12" bestFit="1" customWidth="1"/>
  </cols>
  <sheetData>
    <row r="1" spans="1:2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24" x14ac:dyDescent="0.25">
      <c r="A2">
        <v>1</v>
      </c>
      <c r="B2">
        <v>0.85642004502005897</v>
      </c>
      <c r="C2">
        <v>0.93315815553069104</v>
      </c>
      <c r="D2">
        <v>0.475794742349535</v>
      </c>
      <c r="E2">
        <v>0.38544060289859799</v>
      </c>
      <c r="F2">
        <v>0.216912909643725</v>
      </c>
      <c r="H2">
        <f>AVERAGE(B2:B11)</f>
        <v>0.59673788272775719</v>
      </c>
      <c r="I2">
        <f t="shared" ref="I2:L2" si="0">AVERAGE(C2:C11)</f>
        <v>0.5771831349702552</v>
      </c>
      <c r="J2">
        <f t="shared" si="0"/>
        <v>0.53353359554894264</v>
      </c>
      <c r="K2">
        <f t="shared" si="0"/>
        <v>0.54726993427611892</v>
      </c>
      <c r="L2">
        <f t="shared" si="0"/>
        <v>0.58882378074340536</v>
      </c>
    </row>
    <row r="3" spans="1:24" x14ac:dyDescent="0.25">
      <c r="A3">
        <v>2</v>
      </c>
      <c r="B3">
        <v>0.85071890777908299</v>
      </c>
      <c r="C3">
        <v>0.80881349067203701</v>
      </c>
      <c r="D3">
        <v>0.154830169863999</v>
      </c>
      <c r="E3">
        <v>0.97039832151494898</v>
      </c>
      <c r="F3">
        <v>0.17606796021573201</v>
      </c>
    </row>
    <row r="4" spans="1:24" x14ac:dyDescent="0.25">
      <c r="A4">
        <v>3</v>
      </c>
      <c r="B4">
        <v>0.639835245907307</v>
      </c>
      <c r="C4">
        <v>0.72114427946507897</v>
      </c>
      <c r="D4">
        <v>0.323800855781883</v>
      </c>
      <c r="E4">
        <v>0.71982508408836998</v>
      </c>
      <c r="F4">
        <v>0.38408395228907499</v>
      </c>
      <c r="H4" t="s">
        <v>6</v>
      </c>
    </row>
    <row r="5" spans="1:24" x14ac:dyDescent="0.25">
      <c r="A5">
        <v>4</v>
      </c>
      <c r="B5">
        <v>2.48909320216626E-2</v>
      </c>
      <c r="C5">
        <v>5.9722359292209096E-3</v>
      </c>
      <c r="D5">
        <v>0.81468828348442901</v>
      </c>
      <c r="E5">
        <v>0.85023472900502395</v>
      </c>
      <c r="F5">
        <v>0.73300062795169696</v>
      </c>
      <c r="H5">
        <f>_xlfn.VAR.S(B2:B11)</f>
        <v>6.6488663646200263E-2</v>
      </c>
      <c r="I5">
        <f>_xlfn.VAR.S(C2:C11)</f>
        <v>0.11612620091942835</v>
      </c>
      <c r="J5">
        <f>_xlfn.VAR.S(D2:D11)</f>
        <v>8.6665275850702272E-2</v>
      </c>
      <c r="K5">
        <f>_xlfn.VAR.S(E2:E11)</f>
        <v>8.9606437673092579E-2</v>
      </c>
      <c r="L5">
        <f>_xlfn.VAR.S(F2:F11)</f>
        <v>8.0136464135743754E-2</v>
      </c>
    </row>
    <row r="6" spans="1:24" x14ac:dyDescent="0.25">
      <c r="A6">
        <v>5</v>
      </c>
      <c r="B6">
        <v>0.60574750415980805</v>
      </c>
      <c r="C6">
        <v>0.54990171734243598</v>
      </c>
      <c r="D6">
        <v>0.38596645626239501</v>
      </c>
      <c r="E6">
        <v>5.6397705338895304E-3</v>
      </c>
      <c r="F6">
        <v>0.89445620845072005</v>
      </c>
    </row>
    <row r="7" spans="1:24" x14ac:dyDescent="0.25">
      <c r="A7">
        <v>6</v>
      </c>
      <c r="B7">
        <v>0.38680706801824299</v>
      </c>
      <c r="C7">
        <v>0.77098272531293299</v>
      </c>
      <c r="D7">
        <v>0.71859456133097399</v>
      </c>
      <c r="E7">
        <v>0.20402940455824101</v>
      </c>
      <c r="F7">
        <v>0.76710867090150703</v>
      </c>
      <c r="H7" t="s">
        <v>8</v>
      </c>
    </row>
    <row r="8" spans="1:24" x14ac:dyDescent="0.25">
      <c r="A8">
        <v>7</v>
      </c>
      <c r="B8">
        <v>0.744757763110101</v>
      </c>
      <c r="C8">
        <v>0.85996669973246798</v>
      </c>
      <c r="D8">
        <v>0.99062178237363696</v>
      </c>
      <c r="E8">
        <v>0.47319645294919599</v>
      </c>
      <c r="F8">
        <v>0.41059817560017098</v>
      </c>
      <c r="H8">
        <v>0.5</v>
      </c>
    </row>
    <row r="9" spans="1:24" x14ac:dyDescent="0.25">
      <c r="A9">
        <v>8</v>
      </c>
      <c r="B9">
        <v>0.762156106764451</v>
      </c>
      <c r="C9">
        <v>0.140574272256345</v>
      </c>
      <c r="D9">
        <v>0.85354944388382104</v>
      </c>
      <c r="E9">
        <v>0.50407192343845997</v>
      </c>
      <c r="F9">
        <v>0.80523650487884901</v>
      </c>
    </row>
    <row r="10" spans="1:24" x14ac:dyDescent="0.25">
      <c r="A10">
        <v>9</v>
      </c>
      <c r="B10">
        <v>0.68841301556676604</v>
      </c>
      <c r="C10">
        <v>0.80201798607595298</v>
      </c>
      <c r="D10">
        <v>0.45327560300938802</v>
      </c>
      <c r="E10">
        <v>0.566045207902789</v>
      </c>
      <c r="F10">
        <v>0.53377929166890703</v>
      </c>
      <c r="H10" t="s">
        <v>9</v>
      </c>
    </row>
    <row r="11" spans="1:24" x14ac:dyDescent="0.25">
      <c r="A11">
        <v>10</v>
      </c>
      <c r="B11">
        <v>0.40763223893009098</v>
      </c>
      <c r="C11">
        <v>0.17929978738538899</v>
      </c>
      <c r="D11">
        <v>0.16421405714936599</v>
      </c>
      <c r="E11">
        <v>0.79381784587167203</v>
      </c>
      <c r="F11">
        <v>0.96699350583367005</v>
      </c>
      <c r="H11">
        <v>1</v>
      </c>
    </row>
    <row r="13" spans="1:24" x14ac:dyDescent="0.25">
      <c r="A13" t="s">
        <v>11</v>
      </c>
      <c r="H13" t="s">
        <v>10</v>
      </c>
    </row>
    <row r="14" spans="1:24" x14ac:dyDescent="0.25">
      <c r="B14">
        <f>(B2-H$2)/SQRT(H$5+EXP(-12))*$H$8+$H$11</f>
        <v>1.5035217736294104</v>
      </c>
      <c r="C14">
        <f t="shared" ref="C14:F14" si="1">(C2-I$2)/SQRT(I$5+EXP(-12))*$H$8+$H$11</f>
        <v>1.5222914664064517</v>
      </c>
      <c r="D14">
        <f t="shared" si="1"/>
        <v>0.90193812297389442</v>
      </c>
      <c r="E14">
        <f t="shared" si="1"/>
        <v>0.72970205182370507</v>
      </c>
      <c r="F14">
        <f t="shared" si="1"/>
        <v>0.34313345851703436</v>
      </c>
      <c r="H14">
        <f>(B2-H$2)/SQRT(H$5+EXP(-12))</f>
        <v>1.0070435472588206</v>
      </c>
      <c r="I14">
        <f t="shared" ref="I14:L23" si="2">(C2-I$2)/SQRT(I$5+EXP(-12))</f>
        <v>1.0445829328129035</v>
      </c>
      <c r="J14">
        <f t="shared" si="2"/>
        <v>-0.19612375405221122</v>
      </c>
      <c r="K14">
        <f t="shared" si="2"/>
        <v>-0.54059589635258987</v>
      </c>
      <c r="L14">
        <f t="shared" si="2"/>
        <v>-1.3137330829659313</v>
      </c>
      <c r="N14" s="3">
        <v>1.50352177362941</v>
      </c>
      <c r="O14" s="3">
        <v>1.52229146640645</v>
      </c>
      <c r="P14" s="3">
        <v>0.90193812297389497</v>
      </c>
      <c r="Q14" s="3">
        <v>0.72970205182370496</v>
      </c>
      <c r="R14" s="3">
        <v>0.34313345851703497</v>
      </c>
      <c r="T14" s="6">
        <f>LN(B14/N14)</f>
        <v>2.2204460492503128E-16</v>
      </c>
      <c r="U14" s="6">
        <f t="shared" ref="U14:X23" si="3">LN(C14/O14)</f>
        <v>1.1102230246251559E-15</v>
      </c>
      <c r="V14" s="6">
        <f t="shared" si="3"/>
        <v>-6.6613381477509412E-16</v>
      </c>
      <c r="W14" s="6">
        <f t="shared" si="3"/>
        <v>2.2204460492503128E-16</v>
      </c>
      <c r="X14" s="6">
        <f t="shared" si="3"/>
        <v>-1.776356839400252E-15</v>
      </c>
    </row>
    <row r="15" spans="1:24" x14ac:dyDescent="0.25">
      <c r="B15">
        <f t="shared" ref="B15:B23" si="4">(B3-H$2)/SQRT(H$5+EXP(-12))*$H$8+$H$11</f>
        <v>1.4924673110897397</v>
      </c>
      <c r="C15">
        <f t="shared" ref="C15:C23" si="5">(C3-I$2)/SQRT(I$5+EXP(-12))*$H$8+$H$11</f>
        <v>1.3398512568473677</v>
      </c>
      <c r="D15">
        <f t="shared" ref="D15:D23" si="6">(D3-J$2)/SQRT(J$5+EXP(-12))*$H$8+$H$11</f>
        <v>0.35682185043358527</v>
      </c>
      <c r="E15">
        <f t="shared" ref="E15:E23" si="7">(E3-K$2)/SQRT(K$5+EXP(-12))*$H$8+$H$11</f>
        <v>1.7067367448920161</v>
      </c>
      <c r="F15">
        <f t="shared" ref="F15:F23" si="8">(F3-L$2)/SQRT(L$5+EXP(-12))*$H$8+$H$11</f>
        <v>0.27099337670527834</v>
      </c>
      <c r="H15">
        <f t="shared" ref="H15:H23" si="9">(B3-H$2)/SQRT(H$5+EXP(-12))</f>
        <v>0.98493462217947947</v>
      </c>
      <c r="I15">
        <f t="shared" si="2"/>
        <v>0.67970251369473522</v>
      </c>
      <c r="J15">
        <f t="shared" si="2"/>
        <v>-1.2863562991328295</v>
      </c>
      <c r="K15">
        <f t="shared" si="2"/>
        <v>1.4134734897840322</v>
      </c>
      <c r="L15">
        <f t="shared" si="2"/>
        <v>-1.4580132465894433</v>
      </c>
      <c r="N15" s="3">
        <v>1.49246731108974</v>
      </c>
      <c r="O15" s="3">
        <v>1.3398512568473699</v>
      </c>
      <c r="P15" s="3">
        <v>0.356821850433585</v>
      </c>
      <c r="Q15" s="3">
        <v>1.7067367448920201</v>
      </c>
      <c r="R15" s="3">
        <v>0.27099337670528001</v>
      </c>
      <c r="T15" s="6">
        <f t="shared" ref="T15:T23" si="10">LN(B15/N15)</f>
        <v>-1.1102230246251565E-16</v>
      </c>
      <c r="U15" s="6">
        <f t="shared" si="3"/>
        <v>-1.6653345369377362E-15</v>
      </c>
      <c r="V15" s="6">
        <f t="shared" si="3"/>
        <v>8.8817841970012484E-16</v>
      </c>
      <c r="W15" s="6">
        <f t="shared" si="3"/>
        <v>-2.3314683517128315E-15</v>
      </c>
      <c r="X15" s="6">
        <f t="shared" si="3"/>
        <v>-6.1062266354383799E-15</v>
      </c>
    </row>
    <row r="16" spans="1:24" x14ac:dyDescent="0.25">
      <c r="B16">
        <f t="shared" si="4"/>
        <v>1.0835654653956994</v>
      </c>
      <c r="C16">
        <f t="shared" si="5"/>
        <v>1.2112217793972633</v>
      </c>
      <c r="D16">
        <f t="shared" si="6"/>
        <v>0.64379642137408066</v>
      </c>
      <c r="E16">
        <f t="shared" si="7"/>
        <v>1.2882129126066661</v>
      </c>
      <c r="F16">
        <f t="shared" si="8"/>
        <v>0.63838985770177659</v>
      </c>
      <c r="H16">
        <f t="shared" si="9"/>
        <v>0.16713093079139901</v>
      </c>
      <c r="I16">
        <f t="shared" si="2"/>
        <v>0.42244355879452639</v>
      </c>
      <c r="J16">
        <f t="shared" si="2"/>
        <v>-0.71240715725183867</v>
      </c>
      <c r="K16">
        <f t="shared" si="2"/>
        <v>0.57642582521333219</v>
      </c>
      <c r="L16">
        <f t="shared" si="2"/>
        <v>-0.72322028459644694</v>
      </c>
      <c r="N16" s="3">
        <v>1.0835654653957001</v>
      </c>
      <c r="O16" s="3">
        <v>1.2112217793972599</v>
      </c>
      <c r="P16" s="3">
        <v>0.643796421374081</v>
      </c>
      <c r="Q16" s="3">
        <v>1.2882129126066699</v>
      </c>
      <c r="R16" s="3">
        <v>0.63838985770177703</v>
      </c>
      <c r="T16" s="6">
        <f t="shared" si="10"/>
        <v>-6.6613381477509412E-16</v>
      </c>
      <c r="U16" s="6">
        <f t="shared" si="3"/>
        <v>2.6645352591003721E-15</v>
      </c>
      <c r="V16" s="6">
        <f t="shared" si="3"/>
        <v>-5.5511151231257847E-16</v>
      </c>
      <c r="W16" s="6">
        <f t="shared" si="3"/>
        <v>-2.8865798640254113E-15</v>
      </c>
      <c r="X16" s="6">
        <f t="shared" si="3"/>
        <v>-6.6613381477509412E-16</v>
      </c>
    </row>
    <row r="17" spans="1:24" x14ac:dyDescent="0.25">
      <c r="B17">
        <f t="shared" si="4"/>
        <v>-0.10880696741887297</v>
      </c>
      <c r="C17">
        <f t="shared" si="5"/>
        <v>0.16191148014320045</v>
      </c>
      <c r="D17">
        <f t="shared" si="6"/>
        <v>1.4775043996531199</v>
      </c>
      <c r="E17">
        <f t="shared" si="7"/>
        <v>1.5060316426435567</v>
      </c>
      <c r="F17">
        <f t="shared" si="8"/>
        <v>1.254644202003564</v>
      </c>
      <c r="H17">
        <f t="shared" si="9"/>
        <v>-2.2176139348377459</v>
      </c>
      <c r="I17">
        <f t="shared" si="2"/>
        <v>-1.6761770397135991</v>
      </c>
      <c r="J17">
        <f t="shared" si="2"/>
        <v>0.95500879930623972</v>
      </c>
      <c r="K17">
        <f t="shared" si="2"/>
        <v>1.0120632852871136</v>
      </c>
      <c r="L17">
        <f t="shared" si="2"/>
        <v>0.50928840400712805</v>
      </c>
      <c r="N17" s="3">
        <v>-0.108806967418873</v>
      </c>
      <c r="O17" s="3">
        <v>0.161911480143201</v>
      </c>
      <c r="P17" s="3">
        <v>1.4775043996531201</v>
      </c>
      <c r="Q17" s="3">
        <v>1.50603164264356</v>
      </c>
      <c r="R17" s="3">
        <v>1.25464420200356</v>
      </c>
      <c r="T17" s="6">
        <f t="shared" si="10"/>
        <v>-2.2204460492503131E-16</v>
      </c>
      <c r="U17" s="6">
        <f t="shared" si="3"/>
        <v>-3.4416913763379912E-15</v>
      </c>
      <c r="V17" s="6">
        <f t="shared" si="3"/>
        <v>-1.1102230246251565E-16</v>
      </c>
      <c r="W17" s="6">
        <f t="shared" si="3"/>
        <v>-2.2204460492503154E-15</v>
      </c>
      <c r="X17" s="6">
        <f t="shared" si="3"/>
        <v>3.1086244689504336E-15</v>
      </c>
    </row>
    <row r="18" spans="1:24" x14ac:dyDescent="0.25">
      <c r="B18">
        <f t="shared" si="4"/>
        <v>1.017469588681603</v>
      </c>
      <c r="C18">
        <f t="shared" si="5"/>
        <v>0.95997232728283133</v>
      </c>
      <c r="D18">
        <f t="shared" si="6"/>
        <v>0.74937654865025805</v>
      </c>
      <c r="E18">
        <f t="shared" si="7"/>
        <v>9.5333826793210674E-2</v>
      </c>
      <c r="F18">
        <f t="shared" si="8"/>
        <v>1.5398059894284142</v>
      </c>
      <c r="H18">
        <f t="shared" si="9"/>
        <v>3.4939177363206078E-2</v>
      </c>
      <c r="I18">
        <f t="shared" si="2"/>
        <v>-8.0055345434337385E-2</v>
      </c>
      <c r="J18">
        <f t="shared" si="2"/>
        <v>-0.50124690269948391</v>
      </c>
      <c r="K18">
        <f t="shared" si="2"/>
        <v>-1.8093323464135787</v>
      </c>
      <c r="L18">
        <f t="shared" si="2"/>
        <v>1.0796119788568281</v>
      </c>
      <c r="N18" s="3">
        <v>1.0174695886816001</v>
      </c>
      <c r="O18" s="3">
        <v>0.95997232728283199</v>
      </c>
      <c r="P18" s="3">
        <v>0.74937654865025805</v>
      </c>
      <c r="Q18" s="3">
        <v>9.5333826793210896E-2</v>
      </c>
      <c r="R18" s="3">
        <v>1.53980598942841</v>
      </c>
      <c r="T18" s="6">
        <f t="shared" si="10"/>
        <v>2.8865798640254027E-15</v>
      </c>
      <c r="U18" s="6">
        <f t="shared" si="3"/>
        <v>-6.6613381477509412E-16</v>
      </c>
      <c r="V18" s="6">
        <f t="shared" si="3"/>
        <v>0</v>
      </c>
      <c r="W18" s="6">
        <f t="shared" si="3"/>
        <v>-2.3314683517128315E-15</v>
      </c>
      <c r="X18" s="6">
        <f t="shared" si="3"/>
        <v>2.6645352591003721E-15</v>
      </c>
    </row>
    <row r="19" spans="1:24" x14ac:dyDescent="0.25">
      <c r="B19">
        <f t="shared" si="4"/>
        <v>0.59294571783864392</v>
      </c>
      <c r="C19">
        <f t="shared" si="5"/>
        <v>1.2843454354456934</v>
      </c>
      <c r="D19">
        <f t="shared" si="6"/>
        <v>1.3143018030887403</v>
      </c>
      <c r="E19">
        <f t="shared" si="7"/>
        <v>0.42669718694410741</v>
      </c>
      <c r="F19">
        <f t="shared" si="8"/>
        <v>1.3148856037753056</v>
      </c>
      <c r="H19">
        <f t="shared" si="9"/>
        <v>-0.81410856432271228</v>
      </c>
      <c r="I19">
        <f t="shared" si="2"/>
        <v>0.56869087089138692</v>
      </c>
      <c r="J19">
        <f t="shared" si="2"/>
        <v>0.62860360617748046</v>
      </c>
      <c r="K19">
        <f t="shared" si="2"/>
        <v>-1.1466056261117852</v>
      </c>
      <c r="L19">
        <f t="shared" si="2"/>
        <v>0.629771207550611</v>
      </c>
      <c r="N19" s="3">
        <v>0.59294571783864303</v>
      </c>
      <c r="O19" s="3">
        <v>1.28434543544569</v>
      </c>
      <c r="P19" s="3">
        <v>1.3143018030887399</v>
      </c>
      <c r="Q19" s="3">
        <v>0.42669718694410802</v>
      </c>
      <c r="R19" s="3">
        <v>1.3148856037753101</v>
      </c>
      <c r="T19" s="6">
        <f t="shared" si="10"/>
        <v>1.554312234475218E-15</v>
      </c>
      <c r="U19" s="6">
        <f t="shared" si="3"/>
        <v>2.6645352591003721E-15</v>
      </c>
      <c r="V19" s="6">
        <f t="shared" si="3"/>
        <v>4.4408920985006252E-16</v>
      </c>
      <c r="W19" s="6">
        <f t="shared" si="3"/>
        <v>-1.4432899320127045E-15</v>
      </c>
      <c r="X19" s="6">
        <f t="shared" si="3"/>
        <v>-3.3306690738754751E-15</v>
      </c>
    </row>
    <row r="20" spans="1:24" x14ac:dyDescent="0.25">
      <c r="B20">
        <f t="shared" si="4"/>
        <v>1.2870094427919834</v>
      </c>
      <c r="C20">
        <f t="shared" si="5"/>
        <v>1.4149039516390023</v>
      </c>
      <c r="D20">
        <f t="shared" si="6"/>
        <v>1.776304396134917</v>
      </c>
      <c r="E20">
        <f t="shared" si="7"/>
        <v>0.87627762009203036</v>
      </c>
      <c r="F20">
        <f t="shared" si="8"/>
        <v>0.68521910502915206</v>
      </c>
      <c r="H20">
        <f t="shared" si="9"/>
        <v>0.57401888558396663</v>
      </c>
      <c r="I20">
        <f t="shared" si="2"/>
        <v>0.82980790327800469</v>
      </c>
      <c r="J20">
        <f t="shared" si="2"/>
        <v>1.5526087922698339</v>
      </c>
      <c r="K20">
        <f t="shared" si="2"/>
        <v>-0.24744475981593936</v>
      </c>
      <c r="L20">
        <f t="shared" si="2"/>
        <v>-0.62956178994169576</v>
      </c>
      <c r="N20" s="3">
        <v>1.28700944279198</v>
      </c>
      <c r="O20" s="3">
        <v>1.4149039516390001</v>
      </c>
      <c r="P20" s="3">
        <v>1.7763043961349201</v>
      </c>
      <c r="Q20" s="3">
        <v>0.87627762009203103</v>
      </c>
      <c r="R20" s="3">
        <v>0.68521910502915295</v>
      </c>
      <c r="T20" s="6">
        <f t="shared" si="10"/>
        <v>2.6645352591003721E-15</v>
      </c>
      <c r="U20" s="6">
        <f t="shared" si="3"/>
        <v>1.554312234475218E-15</v>
      </c>
      <c r="V20" s="6">
        <f t="shared" si="3"/>
        <v>-1.776356839400252E-15</v>
      </c>
      <c r="W20" s="6">
        <f t="shared" si="3"/>
        <v>-7.7715611723760987E-16</v>
      </c>
      <c r="X20" s="6">
        <f t="shared" si="3"/>
        <v>-1.3322676295501886E-15</v>
      </c>
    </row>
    <row r="21" spans="1:24" x14ac:dyDescent="0.25">
      <c r="B21">
        <f t="shared" si="4"/>
        <v>1.3207447012237559</v>
      </c>
      <c r="C21">
        <f t="shared" si="5"/>
        <v>0.35940144678161134</v>
      </c>
      <c r="D21">
        <f t="shared" si="6"/>
        <v>1.5435049888753534</v>
      </c>
      <c r="E21">
        <f t="shared" si="7"/>
        <v>0.92784785307258288</v>
      </c>
      <c r="F21">
        <f t="shared" si="8"/>
        <v>1.3822267340974164</v>
      </c>
      <c r="H21">
        <f t="shared" si="9"/>
        <v>0.64148940244751185</v>
      </c>
      <c r="I21">
        <f t="shared" si="2"/>
        <v>-1.2811971064367773</v>
      </c>
      <c r="J21">
        <f t="shared" si="2"/>
        <v>1.0870099777507067</v>
      </c>
      <c r="K21">
        <f t="shared" si="2"/>
        <v>-0.14430429385483426</v>
      </c>
      <c r="L21">
        <f t="shared" si="2"/>
        <v>0.76445346819483262</v>
      </c>
      <c r="N21" s="3">
        <v>1.3207447012237601</v>
      </c>
      <c r="O21" s="3">
        <v>0.35940144678161101</v>
      </c>
      <c r="P21" s="3">
        <v>1.54350498887535</v>
      </c>
      <c r="Q21" s="3">
        <v>0.927847853072582</v>
      </c>
      <c r="R21" s="3">
        <v>1.3822267340974199</v>
      </c>
      <c r="T21" s="6">
        <f t="shared" si="10"/>
        <v>-3.2196467714129591E-15</v>
      </c>
      <c r="U21" s="6">
        <f t="shared" si="3"/>
        <v>8.8817841970012484E-16</v>
      </c>
      <c r="V21" s="6">
        <f t="shared" si="3"/>
        <v>2.2204460492503107E-15</v>
      </c>
      <c r="W21" s="6">
        <f t="shared" si="3"/>
        <v>8.8817841970012484E-16</v>
      </c>
      <c r="X21" s="6">
        <f t="shared" si="3"/>
        <v>-2.5535129566378632E-15</v>
      </c>
    </row>
    <row r="22" spans="1:24" x14ac:dyDescent="0.25">
      <c r="B22">
        <f t="shared" si="4"/>
        <v>1.1777573980335652</v>
      </c>
      <c r="C22">
        <f t="shared" si="5"/>
        <v>1.3298807986537766</v>
      </c>
      <c r="D22">
        <f t="shared" si="6"/>
        <v>0.86369231533582569</v>
      </c>
      <c r="E22">
        <f t="shared" si="7"/>
        <v>1.0313596916859187</v>
      </c>
      <c r="F22">
        <f t="shared" si="8"/>
        <v>0.90278078438752662</v>
      </c>
      <c r="H22">
        <f t="shared" si="9"/>
        <v>0.35551479606713021</v>
      </c>
      <c r="I22">
        <f t="shared" si="2"/>
        <v>0.65976159730755335</v>
      </c>
      <c r="J22">
        <f t="shared" si="2"/>
        <v>-0.27261536932834857</v>
      </c>
      <c r="K22">
        <f t="shared" si="2"/>
        <v>6.2719383371837426E-2</v>
      </c>
      <c r="L22">
        <f t="shared" si="2"/>
        <v>-0.19443843122494667</v>
      </c>
      <c r="N22" s="3">
        <v>1.17775739803357</v>
      </c>
      <c r="O22" s="3">
        <v>1.3298807986537799</v>
      </c>
      <c r="P22" s="3">
        <v>0.86369231533582502</v>
      </c>
      <c r="Q22" s="3">
        <v>1.03135969168592</v>
      </c>
      <c r="R22" s="3">
        <v>0.90278078438752696</v>
      </c>
      <c r="T22" s="6">
        <f t="shared" si="10"/>
        <v>-4.1078251911130879E-15</v>
      </c>
      <c r="U22" s="6">
        <f t="shared" si="3"/>
        <v>-2.5535129566378632E-15</v>
      </c>
      <c r="V22" s="6">
        <f t="shared" si="3"/>
        <v>6.6613381477509373E-16</v>
      </c>
      <c r="W22" s="6">
        <f t="shared" si="3"/>
        <v>-1.3322676295501886E-15</v>
      </c>
      <c r="X22" s="6">
        <f t="shared" si="3"/>
        <v>-3.3306690738754701E-16</v>
      </c>
    </row>
    <row r="23" spans="1:24" x14ac:dyDescent="0.25">
      <c r="B23">
        <f t="shared" si="4"/>
        <v>0.63332556873447166</v>
      </c>
      <c r="C23">
        <f t="shared" si="5"/>
        <v>0.41622005740280166</v>
      </c>
      <c r="D23">
        <f t="shared" si="6"/>
        <v>0.37275915348022659</v>
      </c>
      <c r="E23">
        <f t="shared" si="7"/>
        <v>1.4118004694462047</v>
      </c>
      <c r="F23">
        <f t="shared" si="8"/>
        <v>1.6679208883545313</v>
      </c>
      <c r="H23">
        <f t="shared" si="9"/>
        <v>-0.73334886253105669</v>
      </c>
      <c r="I23">
        <f t="shared" si="2"/>
        <v>-1.1675598851943967</v>
      </c>
      <c r="J23">
        <f t="shared" si="2"/>
        <v>-1.2544816930395468</v>
      </c>
      <c r="K23">
        <f t="shared" si="2"/>
        <v>0.8236009388924096</v>
      </c>
      <c r="L23">
        <f t="shared" si="2"/>
        <v>1.3358417767090625</v>
      </c>
      <c r="N23" s="3">
        <v>0.63332556873447199</v>
      </c>
      <c r="O23" s="3">
        <v>0.41622005740280199</v>
      </c>
      <c r="P23" s="3">
        <v>0.37275915348022598</v>
      </c>
      <c r="Q23" s="3">
        <v>1.4118004694462001</v>
      </c>
      <c r="R23" s="3">
        <v>1.66792088835453</v>
      </c>
      <c r="T23" s="6">
        <f t="shared" si="10"/>
        <v>-5.5511151231257847E-16</v>
      </c>
      <c r="U23" s="6">
        <f t="shared" si="3"/>
        <v>-7.7715611723760987E-16</v>
      </c>
      <c r="V23" s="6">
        <f t="shared" si="3"/>
        <v>1.554312234475218E-15</v>
      </c>
      <c r="W23" s="6">
        <f t="shared" si="3"/>
        <v>3.3306690738754641E-15</v>
      </c>
      <c r="X23" s="6">
        <f t="shared" si="3"/>
        <v>8.8817841970012484E-16</v>
      </c>
    </row>
    <row r="25" spans="1:24" x14ac:dyDescent="0.25">
      <c r="A25" t="s">
        <v>12</v>
      </c>
      <c r="H25" s="3" t="s">
        <v>21</v>
      </c>
      <c r="I25" s="3"/>
      <c r="J25" s="3"/>
      <c r="K25" s="3"/>
      <c r="L25" s="3"/>
      <c r="N25" s="4" t="s">
        <v>22</v>
      </c>
    </row>
    <row r="26" spans="1:24" x14ac:dyDescent="0.25">
      <c r="B26">
        <f>B14-1</f>
        <v>0.50352177362941042</v>
      </c>
      <c r="C26">
        <f>0</f>
        <v>0</v>
      </c>
      <c r="D26">
        <f t="shared" ref="C26:F26" si="11">D14-1</f>
        <v>-9.8061877026105582E-2</v>
      </c>
      <c r="E26">
        <f t="shared" si="11"/>
        <v>-0.27029794817629493</v>
      </c>
      <c r="F26">
        <f t="shared" si="11"/>
        <v>-0.65686654148296564</v>
      </c>
      <c r="H26" s="3">
        <v>0.50352177362940997</v>
      </c>
      <c r="I26" s="3">
        <v>0.52229146640645197</v>
      </c>
      <c r="J26" s="3">
        <v>-9.8061877026105096E-2</v>
      </c>
      <c r="K26" s="3">
        <v>-0.27029794817629499</v>
      </c>
      <c r="L26" s="3">
        <v>-0.65686654148296497</v>
      </c>
    </row>
    <row r="27" spans="1:24" x14ac:dyDescent="0.25">
      <c r="B27">
        <f t="shared" ref="B27:F35" si="12">B15-1</f>
        <v>0.49246731108973973</v>
      </c>
      <c r="C27">
        <f t="shared" si="12"/>
        <v>0.33985125684736772</v>
      </c>
      <c r="D27">
        <f t="shared" si="12"/>
        <v>-0.64317814956641473</v>
      </c>
      <c r="E27">
        <f t="shared" si="12"/>
        <v>0.7067367448920161</v>
      </c>
      <c r="F27">
        <f t="shared" si="12"/>
        <v>-0.72900662329472166</v>
      </c>
      <c r="H27" s="3">
        <v>0.49246731108973901</v>
      </c>
      <c r="I27" s="3">
        <v>0.339851256847367</v>
      </c>
      <c r="J27" s="3">
        <v>-0.64317814956641495</v>
      </c>
      <c r="K27" s="3">
        <v>0.70673674489201599</v>
      </c>
      <c r="L27" s="3">
        <v>-0.72900662329471999</v>
      </c>
    </row>
    <row r="28" spans="1:24" x14ac:dyDescent="0.25">
      <c r="B28">
        <f t="shared" si="12"/>
        <v>8.3565465395699423E-2</v>
      </c>
      <c r="C28">
        <f t="shared" si="12"/>
        <v>0.21122177939726328</v>
      </c>
      <c r="D28">
        <f t="shared" si="12"/>
        <v>-0.35620357862591934</v>
      </c>
      <c r="E28">
        <f t="shared" si="12"/>
        <v>0.28821291260666615</v>
      </c>
      <c r="F28">
        <f t="shared" si="12"/>
        <v>-0.36161014229822341</v>
      </c>
      <c r="H28" s="3">
        <v>8.3565465395699007E-2</v>
      </c>
      <c r="I28" s="3">
        <v>0.211221779397264</v>
      </c>
      <c r="J28" s="3">
        <v>-0.356203578625919</v>
      </c>
      <c r="K28" s="3">
        <v>0.28821291260666598</v>
      </c>
      <c r="L28" s="3">
        <v>-0.36161014229822303</v>
      </c>
    </row>
    <row r="29" spans="1:24" x14ac:dyDescent="0.25">
      <c r="B29">
        <f t="shared" si="12"/>
        <v>-1.108806967418873</v>
      </c>
      <c r="C29">
        <f t="shared" si="12"/>
        <v>-0.83808851985679955</v>
      </c>
      <c r="D29">
        <f t="shared" si="12"/>
        <v>0.47750439965311986</v>
      </c>
      <c r="E29">
        <f t="shared" si="12"/>
        <v>0.50603164264355671</v>
      </c>
      <c r="F29">
        <f t="shared" si="12"/>
        <v>0.25464420200356397</v>
      </c>
      <c r="H29" s="3">
        <v>-1.1088069674188701</v>
      </c>
      <c r="I29" s="3">
        <v>-0.838088519856799</v>
      </c>
      <c r="J29" s="3">
        <v>0.47750439965312003</v>
      </c>
      <c r="K29" s="3">
        <v>0.50603164264355605</v>
      </c>
      <c r="L29" s="3">
        <v>0.25464420200356302</v>
      </c>
    </row>
    <row r="30" spans="1:24" x14ac:dyDescent="0.25">
      <c r="B30">
        <f t="shared" si="12"/>
        <v>1.7469588681602977E-2</v>
      </c>
      <c r="C30">
        <f t="shared" si="12"/>
        <v>-4.0027672717168672E-2</v>
      </c>
      <c r="D30">
        <f t="shared" si="12"/>
        <v>-0.25062345134974195</v>
      </c>
      <c r="E30">
        <f t="shared" si="12"/>
        <v>-0.90466617320678933</v>
      </c>
      <c r="F30">
        <f t="shared" si="12"/>
        <v>0.53980598942841418</v>
      </c>
      <c r="H30" s="3">
        <v>1.74695886816034E-2</v>
      </c>
      <c r="I30" s="3">
        <v>-4.00276727171682E-2</v>
      </c>
      <c r="J30" s="3">
        <v>-0.25062345134974201</v>
      </c>
      <c r="K30" s="3">
        <v>-0.90466617320678899</v>
      </c>
      <c r="L30" s="3">
        <v>0.53980598942841296</v>
      </c>
    </row>
    <row r="31" spans="1:24" x14ac:dyDescent="0.25">
      <c r="B31">
        <f t="shared" si="12"/>
        <v>-0.40705428216135608</v>
      </c>
      <c r="C31">
        <f t="shared" si="12"/>
        <v>0.28434543544569335</v>
      </c>
      <c r="D31">
        <f t="shared" si="12"/>
        <v>0.31430180308874034</v>
      </c>
      <c r="E31">
        <f t="shared" si="12"/>
        <v>-0.57330281305589259</v>
      </c>
      <c r="F31">
        <f t="shared" si="12"/>
        <v>0.31488560377530561</v>
      </c>
      <c r="H31" s="3">
        <v>-0.40705428216135697</v>
      </c>
      <c r="I31" s="3">
        <v>0.28434543544569402</v>
      </c>
      <c r="J31" s="3">
        <v>0.31430180308874001</v>
      </c>
      <c r="K31" s="3">
        <v>-0.57330281305589204</v>
      </c>
      <c r="L31" s="3">
        <v>0.314885603775306</v>
      </c>
    </row>
    <row r="32" spans="1:24" x14ac:dyDescent="0.25">
      <c r="B32">
        <f t="shared" si="12"/>
        <v>0.28700944279198337</v>
      </c>
      <c r="C32">
        <f t="shared" si="12"/>
        <v>0.41490395163900229</v>
      </c>
      <c r="D32">
        <f t="shared" si="12"/>
        <v>0.77630439613491697</v>
      </c>
      <c r="E32">
        <f t="shared" si="12"/>
        <v>-0.12372237990796964</v>
      </c>
      <c r="F32">
        <f t="shared" si="12"/>
        <v>-0.31478089497084794</v>
      </c>
      <c r="H32" s="3">
        <v>0.28700944279198398</v>
      </c>
      <c r="I32" s="3">
        <v>0.41490395163900201</v>
      </c>
      <c r="J32" s="3">
        <v>0.77630439613491697</v>
      </c>
      <c r="K32" s="3">
        <v>-0.123722379907969</v>
      </c>
      <c r="L32" s="3">
        <v>-0.31478089497084699</v>
      </c>
    </row>
    <row r="33" spans="1:12" x14ac:dyDescent="0.25">
      <c r="B33">
        <f t="shared" si="12"/>
        <v>0.32074470122375587</v>
      </c>
      <c r="C33">
        <f t="shared" si="12"/>
        <v>-0.64059855321838866</v>
      </c>
      <c r="D33">
        <f t="shared" si="12"/>
        <v>0.54350498887535337</v>
      </c>
      <c r="E33">
        <f t="shared" si="12"/>
        <v>-7.2152146927417116E-2</v>
      </c>
      <c r="F33">
        <f t="shared" si="12"/>
        <v>0.38222673409741637</v>
      </c>
      <c r="H33" s="3">
        <v>0.32074470122375498</v>
      </c>
      <c r="I33" s="3">
        <v>-0.64059855321838899</v>
      </c>
      <c r="J33" s="3">
        <v>0.54350498887535403</v>
      </c>
      <c r="K33" s="3">
        <v>-7.2152146927417699E-2</v>
      </c>
      <c r="L33" s="3">
        <v>0.38222673409741598</v>
      </c>
    </row>
    <row r="34" spans="1:12" x14ac:dyDescent="0.25">
      <c r="B34">
        <f t="shared" si="12"/>
        <v>0.17775739803356516</v>
      </c>
      <c r="C34">
        <f t="shared" si="12"/>
        <v>0.32988079865377662</v>
      </c>
      <c r="D34">
        <f t="shared" si="12"/>
        <v>-0.13630768466417431</v>
      </c>
      <c r="E34">
        <f t="shared" si="12"/>
        <v>3.1359691685918678E-2</v>
      </c>
      <c r="F34">
        <f t="shared" si="12"/>
        <v>-9.7219215612473375E-2</v>
      </c>
      <c r="H34" s="3">
        <v>0.17775739803356599</v>
      </c>
      <c r="I34" s="3">
        <v>0.32988079865377601</v>
      </c>
      <c r="J34" s="3">
        <v>-0.13630768466417501</v>
      </c>
      <c r="K34" s="3">
        <v>3.13596916859189E-2</v>
      </c>
      <c r="L34" s="3">
        <v>-9.7219215612473403E-2</v>
      </c>
    </row>
    <row r="35" spans="1:12" x14ac:dyDescent="0.25">
      <c r="B35">
        <f t="shared" si="12"/>
        <v>-0.36667443126552834</v>
      </c>
      <c r="C35">
        <f t="shared" si="12"/>
        <v>-0.58377994259719834</v>
      </c>
      <c r="D35">
        <f t="shared" si="12"/>
        <v>-0.62724084651977341</v>
      </c>
      <c r="E35">
        <f t="shared" si="12"/>
        <v>0.41180046944620474</v>
      </c>
      <c r="F35">
        <f t="shared" si="12"/>
        <v>0.66792088835453134</v>
      </c>
      <c r="H35" s="3">
        <v>-0.36667443126552801</v>
      </c>
      <c r="I35" s="3">
        <v>-0.58377994259719801</v>
      </c>
      <c r="J35" s="3">
        <v>-0.62724084651977396</v>
      </c>
      <c r="K35" s="3">
        <v>0.41180046944620502</v>
      </c>
      <c r="L35" s="3">
        <v>0.66792088835453101</v>
      </c>
    </row>
    <row r="37" spans="1:12" x14ac:dyDescent="0.25">
      <c r="A37" t="s">
        <v>15</v>
      </c>
    </row>
    <row r="38" spans="1:12" x14ac:dyDescent="0.25">
      <c r="B38">
        <f>B26*$H$8</f>
        <v>0.25176088681470521</v>
      </c>
      <c r="C38">
        <f t="shared" ref="C38:F38" si="13">C26*$H$8</f>
        <v>0</v>
      </c>
      <c r="D38">
        <f t="shared" si="13"/>
        <v>-4.9030938513052791E-2</v>
      </c>
      <c r="E38">
        <f t="shared" si="13"/>
        <v>-0.13514897408814747</v>
      </c>
      <c r="F38">
        <f t="shared" si="13"/>
        <v>-0.32843327074148282</v>
      </c>
      <c r="H38" s="3">
        <v>0.25176088681470499</v>
      </c>
      <c r="I38" s="3">
        <v>0.26114573320322598</v>
      </c>
      <c r="J38" s="3">
        <v>-4.9030938513052597E-2</v>
      </c>
      <c r="K38" s="3">
        <v>-0.13514897408814799</v>
      </c>
      <c r="L38" s="3">
        <v>-0.32843327074148299</v>
      </c>
    </row>
    <row r="39" spans="1:12" x14ac:dyDescent="0.25">
      <c r="B39">
        <f t="shared" ref="B39:F39" si="14">B27*$H$8</f>
        <v>0.24623365554486987</v>
      </c>
      <c r="C39">
        <f t="shared" si="14"/>
        <v>0.16992562842368386</v>
      </c>
      <c r="D39">
        <f t="shared" si="14"/>
        <v>-0.32158907478320736</v>
      </c>
      <c r="E39">
        <f t="shared" si="14"/>
        <v>0.35336837244600805</v>
      </c>
      <c r="F39">
        <f t="shared" si="14"/>
        <v>-0.36450331164736083</v>
      </c>
      <c r="H39" s="3">
        <v>0.24623365554487001</v>
      </c>
      <c r="I39" s="3">
        <v>0.169925628423684</v>
      </c>
      <c r="J39" s="3">
        <v>-0.32158907478320697</v>
      </c>
      <c r="K39" s="3">
        <v>0.35336837244600799</v>
      </c>
      <c r="L39" s="3">
        <v>-0.36450331164736</v>
      </c>
    </row>
    <row r="40" spans="1:12" x14ac:dyDescent="0.25">
      <c r="B40">
        <f t="shared" ref="B40:F40" si="15">B28*$H$8</f>
        <v>4.1782732697849712E-2</v>
      </c>
      <c r="C40">
        <f t="shared" si="15"/>
        <v>0.10561088969863164</v>
      </c>
      <c r="D40">
        <f t="shared" si="15"/>
        <v>-0.17810178931295967</v>
      </c>
      <c r="E40">
        <f t="shared" si="15"/>
        <v>0.14410645630333307</v>
      </c>
      <c r="F40">
        <f t="shared" si="15"/>
        <v>-0.18080507114911171</v>
      </c>
      <c r="H40" s="3">
        <v>4.1782732697849503E-2</v>
      </c>
      <c r="I40" s="3">
        <v>0.105610889698632</v>
      </c>
      <c r="J40" s="3">
        <v>-0.17810178931296</v>
      </c>
      <c r="K40" s="3">
        <v>0.14410645630333299</v>
      </c>
      <c r="L40" s="3">
        <v>-0.18080507114911201</v>
      </c>
    </row>
    <row r="41" spans="1:12" x14ac:dyDescent="0.25">
      <c r="B41">
        <f t="shared" ref="B41:F41" si="16">B29*$H$8</f>
        <v>-0.55440348370943648</v>
      </c>
      <c r="C41">
        <f t="shared" si="16"/>
        <v>-0.41904425992839978</v>
      </c>
      <c r="D41">
        <f t="shared" si="16"/>
        <v>0.23875219982655993</v>
      </c>
      <c r="E41">
        <f t="shared" si="16"/>
        <v>0.25301582132177836</v>
      </c>
      <c r="F41">
        <f t="shared" si="16"/>
        <v>0.12732210100178198</v>
      </c>
      <c r="H41" s="3">
        <v>-0.55440348370943604</v>
      </c>
      <c r="I41" s="3">
        <v>-0.4190442599284</v>
      </c>
      <c r="J41" s="3">
        <v>0.23875219982656001</v>
      </c>
      <c r="K41" s="3">
        <v>0.25301582132177802</v>
      </c>
      <c r="L41" s="3">
        <v>0.12732210100178201</v>
      </c>
    </row>
    <row r="42" spans="1:12" x14ac:dyDescent="0.25">
      <c r="B42">
        <f t="shared" ref="B42:F42" si="17">B30*$H$8</f>
        <v>8.7347943408014883E-3</v>
      </c>
      <c r="C42">
        <f t="shared" si="17"/>
        <v>-2.0013836358584336E-2</v>
      </c>
      <c r="D42">
        <f t="shared" si="17"/>
        <v>-0.12531172567487098</v>
      </c>
      <c r="E42">
        <f t="shared" si="17"/>
        <v>-0.45233308660339466</v>
      </c>
      <c r="F42">
        <f t="shared" si="17"/>
        <v>0.26990299471420709</v>
      </c>
      <c r="H42" s="3">
        <v>8.7347943408017104E-3</v>
      </c>
      <c r="I42" s="3">
        <v>-2.00138363585841E-2</v>
      </c>
      <c r="J42" s="3">
        <v>-0.12531172567487101</v>
      </c>
      <c r="K42" s="3">
        <v>-0.452333086603395</v>
      </c>
      <c r="L42" s="3">
        <v>0.26990299471420698</v>
      </c>
    </row>
    <row r="43" spans="1:12" x14ac:dyDescent="0.25">
      <c r="B43">
        <f t="shared" ref="B43:F43" si="18">B31*$H$8</f>
        <v>-0.20352714108067804</v>
      </c>
      <c r="C43">
        <f t="shared" si="18"/>
        <v>0.14217271772284668</v>
      </c>
      <c r="D43">
        <f t="shared" si="18"/>
        <v>0.15715090154437017</v>
      </c>
      <c r="E43">
        <f t="shared" si="18"/>
        <v>-0.2866514065279463</v>
      </c>
      <c r="F43">
        <f t="shared" si="18"/>
        <v>0.15744280188765281</v>
      </c>
      <c r="H43" s="3">
        <v>-0.20352714108067799</v>
      </c>
      <c r="I43" s="3">
        <v>0.14217271772284701</v>
      </c>
      <c r="J43" s="3">
        <v>0.15715090154437</v>
      </c>
      <c r="K43" s="3">
        <v>-0.28665140652794602</v>
      </c>
      <c r="L43" s="3">
        <v>0.157442801887653</v>
      </c>
    </row>
    <row r="44" spans="1:12" x14ac:dyDescent="0.25">
      <c r="B44">
        <f t="shared" ref="B44:F44" si="19">B32*$H$8</f>
        <v>0.14350472139599169</v>
      </c>
      <c r="C44">
        <f t="shared" si="19"/>
        <v>0.20745197581950114</v>
      </c>
      <c r="D44">
        <f t="shared" si="19"/>
        <v>0.38815219806745849</v>
      </c>
      <c r="E44">
        <f t="shared" si="19"/>
        <v>-6.1861189953984819E-2</v>
      </c>
      <c r="F44">
        <f t="shared" si="19"/>
        <v>-0.15739044748542397</v>
      </c>
      <c r="H44" s="3">
        <v>0.14350472139599199</v>
      </c>
      <c r="I44" s="3">
        <v>0.20745197581950101</v>
      </c>
      <c r="J44" s="3">
        <v>0.38815219806745799</v>
      </c>
      <c r="K44" s="3">
        <v>-6.1861189953984701E-2</v>
      </c>
      <c r="L44" s="3">
        <v>-0.157390447485424</v>
      </c>
    </row>
    <row r="45" spans="1:12" x14ac:dyDescent="0.25">
      <c r="B45">
        <f t="shared" ref="B45:F45" si="20">B33*$H$8</f>
        <v>0.16037235061187793</v>
      </c>
      <c r="C45">
        <f t="shared" si="20"/>
        <v>-0.32029927660919433</v>
      </c>
      <c r="D45">
        <f t="shared" si="20"/>
        <v>0.27175249443767668</v>
      </c>
      <c r="E45">
        <f t="shared" si="20"/>
        <v>-3.6076073463708558E-2</v>
      </c>
      <c r="F45">
        <f t="shared" si="20"/>
        <v>0.19111336704870818</v>
      </c>
      <c r="H45" s="3">
        <v>0.16037235061187799</v>
      </c>
      <c r="I45" s="3">
        <v>-0.32029927660919499</v>
      </c>
      <c r="J45" s="3">
        <v>0.27175249443767702</v>
      </c>
      <c r="K45" s="3">
        <v>-3.6076073463708801E-2</v>
      </c>
      <c r="L45" s="3">
        <v>0.19111336704870799</v>
      </c>
    </row>
    <row r="46" spans="1:12" x14ac:dyDescent="0.25">
      <c r="B46">
        <f t="shared" ref="B46:F46" si="21">B34*$H$8</f>
        <v>8.8878699016782581E-2</v>
      </c>
      <c r="C46">
        <f t="shared" si="21"/>
        <v>0.16494039932688831</v>
      </c>
      <c r="D46">
        <f t="shared" si="21"/>
        <v>-6.8153842332087156E-2</v>
      </c>
      <c r="E46">
        <f t="shared" si="21"/>
        <v>1.5679845842959339E-2</v>
      </c>
      <c r="F46">
        <f t="shared" si="21"/>
        <v>-4.8609607806236688E-2</v>
      </c>
      <c r="H46" s="3">
        <v>8.88786990167829E-2</v>
      </c>
      <c r="I46" s="3">
        <v>0.164940399326888</v>
      </c>
      <c r="J46" s="3">
        <v>-6.8153842332087294E-2</v>
      </c>
      <c r="K46" s="3">
        <v>1.5679845842959499E-2</v>
      </c>
      <c r="L46" s="3">
        <v>-4.8609607806236702E-2</v>
      </c>
    </row>
    <row r="47" spans="1:12" x14ac:dyDescent="0.25">
      <c r="B47">
        <f t="shared" ref="B47:F47" si="22">B35*$H$8</f>
        <v>-0.18333721563276417</v>
      </c>
      <c r="C47">
        <f t="shared" si="22"/>
        <v>-0.29188997129859917</v>
      </c>
      <c r="D47">
        <f t="shared" si="22"/>
        <v>-0.3136204232598867</v>
      </c>
      <c r="E47">
        <f t="shared" si="22"/>
        <v>0.20590023472310237</v>
      </c>
      <c r="F47">
        <f t="shared" si="22"/>
        <v>0.33396044417726567</v>
      </c>
      <c r="H47" s="3">
        <v>-0.18333721563276401</v>
      </c>
      <c r="I47" s="3">
        <v>-0.291889971298599</v>
      </c>
      <c r="J47" s="3">
        <v>-0.31362042325988698</v>
      </c>
      <c r="K47" s="3">
        <v>0.20590023472310201</v>
      </c>
      <c r="L47" s="3">
        <v>0.333960444177266</v>
      </c>
    </row>
    <row r="49" spans="1:18" x14ac:dyDescent="0.25">
      <c r="A49" t="s">
        <v>14</v>
      </c>
    </row>
    <row r="50" spans="1:18" x14ac:dyDescent="0.25">
      <c r="B50">
        <f>B38*(B2-H$2)*(-0.5)*(H$5+EXP(-12))^(-1.5)</f>
        <v>-1.9064208521229202</v>
      </c>
      <c r="C50">
        <f t="shared" ref="C50:F50" si="23">C38*(C2-I$2)*(-0.5)*(I$5+EXP(-12))^(-1.5)</f>
        <v>0</v>
      </c>
      <c r="D50">
        <f t="shared" si="23"/>
        <v>-5.5474640422916131E-2</v>
      </c>
      <c r="E50">
        <f t="shared" si="23"/>
        <v>-0.40764912276331233</v>
      </c>
      <c r="F50">
        <f t="shared" si="23"/>
        <v>-2.6919117197040783</v>
      </c>
      <c r="H50">
        <v>-16.917050889665401</v>
      </c>
      <c r="I50">
        <v>-9.6867111256925398</v>
      </c>
      <c r="J50">
        <v>-12.9791371475521</v>
      </c>
      <c r="K50">
        <v>-12.553179940134701</v>
      </c>
      <c r="L50">
        <v>-14.036400535855</v>
      </c>
    </row>
    <row r="51" spans="1:18" x14ac:dyDescent="0.25">
      <c r="B51">
        <f t="shared" ref="B51:B59" si="24">B39*(B3-H$2)*(-0.5)*(H$5+EXP(-12))^(-1.5)</f>
        <v>-1.8236315007319877</v>
      </c>
      <c r="C51">
        <f t="shared" ref="C51:C59" si="25">C39*(C3-I$2)*(-0.5)*(I$5+EXP(-12))^(-1.5)</f>
        <v>-0.49727264462657944</v>
      </c>
      <c r="D51">
        <f t="shared" ref="D51:D59" si="26">D39*(D3-J$2)*(-0.5)*(J$5+EXP(-12))^(-1.5)</f>
        <v>-2.3864737175110107</v>
      </c>
      <c r="E51">
        <f t="shared" ref="E51:E59" si="27">E39*(E3-K$2)*(-0.5)*(K$5+EXP(-12))^(-1.5)</f>
        <v>-2.786867737049787</v>
      </c>
      <c r="F51">
        <f t="shared" ref="F51:F59" si="28">F39*(F3-L$2)*(-0.5)*(L$5+EXP(-12))^(-1.5)</f>
        <v>-3.3156561020526811</v>
      </c>
      <c r="H51">
        <v>-16.917050889665401</v>
      </c>
      <c r="I51">
        <v>-9.6867111256925398</v>
      </c>
      <c r="J51">
        <v>-12.9791371475521</v>
      </c>
      <c r="K51">
        <v>-12.553179940134701</v>
      </c>
      <c r="L51">
        <v>-14.036400535855</v>
      </c>
    </row>
    <row r="52" spans="1:18" x14ac:dyDescent="0.25">
      <c r="B52">
        <f t="shared" si="24"/>
        <v>-5.250926524710274E-2</v>
      </c>
      <c r="C52">
        <f t="shared" si="25"/>
        <v>-0.19208533178727891</v>
      </c>
      <c r="D52">
        <f t="shared" si="26"/>
        <v>-0.73196556219802589</v>
      </c>
      <c r="E52">
        <f t="shared" si="27"/>
        <v>-0.46347667506893214</v>
      </c>
      <c r="F52">
        <f t="shared" si="28"/>
        <v>-0.81580758168601775</v>
      </c>
      <c r="H52">
        <v>-16.917050889665401</v>
      </c>
      <c r="I52">
        <v>-9.6867111256925398</v>
      </c>
      <c r="J52">
        <v>-12.9791371475521</v>
      </c>
      <c r="K52">
        <v>-12.553179940134701</v>
      </c>
      <c r="L52">
        <v>-14.036400535855</v>
      </c>
    </row>
    <row r="53" spans="1:18" x14ac:dyDescent="0.25">
      <c r="B53">
        <f t="shared" si="24"/>
        <v>-9.24472850280209</v>
      </c>
      <c r="C53">
        <f t="shared" si="25"/>
        <v>-3.0241030882426356</v>
      </c>
      <c r="D53">
        <f t="shared" si="26"/>
        <v>-1.3153727694908148</v>
      </c>
      <c r="E53">
        <f t="shared" si="27"/>
        <v>-1.428750394023212</v>
      </c>
      <c r="F53">
        <f t="shared" si="28"/>
        <v>-0.40455177932558273</v>
      </c>
      <c r="H53">
        <v>-16.917050889665401</v>
      </c>
      <c r="I53">
        <v>-9.6867111256925398</v>
      </c>
      <c r="J53">
        <v>-12.9791371475521</v>
      </c>
      <c r="K53">
        <v>-12.553179940134701</v>
      </c>
      <c r="L53">
        <v>-14.036400535855</v>
      </c>
    </row>
    <row r="54" spans="1:18" x14ac:dyDescent="0.25">
      <c r="B54">
        <f t="shared" si="24"/>
        <v>-2.2948147271406399E-3</v>
      </c>
      <c r="C54">
        <f t="shared" si="25"/>
        <v>-6.8982271103483275E-3</v>
      </c>
      <c r="D54">
        <f t="shared" si="26"/>
        <v>-0.36235770869312578</v>
      </c>
      <c r="E54">
        <f t="shared" si="27"/>
        <v>-4.5664395987988904</v>
      </c>
      <c r="F54">
        <f t="shared" si="28"/>
        <v>-1.8179499783507367</v>
      </c>
      <c r="H54">
        <v>-16.917050889665401</v>
      </c>
      <c r="I54">
        <v>-9.6867111256925398</v>
      </c>
      <c r="J54">
        <v>-12.9791371475521</v>
      </c>
      <c r="K54">
        <v>-12.553179940134701</v>
      </c>
      <c r="L54">
        <v>-14.036400535855</v>
      </c>
    </row>
    <row r="55" spans="1:18" x14ac:dyDescent="0.25">
      <c r="B55">
        <f t="shared" si="24"/>
        <v>-1.2459107256791846</v>
      </c>
      <c r="C55">
        <f t="shared" si="25"/>
        <v>-0.34810425367305498</v>
      </c>
      <c r="D55">
        <f t="shared" si="26"/>
        <v>-0.56988580176120507</v>
      </c>
      <c r="E55">
        <f t="shared" si="27"/>
        <v>-1.8338725910048828</v>
      </c>
      <c r="F55">
        <f t="shared" si="28"/>
        <v>-0.61860317194987502</v>
      </c>
      <c r="H55">
        <v>-16.917050889665401</v>
      </c>
      <c r="I55">
        <v>-9.6867111256925398</v>
      </c>
      <c r="J55">
        <v>-12.9791371475521</v>
      </c>
      <c r="K55">
        <v>-12.553179940134701</v>
      </c>
      <c r="L55">
        <v>-14.036400535855</v>
      </c>
    </row>
    <row r="56" spans="1:18" x14ac:dyDescent="0.25">
      <c r="B56">
        <f t="shared" si="24"/>
        <v>-0.61940490471819964</v>
      </c>
      <c r="C56">
        <f t="shared" si="25"/>
        <v>-0.74115996232710613</v>
      </c>
      <c r="D56">
        <f t="shared" si="26"/>
        <v>-3.476627676227968</v>
      </c>
      <c r="E56">
        <f t="shared" si="27"/>
        <v>-8.5407801940466391E-2</v>
      </c>
      <c r="F56">
        <f t="shared" si="28"/>
        <v>-0.61819183254097798</v>
      </c>
      <c r="H56">
        <v>-16.917050889665401</v>
      </c>
      <c r="I56">
        <v>-9.6867111256925398</v>
      </c>
      <c r="J56">
        <v>-12.9791371475521</v>
      </c>
      <c r="K56">
        <v>-12.553179940134701</v>
      </c>
      <c r="L56">
        <v>-14.036400535855</v>
      </c>
    </row>
    <row r="57" spans="1:18" x14ac:dyDescent="0.25">
      <c r="B57">
        <f t="shared" si="24"/>
        <v>-0.77357290498496245</v>
      </c>
      <c r="C57">
        <f t="shared" si="25"/>
        <v>-1.7668053887994237</v>
      </c>
      <c r="D57">
        <f t="shared" si="26"/>
        <v>-1.7041238779605141</v>
      </c>
      <c r="E57">
        <f t="shared" si="27"/>
        <v>-2.9046882684902822E-2</v>
      </c>
      <c r="F57">
        <f t="shared" si="28"/>
        <v>-0.91148316276535346</v>
      </c>
      <c r="H57">
        <v>-16.917050889665401</v>
      </c>
      <c r="I57">
        <v>-9.6867111256925398</v>
      </c>
      <c r="J57">
        <v>-12.9791371475521</v>
      </c>
      <c r="K57">
        <v>-12.553179940134701</v>
      </c>
      <c r="L57">
        <v>-14.036400535855</v>
      </c>
    </row>
    <row r="58" spans="1:18" x14ac:dyDescent="0.25">
      <c r="B58">
        <f t="shared" si="24"/>
        <v>-0.23759518655108589</v>
      </c>
      <c r="C58">
        <f t="shared" si="25"/>
        <v>-0.46852296488531275</v>
      </c>
      <c r="D58">
        <f t="shared" si="26"/>
        <v>-0.107185187948869</v>
      </c>
      <c r="E58">
        <f t="shared" si="27"/>
        <v>-5.4871215734695767E-3</v>
      </c>
      <c r="F58">
        <f t="shared" si="28"/>
        <v>-5.8967234028944659E-2</v>
      </c>
      <c r="H58">
        <v>-16.917050889665401</v>
      </c>
      <c r="I58">
        <v>-9.6867111256925398</v>
      </c>
      <c r="J58">
        <v>-12.9791371475521</v>
      </c>
      <c r="K58">
        <v>-12.553179940134701</v>
      </c>
      <c r="L58">
        <v>-14.036400535855</v>
      </c>
    </row>
    <row r="59" spans="1:18" x14ac:dyDescent="0.25">
      <c r="B59">
        <f t="shared" si="24"/>
        <v>-1.0109822321007249</v>
      </c>
      <c r="C59">
        <f t="shared" si="25"/>
        <v>-1.4672872617532395</v>
      </c>
      <c r="D59">
        <f t="shared" si="26"/>
        <v>-2.2696702053376487</v>
      </c>
      <c r="E59">
        <f t="shared" si="27"/>
        <v>-0.94618201522690604</v>
      </c>
      <c r="F59">
        <f t="shared" si="28"/>
        <v>-2.7832779734508057</v>
      </c>
      <c r="H59" s="3">
        <v>-16.917050889665401</v>
      </c>
      <c r="I59" s="3">
        <v>-9.6867111256925398</v>
      </c>
      <c r="J59" s="3">
        <v>-12.9791371475521</v>
      </c>
      <c r="K59" s="3">
        <v>-12.553179940134701</v>
      </c>
      <c r="L59" s="3">
        <v>-14.036400535855</v>
      </c>
    </row>
    <row r="60" spans="1:18" x14ac:dyDescent="0.25">
      <c r="A60" t="s">
        <v>17</v>
      </c>
      <c r="B60" s="1">
        <f>SUM(B50:B59)</f>
        <v>-16.917050889665401</v>
      </c>
      <c r="C60" s="1">
        <f t="shared" ref="C60:F60" si="29">SUM(C50:C59)</f>
        <v>-8.5122391232049797</v>
      </c>
      <c r="D60" s="1">
        <f t="shared" si="29"/>
        <v>-12.979137147552098</v>
      </c>
      <c r="E60" s="1">
        <f t="shared" si="29"/>
        <v>-12.553179940134761</v>
      </c>
      <c r="F60" s="1">
        <f t="shared" si="29"/>
        <v>-14.036400535855053</v>
      </c>
    </row>
    <row r="62" spans="1:18" x14ac:dyDescent="0.25">
      <c r="A62" t="s">
        <v>16</v>
      </c>
      <c r="H62" t="s">
        <v>18</v>
      </c>
    </row>
    <row r="63" spans="1:18" x14ac:dyDescent="0.25">
      <c r="B63">
        <f>-SUM(B38:B47)/SQRT(H$5+EXP(-12))</f>
        <v>8.6108566187033699E-16</v>
      </c>
      <c r="C63">
        <f t="shared" ref="C63:F63" si="30">-SUM(C38:C47)/SQRT(I$5+EXP(-12))</f>
        <v>0.76631325268703532</v>
      </c>
      <c r="D63">
        <f t="shared" si="30"/>
        <v>-2.2626820107357461E-15</v>
      </c>
      <c r="E63">
        <f t="shared" si="30"/>
        <v>2.2252406508992925E-15</v>
      </c>
      <c r="F63">
        <f t="shared" si="30"/>
        <v>0</v>
      </c>
      <c r="H63">
        <f>B2-H$2</f>
        <v>0.25968216229230179</v>
      </c>
      <c r="I63">
        <f t="shared" ref="I63:L72" si="31">C2-I$2</f>
        <v>0.35597502056043584</v>
      </c>
      <c r="J63">
        <f t="shared" si="31"/>
        <v>-5.7738853199407636E-2</v>
      </c>
      <c r="K63">
        <f t="shared" si="31"/>
        <v>-0.16182933137752092</v>
      </c>
      <c r="L63">
        <f t="shared" si="31"/>
        <v>-0.37191087109968035</v>
      </c>
      <c r="N63" s="5">
        <v>2.3778982736934501E-16</v>
      </c>
      <c r="O63" s="5">
        <v>3.5388358909926899E-16</v>
      </c>
      <c r="P63" s="5">
        <v>-4.8480000924370604E-16</v>
      </c>
      <c r="Q63" s="5">
        <v>-1.5737899340482199E-16</v>
      </c>
      <c r="R63" s="5">
        <v>1.50368368487816E-17</v>
      </c>
    </row>
    <row r="64" spans="1:18" x14ac:dyDescent="0.25">
      <c r="B64">
        <f>AVERAGE(H63:H72)*(-2)*B60</f>
        <v>-7.512679762584807E-16</v>
      </c>
      <c r="C64">
        <f t="shared" ref="C64:F64" si="32">AVERAGE(I63:I72)*(-2)*C60</f>
        <v>0</v>
      </c>
      <c r="D64">
        <f t="shared" si="32"/>
        <v>1.585071059107802E-15</v>
      </c>
      <c r="E64">
        <f t="shared" si="32"/>
        <v>-1.6724195282160307E-15</v>
      </c>
      <c r="F64">
        <f t="shared" si="32"/>
        <v>-1.2466828046213733E-15</v>
      </c>
      <c r="H64">
        <f t="shared" ref="H64:H72" si="33">B3-H$2</f>
        <v>0.2539810250513258</v>
      </c>
      <c r="I64">
        <f t="shared" si="31"/>
        <v>0.23163035570178181</v>
      </c>
      <c r="J64">
        <f t="shared" si="31"/>
        <v>-0.37870342568494364</v>
      </c>
      <c r="K64">
        <f t="shared" si="31"/>
        <v>0.42312838723883006</v>
      </c>
      <c r="L64">
        <f t="shared" si="31"/>
        <v>-0.41275582052767334</v>
      </c>
      <c r="N64" s="5">
        <v>2.3778982736934501E-16</v>
      </c>
      <c r="O64" s="5">
        <v>3.5388358909926899E-16</v>
      </c>
      <c r="P64" s="5">
        <v>-4.8480000924370604E-16</v>
      </c>
      <c r="Q64" s="5">
        <v>-1.5737899340482199E-16</v>
      </c>
      <c r="R64" s="5">
        <v>1.50368368487816E-17</v>
      </c>
    </row>
    <row r="65" spans="1:18" x14ac:dyDescent="0.25">
      <c r="H65">
        <f t="shared" si="33"/>
        <v>4.3097363179549819E-2</v>
      </c>
      <c r="I65">
        <f t="shared" si="31"/>
        <v>0.14396114449482378</v>
      </c>
      <c r="J65">
        <f t="shared" si="31"/>
        <v>-0.20973273976705964</v>
      </c>
      <c r="K65">
        <f t="shared" si="31"/>
        <v>0.17255514981225106</v>
      </c>
      <c r="L65">
        <f t="shared" si="31"/>
        <v>-0.20473982845433036</v>
      </c>
      <c r="N65" s="5">
        <v>2.3778982736934501E-16</v>
      </c>
      <c r="O65" s="5">
        <v>3.5388358909926899E-16</v>
      </c>
      <c r="P65" s="5">
        <v>-4.8480000924370604E-16</v>
      </c>
      <c r="Q65" s="5">
        <v>-1.5737899340482199E-16</v>
      </c>
      <c r="R65" s="5">
        <v>1.50368368487816E-17</v>
      </c>
    </row>
    <row r="66" spans="1:18" x14ac:dyDescent="0.25">
      <c r="H66">
        <f t="shared" si="33"/>
        <v>-0.57184695070609459</v>
      </c>
      <c r="I66">
        <f t="shared" si="31"/>
        <v>-0.57121089904103428</v>
      </c>
      <c r="J66">
        <f t="shared" si="31"/>
        <v>0.28115468793548637</v>
      </c>
      <c r="K66">
        <f t="shared" si="31"/>
        <v>0.30296479472890503</v>
      </c>
      <c r="L66">
        <f t="shared" si="31"/>
        <v>0.1441768472082916</v>
      </c>
      <c r="N66" s="5">
        <v>2.3778982736934501E-16</v>
      </c>
      <c r="O66" s="5">
        <v>3.5388358909926899E-16</v>
      </c>
      <c r="P66" s="5">
        <v>-4.8480000924370604E-16</v>
      </c>
      <c r="Q66" s="5">
        <v>-1.5737899340482199E-16</v>
      </c>
      <c r="R66" s="5">
        <v>1.50368368487816E-17</v>
      </c>
    </row>
    <row r="67" spans="1:18" x14ac:dyDescent="0.25">
      <c r="H67">
        <f t="shared" si="33"/>
        <v>9.0096214320508627E-3</v>
      </c>
      <c r="I67">
        <f t="shared" si="31"/>
        <v>-2.7281417627819216E-2</v>
      </c>
      <c r="J67">
        <f t="shared" si="31"/>
        <v>-0.14756713928654763</v>
      </c>
      <c r="K67">
        <f t="shared" si="31"/>
        <v>-0.54163016374222939</v>
      </c>
      <c r="L67">
        <f t="shared" si="31"/>
        <v>0.30563242770731469</v>
      </c>
      <c r="N67" s="5">
        <v>2.3778982736934501E-16</v>
      </c>
      <c r="O67" s="5">
        <v>3.5388358909926899E-16</v>
      </c>
      <c r="P67" s="5">
        <v>-4.8480000924370604E-16</v>
      </c>
      <c r="Q67" s="5">
        <v>-1.5737899340482199E-16</v>
      </c>
      <c r="R67" s="5">
        <v>1.50368368487816E-17</v>
      </c>
    </row>
    <row r="68" spans="1:18" x14ac:dyDescent="0.25">
      <c r="H68">
        <f t="shared" si="33"/>
        <v>-0.20993081470951419</v>
      </c>
      <c r="I68">
        <f t="shared" si="31"/>
        <v>0.1937995903426778</v>
      </c>
      <c r="J68">
        <f t="shared" si="31"/>
        <v>0.18506096578203135</v>
      </c>
      <c r="K68">
        <f t="shared" si="31"/>
        <v>-0.34324052971787788</v>
      </c>
      <c r="L68">
        <f t="shared" si="31"/>
        <v>0.17828489015810167</v>
      </c>
      <c r="N68" s="5">
        <v>2.3778982736934501E-16</v>
      </c>
      <c r="O68" s="5">
        <v>3.5388358909926899E-16</v>
      </c>
      <c r="P68" s="5">
        <v>-4.8480000924370604E-16</v>
      </c>
      <c r="Q68" s="5">
        <v>-1.5737899340482199E-16</v>
      </c>
      <c r="R68" s="5">
        <v>1.50368368487816E-17</v>
      </c>
    </row>
    <row r="69" spans="1:18" x14ac:dyDescent="0.25">
      <c r="H69">
        <f t="shared" si="33"/>
        <v>0.14801988038234382</v>
      </c>
      <c r="I69">
        <f t="shared" si="31"/>
        <v>0.28278356476221278</v>
      </c>
      <c r="J69">
        <f t="shared" si="31"/>
        <v>0.45708818682469432</v>
      </c>
      <c r="K69">
        <f t="shared" si="31"/>
        <v>-7.407348132692293E-2</v>
      </c>
      <c r="L69">
        <f t="shared" si="31"/>
        <v>-0.17822560514323438</v>
      </c>
      <c r="N69" s="5">
        <v>2.3778982736934501E-16</v>
      </c>
      <c r="O69" s="5">
        <v>3.5388358909926899E-16</v>
      </c>
      <c r="P69" s="5">
        <v>-4.8480000924370604E-16</v>
      </c>
      <c r="Q69" s="5">
        <v>-1.5737899340482199E-16</v>
      </c>
      <c r="R69" s="5">
        <v>1.50368368487816E-17</v>
      </c>
    </row>
    <row r="70" spans="1:18" x14ac:dyDescent="0.25">
      <c r="H70">
        <f t="shared" si="33"/>
        <v>0.16541822403669382</v>
      </c>
      <c r="I70">
        <f t="shared" si="31"/>
        <v>-0.4366088627139102</v>
      </c>
      <c r="J70">
        <f t="shared" si="31"/>
        <v>0.32001584833487839</v>
      </c>
      <c r="K70">
        <f t="shared" si="31"/>
        <v>-4.3198010837658951E-2</v>
      </c>
      <c r="L70">
        <f t="shared" si="31"/>
        <v>0.21641272413544366</v>
      </c>
      <c r="N70" s="5">
        <v>2.3778982736934501E-16</v>
      </c>
      <c r="O70" s="5">
        <v>3.5388358909926899E-16</v>
      </c>
      <c r="P70" s="5">
        <v>-4.8480000924370604E-16</v>
      </c>
      <c r="Q70" s="5">
        <v>-1.5737899340482199E-16</v>
      </c>
      <c r="R70" s="5">
        <v>1.50368368487816E-17</v>
      </c>
    </row>
    <row r="71" spans="1:18" x14ac:dyDescent="0.25">
      <c r="H71">
        <f t="shared" si="33"/>
        <v>9.1675132839008855E-2</v>
      </c>
      <c r="I71">
        <f t="shared" si="31"/>
        <v>0.22483485110569779</v>
      </c>
      <c r="J71">
        <f t="shared" si="31"/>
        <v>-8.0257992539554623E-2</v>
      </c>
      <c r="K71">
        <f t="shared" si="31"/>
        <v>1.8775273626670086E-2</v>
      </c>
      <c r="L71">
        <f t="shared" si="31"/>
        <v>-5.5044489074498326E-2</v>
      </c>
      <c r="N71" s="5">
        <v>2.3778982736934501E-16</v>
      </c>
      <c r="O71" s="5">
        <v>3.5388358909926899E-16</v>
      </c>
      <c r="P71" s="5">
        <v>-4.8480000924370604E-16</v>
      </c>
      <c r="Q71" s="5">
        <v>-1.5737899340482199E-16</v>
      </c>
      <c r="R71" s="5">
        <v>1.50368368487816E-17</v>
      </c>
    </row>
    <row r="72" spans="1:18" x14ac:dyDescent="0.25">
      <c r="H72">
        <f t="shared" si="33"/>
        <v>-0.1891056437976662</v>
      </c>
      <c r="I72">
        <f t="shared" si="31"/>
        <v>-0.39788334758486621</v>
      </c>
      <c r="J72">
        <f t="shared" si="31"/>
        <v>-0.36931953839957665</v>
      </c>
      <c r="K72">
        <f t="shared" si="31"/>
        <v>0.24654791159555312</v>
      </c>
      <c r="L72">
        <f t="shared" si="31"/>
        <v>0.3781697250902647</v>
      </c>
      <c r="N72" s="5">
        <v>2.3778982736934501E-16</v>
      </c>
      <c r="O72" s="5">
        <v>3.5388358909926899E-16</v>
      </c>
      <c r="P72" s="5">
        <v>-4.8480000924370604E-16</v>
      </c>
      <c r="Q72" s="5">
        <v>-1.5737899340482199E-16</v>
      </c>
      <c r="R72" s="5">
        <v>1.50368368487816E-17</v>
      </c>
    </row>
    <row r="73" spans="1:18" x14ac:dyDescent="0.25">
      <c r="B73" s="1">
        <f>SUM(B63:B64)</f>
        <v>1.098176856118563E-16</v>
      </c>
      <c r="C73" s="1">
        <f t="shared" ref="C73:F73" si="34">SUM(C63:C64)</f>
        <v>0.76631325268703532</v>
      </c>
      <c r="D73" s="1">
        <f t="shared" si="34"/>
        <v>-6.7761095162794405E-16</v>
      </c>
      <c r="E73" s="1">
        <f t="shared" si="34"/>
        <v>5.5282112268326183E-16</v>
      </c>
      <c r="F73" s="1">
        <f t="shared" si="34"/>
        <v>-1.2466828046213733E-15</v>
      </c>
    </row>
    <row r="75" spans="1:18" x14ac:dyDescent="0.25">
      <c r="A75" t="s">
        <v>13</v>
      </c>
    </row>
    <row r="76" spans="1:18" x14ac:dyDescent="0.25">
      <c r="B76">
        <f>B38/SQRT(H$5+EXP(-12))</f>
        <v>0.97632495925355733</v>
      </c>
      <c r="C76">
        <f t="shared" ref="C76:F76" si="35">C38/SQRT(I$5+EXP(-12))</f>
        <v>0</v>
      </c>
      <c r="D76">
        <f t="shared" si="35"/>
        <v>-0.16654524974149837</v>
      </c>
      <c r="E76">
        <f t="shared" si="35"/>
        <v>-0.45146933603696288</v>
      </c>
      <c r="F76">
        <f t="shared" si="35"/>
        <v>-1.1601533777272892</v>
      </c>
      <c r="H76" s="4">
        <f>H63*2/10*B$60</f>
        <v>-0.87861127092744373</v>
      </c>
      <c r="I76" s="4">
        <f t="shared" ref="I76:L85" si="36">I63*2/10*C$60</f>
        <v>-0.60602889937964777</v>
      </c>
      <c r="J76" s="4">
        <f t="shared" si="36"/>
        <v>0.14988009888349779</v>
      </c>
      <c r="K76" s="4">
        <f t="shared" si="36"/>
        <v>0.40629454327474329</v>
      </c>
      <c r="L76" s="4">
        <f t="shared" si="36"/>
        <v>1.0440579900787745</v>
      </c>
      <c r="N76">
        <f>B$73/10</f>
        <v>1.098176856118563E-17</v>
      </c>
      <c r="O76">
        <f t="shared" ref="O76:R76" si="37">C$73/10</f>
        <v>7.6631325268703532E-2</v>
      </c>
      <c r="P76">
        <f t="shared" si="37"/>
        <v>-6.7761095162794405E-17</v>
      </c>
      <c r="Q76">
        <f t="shared" si="37"/>
        <v>5.528211226832618E-17</v>
      </c>
      <c r="R76">
        <f t="shared" si="37"/>
        <v>-1.2466828046213733E-16</v>
      </c>
    </row>
    <row r="77" spans="1:18" x14ac:dyDescent="0.25">
      <c r="B77">
        <f t="shared" ref="B77:B85" si="38">B39/SQRT(H$5+EXP(-12))</f>
        <v>0.95489043893317616</v>
      </c>
      <c r="C77">
        <f t="shared" ref="C77:C85" si="39">C39/SQRT(I$5+EXP(-12))</f>
        <v>0.49863445760726344</v>
      </c>
      <c r="D77">
        <f t="shared" ref="D77:D85" si="40">D39/SQRT(J$5+EXP(-12))</f>
        <v>-1.0923538157371473</v>
      </c>
      <c r="E77">
        <f t="shared" ref="E77:E85" si="41">E39/SQRT(K$5+EXP(-12))</f>
        <v>1.1804379985941207</v>
      </c>
      <c r="F77">
        <f t="shared" ref="F77:F85" si="42">F39/SQRT(L$5+EXP(-12))</f>
        <v>-1.2875667171165692</v>
      </c>
      <c r="H77" s="4">
        <f t="shared" ref="H77:H85" si="43">H64*2/10*B$60</f>
        <v>-0.85932198516053226</v>
      </c>
      <c r="I77" s="4">
        <f t="shared" si="36"/>
        <v>-0.39433859518531855</v>
      </c>
      <c r="J77" s="4">
        <f t="shared" si="36"/>
        <v>0.98304874004253751</v>
      </c>
      <c r="K77" s="4">
        <f t="shared" si="36"/>
        <v>-1.0623213565576111</v>
      </c>
      <c r="L77" s="4">
        <f t="shared" si="36"/>
        <v>1.1587212040863852</v>
      </c>
      <c r="N77">
        <f t="shared" ref="N77:N85" si="44">B$73/10</f>
        <v>1.098176856118563E-17</v>
      </c>
      <c r="O77">
        <f t="shared" ref="O77:O85" si="45">C$73/10</f>
        <v>7.6631325268703532E-2</v>
      </c>
      <c r="P77">
        <f t="shared" ref="P77:P85" si="46">D$73/10</f>
        <v>-6.7761095162794405E-17</v>
      </c>
      <c r="Q77">
        <f t="shared" ref="Q77:Q85" si="47">E$73/10</f>
        <v>5.528211226832618E-17</v>
      </c>
      <c r="R77">
        <f t="shared" ref="R77:R85" si="48">F$73/10</f>
        <v>-1.2466828046213733E-16</v>
      </c>
    </row>
    <row r="78" spans="1:18" x14ac:dyDescent="0.25">
      <c r="B78">
        <f t="shared" si="38"/>
        <v>0.16203281341614525</v>
      </c>
      <c r="C78">
        <f t="shared" si="39"/>
        <v>0.30990751183803128</v>
      </c>
      <c r="D78">
        <f t="shared" si="40"/>
        <v>-0.60496510734009523</v>
      </c>
      <c r="E78">
        <f t="shared" si="41"/>
        <v>0.48139208295781732</v>
      </c>
      <c r="F78">
        <f t="shared" si="42"/>
        <v>-0.63867346182772344</v>
      </c>
      <c r="H78" s="4">
        <f t="shared" si="43"/>
        <v>-0.14581605722376723</v>
      </c>
      <c r="I78" s="4">
        <f t="shared" si="36"/>
        <v>-0.24508633727804083</v>
      </c>
      <c r="J78" s="4">
        <f t="shared" si="36"/>
        <v>0.54442999875370413</v>
      </c>
      <c r="K78" s="4">
        <f t="shared" si="36"/>
        <v>-0.43322316903801977</v>
      </c>
      <c r="L78" s="4">
        <f t="shared" si="36"/>
        <v>0.57476204756544691</v>
      </c>
      <c r="N78">
        <f t="shared" si="44"/>
        <v>1.098176856118563E-17</v>
      </c>
      <c r="O78">
        <f t="shared" si="45"/>
        <v>7.6631325268703532E-2</v>
      </c>
      <c r="P78">
        <f t="shared" si="46"/>
        <v>-6.7761095162794405E-17</v>
      </c>
      <c r="Q78">
        <f t="shared" si="47"/>
        <v>5.528211226832618E-17</v>
      </c>
      <c r="R78">
        <f t="shared" si="48"/>
        <v>-1.2466828046213733E-16</v>
      </c>
    </row>
    <row r="79" spans="1:18" x14ac:dyDescent="0.25">
      <c r="B79">
        <f t="shared" si="38"/>
        <v>-2.1499684303266049</v>
      </c>
      <c r="C79">
        <f t="shared" si="39"/>
        <v>-1.2296550508664281</v>
      </c>
      <c r="D79">
        <f t="shared" si="40"/>
        <v>0.8109786586251253</v>
      </c>
      <c r="E79">
        <f t="shared" si="41"/>
        <v>0.8452071917651941</v>
      </c>
      <c r="F79">
        <f t="shared" si="42"/>
        <v>0.44975091957970598</v>
      </c>
      <c r="H79" s="4">
        <f t="shared" si="43"/>
        <v>1.9347927932389968</v>
      </c>
      <c r="I79" s="4">
        <f t="shared" si="36"/>
        <v>0.97245675248363639</v>
      </c>
      <c r="J79" s="4">
        <f t="shared" si="36"/>
        <v>-0.72982905087837779</v>
      </c>
      <c r="K79" s="4">
        <f t="shared" si="36"/>
        <v>-0.76063431675158721</v>
      </c>
      <c r="L79" s="4">
        <f t="shared" si="36"/>
        <v>-0.4047447950824713</v>
      </c>
      <c r="N79">
        <f t="shared" si="44"/>
        <v>1.098176856118563E-17</v>
      </c>
      <c r="O79">
        <f t="shared" si="45"/>
        <v>7.6631325268703532E-2</v>
      </c>
      <c r="P79">
        <f t="shared" si="46"/>
        <v>-6.7761095162794405E-17</v>
      </c>
      <c r="Q79">
        <f t="shared" si="47"/>
        <v>5.528211226832618E-17</v>
      </c>
      <c r="R79">
        <f t="shared" si="48"/>
        <v>-1.2466828046213733E-16</v>
      </c>
    </row>
    <row r="80" spans="1:18" x14ac:dyDescent="0.25">
      <c r="B80">
        <f t="shared" si="38"/>
        <v>3.3873402007627104E-2</v>
      </c>
      <c r="C80">
        <f t="shared" si="39"/>
        <v>-5.8729154218106719E-2</v>
      </c>
      <c r="D80">
        <f t="shared" si="40"/>
        <v>-0.42565109461454803</v>
      </c>
      <c r="E80">
        <f t="shared" si="41"/>
        <v>-1.5110326930279983</v>
      </c>
      <c r="F80">
        <f t="shared" si="42"/>
        <v>0.95340179839109163</v>
      </c>
      <c r="H80" s="4">
        <f t="shared" si="43"/>
        <v>-3.0483244852524901E-2</v>
      </c>
      <c r="I80" s="4">
        <f t="shared" si="36"/>
        <v>4.6445190093603345E-2</v>
      </c>
      <c r="J80" s="4">
        <f t="shared" si="36"/>
        <v>0.38305882785440504</v>
      </c>
      <c r="K80" s="4">
        <f t="shared" si="36"/>
        <v>1.359836181292172</v>
      </c>
      <c r="L80" s="4">
        <f t="shared" si="36"/>
        <v>-0.85799583440912652</v>
      </c>
      <c r="N80">
        <f t="shared" si="44"/>
        <v>1.098176856118563E-17</v>
      </c>
      <c r="O80">
        <f t="shared" si="45"/>
        <v>7.6631325268703532E-2</v>
      </c>
      <c r="P80">
        <f t="shared" si="46"/>
        <v>-6.7761095162794405E-17</v>
      </c>
      <c r="Q80">
        <f t="shared" si="47"/>
        <v>5.528211226832618E-17</v>
      </c>
      <c r="R80">
        <f t="shared" si="48"/>
        <v>-1.2466828046213733E-16</v>
      </c>
    </row>
    <row r="81" spans="2:18" x14ac:dyDescent="0.25">
      <c r="B81">
        <f t="shared" si="38"/>
        <v>-0.7892752136229747</v>
      </c>
      <c r="C81">
        <f t="shared" si="39"/>
        <v>0.41719554987622703</v>
      </c>
      <c r="D81">
        <f t="shared" si="40"/>
        <v>0.5338004316976549</v>
      </c>
      <c r="E81">
        <f t="shared" si="41"/>
        <v>-0.95756790647057566</v>
      </c>
      <c r="F81">
        <f t="shared" si="42"/>
        <v>0.55614888831583342</v>
      </c>
      <c r="H81" s="4">
        <f t="shared" si="43"/>
        <v>0.71028205514995391</v>
      </c>
      <c r="I81" s="4">
        <f t="shared" si="36"/>
        <v>-0.32993369099520797</v>
      </c>
      <c r="J81" s="4">
        <f t="shared" si="36"/>
        <v>-0.48038633110868617</v>
      </c>
      <c r="K81" s="4">
        <f t="shared" si="36"/>
        <v>0.86175202645913884</v>
      </c>
      <c r="L81" s="4">
        <f t="shared" si="36"/>
        <v>-0.50049562555000759</v>
      </c>
      <c r="N81">
        <f t="shared" si="44"/>
        <v>1.098176856118563E-17</v>
      </c>
      <c r="O81">
        <f t="shared" si="45"/>
        <v>7.6631325268703532E-2</v>
      </c>
      <c r="P81">
        <f t="shared" si="46"/>
        <v>-6.7761095162794405E-17</v>
      </c>
      <c r="Q81">
        <f t="shared" si="47"/>
        <v>5.528211226832618E-17</v>
      </c>
      <c r="R81">
        <f t="shared" si="48"/>
        <v>-1.2466828046213733E-16</v>
      </c>
    </row>
    <row r="82" spans="2:18" x14ac:dyDescent="0.25">
      <c r="B82">
        <f t="shared" si="38"/>
        <v>0.55650916646457849</v>
      </c>
      <c r="C82">
        <f t="shared" si="39"/>
        <v>0.60875280793073394</v>
      </c>
      <c r="D82">
        <f t="shared" si="40"/>
        <v>1.3184513028982088</v>
      </c>
      <c r="E82">
        <f t="shared" si="41"/>
        <v>-0.20664922204119995</v>
      </c>
      <c r="F82">
        <f t="shared" si="42"/>
        <v>-0.55596395231209805</v>
      </c>
      <c r="H82" s="4">
        <f t="shared" si="43"/>
        <v>-0.50081196982205911</v>
      </c>
      <c r="I82" s="4">
        <f t="shared" si="36"/>
        <v>-0.48142426467365534</v>
      </c>
      <c r="J82" s="4">
        <f t="shared" si="36"/>
        <v>-1.1865220530647247</v>
      </c>
      <c r="K82" s="4">
        <f t="shared" si="36"/>
        <v>0.18597154797781515</v>
      </c>
      <c r="L82" s="4">
        <f t="shared" si="36"/>
        <v>0.50032919590711722</v>
      </c>
      <c r="N82">
        <f t="shared" si="44"/>
        <v>1.098176856118563E-17</v>
      </c>
      <c r="O82">
        <f t="shared" si="45"/>
        <v>7.6631325268703532E-2</v>
      </c>
      <c r="P82">
        <f t="shared" si="46"/>
        <v>-6.7761095162794405E-17</v>
      </c>
      <c r="Q82">
        <f t="shared" si="47"/>
        <v>5.528211226832618E-17</v>
      </c>
      <c r="R82">
        <f t="shared" si="48"/>
        <v>-1.2466828046213733E-16</v>
      </c>
    </row>
    <row r="83" spans="2:18" x14ac:dyDescent="0.25">
      <c r="B83">
        <f t="shared" si="38"/>
        <v>0.62192158066148595</v>
      </c>
      <c r="C83">
        <f t="shared" si="39"/>
        <v>-0.93989504435320426</v>
      </c>
      <c r="D83">
        <f t="shared" si="40"/>
        <v>0.92307201180636878</v>
      </c>
      <c r="E83">
        <f t="shared" si="41"/>
        <v>-0.12051324135733552</v>
      </c>
      <c r="F83">
        <f t="shared" si="42"/>
        <v>0.67508635105642334</v>
      </c>
      <c r="H83" s="4">
        <f t="shared" si="43"/>
        <v>-0.55967770282136431</v>
      </c>
      <c r="I83" s="4">
        <f t="shared" si="36"/>
        <v>0.74330380854627565</v>
      </c>
      <c r="J83" s="4">
        <f t="shared" si="36"/>
        <v>-0.83070591698572371</v>
      </c>
      <c r="K83" s="4">
        <f t="shared" si="36"/>
        <v>0.10845448062020487</v>
      </c>
      <c r="L83" s="4">
        <f t="shared" si="36"/>
        <v>-0.60753113540411863</v>
      </c>
      <c r="N83">
        <f t="shared" si="44"/>
        <v>1.098176856118563E-17</v>
      </c>
      <c r="O83">
        <f t="shared" si="45"/>
        <v>7.6631325268703532E-2</v>
      </c>
      <c r="P83">
        <f t="shared" si="46"/>
        <v>-6.7761095162794405E-17</v>
      </c>
      <c r="Q83">
        <f t="shared" si="47"/>
        <v>5.528211226832618E-17</v>
      </c>
      <c r="R83">
        <f t="shared" si="48"/>
        <v>-1.2466828046213733E-16</v>
      </c>
    </row>
    <row r="84" spans="2:18" x14ac:dyDescent="0.25">
      <c r="B84">
        <f t="shared" si="38"/>
        <v>0.34467026746666585</v>
      </c>
      <c r="C84">
        <f t="shared" si="39"/>
        <v>0.48400566364729281</v>
      </c>
      <c r="D84">
        <f t="shared" si="40"/>
        <v>-0.23150074292415243</v>
      </c>
      <c r="E84">
        <f t="shared" si="41"/>
        <v>5.2379010936965814E-2</v>
      </c>
      <c r="F84">
        <f t="shared" si="42"/>
        <v>-0.17170794103498044</v>
      </c>
      <c r="H84" s="4">
        <f t="shared" si="43"/>
        <v>-0.31017457751086974</v>
      </c>
      <c r="I84" s="4">
        <f t="shared" si="36"/>
        <v>-0.38276960316837744</v>
      </c>
      <c r="J84" s="4">
        <f t="shared" si="36"/>
        <v>0.20833589847161851</v>
      </c>
      <c r="K84" s="4">
        <f t="shared" si="36"/>
        <v>-4.7137877652171228E-2</v>
      </c>
      <c r="L84" s="4">
        <f t="shared" si="36"/>
        <v>0.15452529918823119</v>
      </c>
      <c r="N84">
        <f t="shared" si="44"/>
        <v>1.098176856118563E-17</v>
      </c>
      <c r="O84">
        <f t="shared" si="45"/>
        <v>7.6631325268703532E-2</v>
      </c>
      <c r="P84">
        <f t="shared" si="46"/>
        <v>-6.7761095162794405E-17</v>
      </c>
      <c r="Q84">
        <f t="shared" si="47"/>
        <v>5.528211226832618E-17</v>
      </c>
      <c r="R84">
        <f t="shared" si="48"/>
        <v>-1.2466828046213733E-16</v>
      </c>
    </row>
    <row r="85" spans="2:18" x14ac:dyDescent="0.25">
      <c r="B85">
        <f t="shared" si="38"/>
        <v>-0.71097898425365746</v>
      </c>
      <c r="C85">
        <f t="shared" si="39"/>
        <v>-0.85652999414884468</v>
      </c>
      <c r="D85">
        <f t="shared" si="40"/>
        <v>-1.0652863946699143</v>
      </c>
      <c r="E85">
        <f t="shared" si="41"/>
        <v>0.68781611467997228</v>
      </c>
      <c r="F85">
        <f t="shared" si="42"/>
        <v>1.1796774926756048</v>
      </c>
      <c r="H85" s="4">
        <f t="shared" si="43"/>
        <v>0.63982195992961144</v>
      </c>
      <c r="I85" s="4">
        <f t="shared" si="36"/>
        <v>0.67737563955673274</v>
      </c>
      <c r="J85" s="4">
        <f t="shared" si="36"/>
        <v>0.95868978803174776</v>
      </c>
      <c r="K85" s="4">
        <f t="shared" si="36"/>
        <v>-0.61899205962468318</v>
      </c>
      <c r="L85" s="4">
        <f t="shared" si="36"/>
        <v>-1.0616283463802298</v>
      </c>
      <c r="N85">
        <f t="shared" si="44"/>
        <v>1.098176856118563E-17</v>
      </c>
      <c r="O85">
        <f t="shared" si="45"/>
        <v>7.6631325268703532E-2</v>
      </c>
      <c r="P85">
        <f t="shared" si="46"/>
        <v>-6.7761095162794405E-17</v>
      </c>
      <c r="Q85">
        <f t="shared" si="47"/>
        <v>5.528211226832618E-17</v>
      </c>
      <c r="R85">
        <f t="shared" si="48"/>
        <v>-1.2466828046213733E-16</v>
      </c>
    </row>
    <row r="86" spans="2:18" x14ac:dyDescent="0.25">
      <c r="H86" s="3" t="s">
        <v>21</v>
      </c>
      <c r="I86" s="3"/>
      <c r="J86" s="3"/>
      <c r="K86" s="3"/>
      <c r="L86" s="3"/>
    </row>
    <row r="87" spans="2:18" x14ac:dyDescent="0.25">
      <c r="B87" s="1">
        <f>B76+H76+N76</f>
        <v>9.7713688326113615E-2</v>
      </c>
      <c r="C87" s="1">
        <f t="shared" ref="C87:F96" si="49">C76+I76+O76</f>
        <v>-0.52939757411094424</v>
      </c>
      <c r="D87" s="1">
        <f t="shared" si="49"/>
        <v>-1.6665150858000646E-2</v>
      </c>
      <c r="E87" s="1">
        <f t="shared" si="49"/>
        <v>-4.5174792762219529E-2</v>
      </c>
      <c r="F87" s="1">
        <f t="shared" si="49"/>
        <v>-0.11609538764851481</v>
      </c>
      <c r="H87" s="3">
        <v>9.7713688326114101E-2</v>
      </c>
      <c r="I87" s="3">
        <v>7.66678142607536E-2</v>
      </c>
      <c r="J87" s="3">
        <v>-1.6665150858000501E-2</v>
      </c>
      <c r="K87" s="3">
        <v>-4.51747927622198E-2</v>
      </c>
      <c r="L87" s="3">
        <v>-0.116095387648517</v>
      </c>
      <c r="N87" s="7">
        <f>LN(B87/H87)</f>
        <v>-4.9960036108132171E-15</v>
      </c>
      <c r="O87" s="7" t="e">
        <f t="shared" ref="O87:R87" si="50">LN(C87/I87)</f>
        <v>#NUM!</v>
      </c>
      <c r="P87" s="7">
        <f t="shared" si="50"/>
        <v>8.6597395920761831E-15</v>
      </c>
      <c r="Q87" s="7">
        <f t="shared" si="50"/>
        <v>-5.9952043329758635E-15</v>
      </c>
      <c r="R87" s="7">
        <f t="shared" si="50"/>
        <v>-1.8873791418627838E-14</v>
      </c>
    </row>
    <row r="88" spans="2:18" x14ac:dyDescent="0.25">
      <c r="B88" s="1">
        <f t="shared" ref="B88:B96" si="51">B77+H77+N77</f>
        <v>9.5568453772643905E-2</v>
      </c>
      <c r="C88" s="1">
        <f t="shared" si="49"/>
        <v>0.18092718769064842</v>
      </c>
      <c r="D88" s="1">
        <f t="shared" si="49"/>
        <v>-0.10930507569460986</v>
      </c>
      <c r="E88" s="1">
        <f t="shared" si="49"/>
        <v>0.11811664203650968</v>
      </c>
      <c r="F88" s="1">
        <f t="shared" si="49"/>
        <v>-0.1288455130301841</v>
      </c>
      <c r="H88" s="3">
        <v>9.5568453772644293E-2</v>
      </c>
      <c r="I88" s="3">
        <v>4.9887188882348901E-2</v>
      </c>
      <c r="J88" s="3">
        <v>-0.10930507569461</v>
      </c>
      <c r="K88" s="3">
        <v>0.11811664203651</v>
      </c>
      <c r="L88" s="3">
        <v>-0.12884551303018699</v>
      </c>
      <c r="N88" s="7">
        <f t="shared" ref="N88:N96" si="52">LN(B88/H88)</f>
        <v>-4.1078251911130879E-15</v>
      </c>
      <c r="O88" s="7">
        <f t="shared" ref="O88:O96" si="53">LN(C88/I88)</f>
        <v>1.2883304384076073</v>
      </c>
      <c r="P88" s="7">
        <f t="shared" ref="P88:P96" si="54">LN(D88/J88)</f>
        <v>-1.221245327087673E-15</v>
      </c>
      <c r="Q88" s="7">
        <f t="shared" ref="Q88:Q96" si="55">LN(E88/K88)</f>
        <v>-2.6645352591003792E-15</v>
      </c>
      <c r="R88" s="7">
        <f t="shared" ref="R88:R96" si="56">LN(F88/L88)</f>
        <v>-2.2426505097428415E-14</v>
      </c>
    </row>
    <row r="89" spans="2:18" x14ac:dyDescent="0.25">
      <c r="B89" s="1">
        <f t="shared" si="51"/>
        <v>1.6216756192378039E-2</v>
      </c>
      <c r="C89" s="1">
        <f t="shared" si="49"/>
        <v>0.14145249982869398</v>
      </c>
      <c r="D89" s="1">
        <f t="shared" si="49"/>
        <v>-6.0535108586391176E-2</v>
      </c>
      <c r="E89" s="1">
        <f t="shared" si="49"/>
        <v>4.8168913919797607E-2</v>
      </c>
      <c r="F89" s="1">
        <f t="shared" si="49"/>
        <v>-6.3911414262276658E-2</v>
      </c>
      <c r="H89" s="3">
        <v>1.6216756192378001E-2</v>
      </c>
      <c r="I89" s="3">
        <v>3.1005507828942999E-2</v>
      </c>
      <c r="J89" s="3">
        <v>-6.0535108586391197E-2</v>
      </c>
      <c r="K89" s="3">
        <v>4.8168913919797801E-2</v>
      </c>
      <c r="L89" s="3">
        <v>-6.3911414262278199E-2</v>
      </c>
      <c r="N89" s="7">
        <f t="shared" si="52"/>
        <v>2.4424906541753412E-15</v>
      </c>
      <c r="O89" s="7">
        <f t="shared" si="53"/>
        <v>1.5177991098653756</v>
      </c>
      <c r="P89" s="7">
        <f t="shared" si="54"/>
        <v>-3.3306690738754701E-16</v>
      </c>
      <c r="Q89" s="7">
        <f t="shared" si="55"/>
        <v>-3.9968028886505714E-15</v>
      </c>
      <c r="R89" s="7">
        <f t="shared" si="56"/>
        <v>-2.4091839634366187E-14</v>
      </c>
    </row>
    <row r="90" spans="2:18" x14ac:dyDescent="0.25">
      <c r="B90" s="1">
        <f t="shared" si="51"/>
        <v>-0.21517563708760812</v>
      </c>
      <c r="C90" s="1">
        <f t="shared" si="49"/>
        <v>-0.1805669731140882</v>
      </c>
      <c r="D90" s="1">
        <f t="shared" si="49"/>
        <v>8.114960774674744E-2</v>
      </c>
      <c r="E90" s="1">
        <f t="shared" si="49"/>
        <v>8.4572875013606941E-2</v>
      </c>
      <c r="F90" s="1">
        <f t="shared" si="49"/>
        <v>4.5006124497234554E-2</v>
      </c>
      <c r="H90" s="3">
        <v>-0.21517563708760901</v>
      </c>
      <c r="I90" s="3">
        <v>-0.123024056694903</v>
      </c>
      <c r="J90" s="3">
        <v>8.1149607746747704E-2</v>
      </c>
      <c r="K90" s="3">
        <v>8.4572875013607399E-2</v>
      </c>
      <c r="L90" s="3">
        <v>4.5006124497235699E-2</v>
      </c>
      <c r="N90" s="7">
        <f t="shared" si="52"/>
        <v>-4.1078251911130879E-15</v>
      </c>
      <c r="O90" s="7">
        <f t="shared" si="53"/>
        <v>0.3837218320031528</v>
      </c>
      <c r="P90" s="7">
        <f t="shared" si="54"/>
        <v>-3.2196467714129591E-15</v>
      </c>
      <c r="Q90" s="7">
        <f t="shared" si="55"/>
        <v>-5.440092820663282E-15</v>
      </c>
      <c r="R90" s="7">
        <f t="shared" si="56"/>
        <v>-2.5424107263916407E-14</v>
      </c>
    </row>
    <row r="91" spans="2:18" x14ac:dyDescent="0.25">
      <c r="B91" s="1">
        <f t="shared" si="51"/>
        <v>3.390157155102214E-3</v>
      </c>
      <c r="C91" s="1">
        <f t="shared" si="49"/>
        <v>6.4347361144200158E-2</v>
      </c>
      <c r="D91" s="1">
        <f t="shared" si="49"/>
        <v>-4.2592266760143063E-2</v>
      </c>
      <c r="E91" s="1">
        <f t="shared" si="49"/>
        <v>-0.15119651173582621</v>
      </c>
      <c r="F91" s="1">
        <f t="shared" si="49"/>
        <v>9.5405963981964978E-2</v>
      </c>
      <c r="H91" s="3">
        <v>3.3901571551023602E-3</v>
      </c>
      <c r="I91" s="3">
        <v>-5.87571188609447E-3</v>
      </c>
      <c r="J91" s="3">
        <v>-4.2592266760143202E-2</v>
      </c>
      <c r="K91" s="3">
        <v>-0.15119651173582699</v>
      </c>
      <c r="L91" s="3">
        <v>9.5405963981967198E-2</v>
      </c>
      <c r="N91" s="7">
        <f t="shared" si="52"/>
        <v>-4.3076653355457001E-14</v>
      </c>
      <c r="O91" s="7" t="e">
        <f t="shared" si="53"/>
        <v>#NUM!</v>
      </c>
      <c r="P91" s="7">
        <f t="shared" si="54"/>
        <v>-3.2196467714129591E-15</v>
      </c>
      <c r="Q91" s="7">
        <f t="shared" si="55"/>
        <v>-5.1070259132757335E-15</v>
      </c>
      <c r="R91" s="7">
        <f t="shared" si="56"/>
        <v>-2.3314683517128559E-14</v>
      </c>
    </row>
    <row r="92" spans="2:18" x14ac:dyDescent="0.25">
      <c r="B92" s="1">
        <f t="shared" si="51"/>
        <v>-7.8993158473020783E-2</v>
      </c>
      <c r="C92" s="1">
        <f t="shared" si="49"/>
        <v>0.16389318414972259</v>
      </c>
      <c r="D92" s="1">
        <f t="shared" si="49"/>
        <v>5.3414100588968658E-2</v>
      </c>
      <c r="E92" s="1">
        <f t="shared" si="49"/>
        <v>-9.581588001143676E-2</v>
      </c>
      <c r="F92" s="1">
        <f t="shared" si="49"/>
        <v>5.5653262765825703E-2</v>
      </c>
      <c r="H92" s="3">
        <v>-7.8993158473021394E-2</v>
      </c>
      <c r="I92" s="3">
        <v>4.17394202908122E-2</v>
      </c>
      <c r="J92" s="3">
        <v>5.3414100588968699E-2</v>
      </c>
      <c r="K92" s="3">
        <v>-9.5815880011437204E-2</v>
      </c>
      <c r="L92" s="3">
        <v>5.5653262765827299E-2</v>
      </c>
      <c r="N92" s="7">
        <f t="shared" si="52"/>
        <v>-7.7715611723761258E-15</v>
      </c>
      <c r="O92" s="7">
        <f t="shared" si="53"/>
        <v>1.367768886489461</v>
      </c>
      <c r="P92" s="7">
        <f t="shared" si="54"/>
        <v>-7.7715611723760987E-16</v>
      </c>
      <c r="Q92" s="7">
        <f t="shared" si="55"/>
        <v>-4.6629367034256685E-15</v>
      </c>
      <c r="R92" s="7">
        <f t="shared" si="56"/>
        <v>-2.8643754035329449E-14</v>
      </c>
    </row>
    <row r="93" spans="2:18" x14ac:dyDescent="0.25">
      <c r="B93" s="1">
        <f t="shared" si="51"/>
        <v>5.5697196642519389E-2</v>
      </c>
      <c r="C93" s="1">
        <f t="shared" si="49"/>
        <v>0.20395986852578213</v>
      </c>
      <c r="D93" s="1">
        <f t="shared" si="49"/>
        <v>0.13192924983348403</v>
      </c>
      <c r="E93" s="1">
        <f t="shared" si="49"/>
        <v>-2.0677674063384749E-2</v>
      </c>
      <c r="F93" s="1">
        <f t="shared" si="49"/>
        <v>-5.5634756404980959E-2</v>
      </c>
      <c r="H93" s="3">
        <v>5.5697196642519799E-2</v>
      </c>
      <c r="I93" s="3">
        <v>6.0904267341708999E-2</v>
      </c>
      <c r="J93" s="3">
        <v>0.131929249833484</v>
      </c>
      <c r="K93" s="3">
        <v>-2.0677674063384902E-2</v>
      </c>
      <c r="L93" s="3">
        <v>-5.5634756404981799E-2</v>
      </c>
      <c r="N93" s="7">
        <f t="shared" si="52"/>
        <v>-7.32747196252606E-15</v>
      </c>
      <c r="O93" s="7">
        <f t="shared" si="53"/>
        <v>1.2086200080254901</v>
      </c>
      <c r="P93" s="7">
        <f t="shared" si="54"/>
        <v>2.2204460492503128E-16</v>
      </c>
      <c r="Q93" s="7">
        <f t="shared" si="55"/>
        <v>-7.32747196252606E-15</v>
      </c>
      <c r="R93" s="7">
        <f t="shared" si="56"/>
        <v>-1.5099033134902243E-14</v>
      </c>
    </row>
    <row r="94" spans="2:18" x14ac:dyDescent="0.25">
      <c r="B94" s="1">
        <f t="shared" si="51"/>
        <v>6.2243877840121656E-2</v>
      </c>
      <c r="C94" s="1">
        <f t="shared" si="49"/>
        <v>-0.11995991053822508</v>
      </c>
      <c r="D94" s="1">
        <f t="shared" si="49"/>
        <v>9.2366094820644992E-2</v>
      </c>
      <c r="E94" s="1">
        <f t="shared" si="49"/>
        <v>-1.2058760737130594E-2</v>
      </c>
      <c r="F94" s="1">
        <f t="shared" si="49"/>
        <v>6.7555215652304587E-2</v>
      </c>
      <c r="H94" s="3">
        <v>6.2243877840121899E-2</v>
      </c>
      <c r="I94" s="3">
        <v>-9.4034258747843796E-2</v>
      </c>
      <c r="J94" s="3">
        <v>9.2366094820645103E-2</v>
      </c>
      <c r="K94" s="3">
        <v>-1.2058760737130801E-2</v>
      </c>
      <c r="L94" s="3">
        <v>6.7555215652306294E-2</v>
      </c>
      <c r="N94" s="7">
        <f t="shared" si="52"/>
        <v>-3.8857805861880558E-15</v>
      </c>
      <c r="O94" s="7">
        <f t="shared" si="53"/>
        <v>0.2434984374803574</v>
      </c>
      <c r="P94" s="7">
        <f t="shared" si="54"/>
        <v>-1.221245327087673E-15</v>
      </c>
      <c r="Q94" s="7">
        <f t="shared" si="55"/>
        <v>-1.7097434579227556E-14</v>
      </c>
      <c r="R94" s="7">
        <f t="shared" si="56"/>
        <v>-2.5313084961453891E-14</v>
      </c>
    </row>
    <row r="95" spans="2:18" x14ac:dyDescent="0.25">
      <c r="B95" s="1">
        <f t="shared" si="51"/>
        <v>3.4495689955796119E-2</v>
      </c>
      <c r="C95" s="1">
        <f t="shared" si="49"/>
        <v>0.1778673857476189</v>
      </c>
      <c r="D95" s="1">
        <f t="shared" si="49"/>
        <v>-2.3164844452533986E-2</v>
      </c>
      <c r="E95" s="1">
        <f t="shared" si="49"/>
        <v>5.2411332847946412E-3</v>
      </c>
      <c r="F95" s="1">
        <f t="shared" si="49"/>
        <v>-1.7182641846749377E-2</v>
      </c>
      <c r="H95" s="3">
        <v>3.4495689955796598E-2</v>
      </c>
      <c r="I95" s="3">
        <v>4.8423612917495001E-2</v>
      </c>
      <c r="J95" s="3">
        <v>-2.3164844452534101E-2</v>
      </c>
      <c r="K95" s="3">
        <v>5.2411332847947002E-3</v>
      </c>
      <c r="L95" s="3">
        <v>-1.7182641846749599E-2</v>
      </c>
      <c r="N95" s="7">
        <f t="shared" si="52"/>
        <v>-1.3877787807814553E-14</v>
      </c>
      <c r="O95" s="7">
        <f t="shared" si="53"/>
        <v>1.3010506837852913</v>
      </c>
      <c r="P95" s="7">
        <f t="shared" si="54"/>
        <v>-4.9960036108132171E-15</v>
      </c>
      <c r="Q95" s="7">
        <f t="shared" si="55"/>
        <v>-1.1213252548714144E-14</v>
      </c>
      <c r="R95" s="7">
        <f t="shared" si="56"/>
        <v>-1.2878587085651899E-14</v>
      </c>
    </row>
    <row r="96" spans="2:18" x14ac:dyDescent="0.25">
      <c r="B96" s="1">
        <f t="shared" si="51"/>
        <v>-7.1157024324046012E-2</v>
      </c>
      <c r="C96" s="1">
        <f t="shared" si="49"/>
        <v>-0.1025230293234084</v>
      </c>
      <c r="D96" s="1">
        <f t="shared" si="49"/>
        <v>-0.10659660663816657</v>
      </c>
      <c r="E96" s="1">
        <f t="shared" si="49"/>
        <v>6.8824055055289157E-2</v>
      </c>
      <c r="F96" s="1">
        <f t="shared" si="49"/>
        <v>0.11804914629537487</v>
      </c>
      <c r="H96" s="3">
        <v>-7.1157024324046303E-2</v>
      </c>
      <c r="I96" s="3">
        <v>-8.5693784193221004E-2</v>
      </c>
      <c r="J96" s="3">
        <v>-0.106596606638167</v>
      </c>
      <c r="K96" s="3">
        <v>6.8824055055289504E-2</v>
      </c>
      <c r="L96" s="3">
        <v>0.11804914629537799</v>
      </c>
      <c r="N96" s="7">
        <f t="shared" si="52"/>
        <v>-4.1078251911130879E-15</v>
      </c>
      <c r="O96" s="7">
        <f t="shared" si="53"/>
        <v>0.17930715652919474</v>
      </c>
      <c r="P96" s="7">
        <f t="shared" si="54"/>
        <v>-3.9968028886505714E-15</v>
      </c>
      <c r="Q96" s="7">
        <f t="shared" si="55"/>
        <v>-4.9960036108132171E-15</v>
      </c>
      <c r="R96" s="7">
        <f t="shared" si="56"/>
        <v>-2.6423307986079076E-14</v>
      </c>
    </row>
    <row r="98" spans="1:12" x14ac:dyDescent="0.25">
      <c r="A98" t="s">
        <v>19</v>
      </c>
    </row>
    <row r="99" spans="1:12" x14ac:dyDescent="0.25">
      <c r="B99">
        <f>SUMPRODUCT(B26:B35,H14:H23)</f>
        <v>4.4995841937666956</v>
      </c>
      <c r="C99">
        <f t="shared" ref="C99:F99" si="57">SUMPRODUCT(C26:C35,I14:I23)</f>
        <v>3.9541851668011807</v>
      </c>
      <c r="D99">
        <f t="shared" si="57"/>
        <v>4.4996809910859881</v>
      </c>
      <c r="E99">
        <f t="shared" si="57"/>
        <v>4.4996914612322518</v>
      </c>
      <c r="F99">
        <f t="shared" si="57"/>
        <v>4.4996550030482041</v>
      </c>
      <c r="H99" s="3">
        <v>4.4995841937666903</v>
      </c>
      <c r="I99" s="3">
        <v>4.4997619185631796</v>
      </c>
      <c r="J99" s="3">
        <v>4.4996809910859898</v>
      </c>
      <c r="K99" s="3">
        <v>4.4996914612322501</v>
      </c>
      <c r="L99" s="3">
        <v>4.4996550030481899</v>
      </c>
    </row>
    <row r="101" spans="1:12" x14ac:dyDescent="0.25">
      <c r="A101" t="s">
        <v>20</v>
      </c>
    </row>
    <row r="102" spans="1:12" x14ac:dyDescent="0.25">
      <c r="B102" s="2">
        <f>SUM(B26:B35)</f>
        <v>-4.4408920985006262E-16</v>
      </c>
      <c r="C102" s="2">
        <f t="shared" ref="C102:F102" si="58">SUM(C26:C35)</f>
        <v>-0.52229146640645197</v>
      </c>
      <c r="D102" s="2">
        <f t="shared" si="58"/>
        <v>1.3322676295501878E-15</v>
      </c>
      <c r="E102" s="2">
        <f t="shared" si="58"/>
        <v>-1.3322676295501878E-15</v>
      </c>
      <c r="F102" s="2">
        <f t="shared" si="58"/>
        <v>0</v>
      </c>
      <c r="H102" s="5">
        <v>2.2204460492503101E-16</v>
      </c>
      <c r="I102" s="5">
        <v>-2.2204460492503101E-16</v>
      </c>
      <c r="J102" s="5">
        <v>9.9920072216264108E-16</v>
      </c>
      <c r="K102" s="5">
        <v>-5.5511151231257797E-16</v>
      </c>
      <c r="L102" s="5">
        <v>-3.3306690738754701E-16</v>
      </c>
    </row>
    <row r="103" spans="1:12" x14ac:dyDescent="0.25">
      <c r="B103" s="2"/>
      <c r="C103" s="2"/>
      <c r="D103" s="2"/>
      <c r="E103" s="2"/>
      <c r="F10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Ruan</dc:creator>
  <cp:lastModifiedBy>Zhi Ruan</cp:lastModifiedBy>
  <dcterms:created xsi:type="dcterms:W3CDTF">2016-03-27T19:32:43Z</dcterms:created>
  <dcterms:modified xsi:type="dcterms:W3CDTF">2016-03-27T20:37:04Z</dcterms:modified>
</cp:coreProperties>
</file>