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омашние задания\Financial_Mathematics\"/>
    </mc:Choice>
  </mc:AlternateContent>
  <xr:revisionPtr revIDLastSave="0" documentId="13_ncr:1_{7BCDA626-4F1C-4BFC-A6B4-684B5091197F}" xr6:coauthVersionLast="47" xr6:coauthVersionMax="47" xr10:uidLastSave="{00000000-0000-0000-0000-000000000000}"/>
  <bookViews>
    <workbookView xWindow="-108" yWindow="-108" windowWidth="23256" windowHeight="12456" xr2:uid="{EA6B04E0-5A2E-431E-BF37-AFC215A5F138}"/>
  </bookViews>
  <sheets>
    <sheet name="Семинар1" sheetId="1" r:id="rId1"/>
  </sheets>
  <definedNames>
    <definedName name="a">Семинар1!$C$21</definedName>
    <definedName name="d">Семинар1!$D$12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36" i="1"/>
  <c r="C33" i="1"/>
  <c r="C60" i="1"/>
  <c r="C59" i="1"/>
  <c r="E48" i="1"/>
  <c r="F48" i="1"/>
  <c r="D48" i="1"/>
  <c r="D51" i="1" s="1"/>
  <c r="C23" i="1"/>
</calcChain>
</file>

<file path=xl/sharedStrings.xml><?xml version="1.0" encoding="utf-8"?>
<sst xmlns="http://schemas.openxmlformats.org/spreadsheetml/2006/main" count="28" uniqueCount="24">
  <si>
    <t>ДЗ по "Финансовая математика (семинары)"</t>
  </si>
  <si>
    <r>
      <t>Задача 1.</t>
    </r>
    <r>
      <rPr>
        <sz val="11.5"/>
        <color rgb="FF2C2D30"/>
        <rFont val="Roboto"/>
      </rPr>
      <t> Инвестор купил акцию 6 лет назад по цене $10. Сейчас он продал ее за $50. Определить, какую доходность принесла ему эта инвестиция в процентах годовых.</t>
    </r>
  </si>
  <si>
    <t>Ставка</t>
  </si>
  <si>
    <t>Сумма</t>
  </si>
  <si>
    <t>Начальная цена</t>
  </si>
  <si>
    <t>Конечная цена</t>
  </si>
  <si>
    <t>Срок</t>
  </si>
  <si>
    <r>
      <t>Задача 2.</t>
    </r>
    <r>
      <rPr>
        <sz val="11.5"/>
        <color rgb="FF2C2D30"/>
        <rFont val="Roboto"/>
      </rPr>
      <t> Инвестору исполнилось только что 30 лет. Он хочет выйти на пенсию в 60 лет и жить на доход с капитала. Допустим, его целевой уровень капитала к пенсии составляет $350 000. Если он ожидает ставку доходности на рынке порядка 8% годовых, то какую сумму ему надо инвестировать каждый год для достижения цели?</t>
    </r>
  </si>
  <si>
    <t>Накопленная 
сумма</t>
  </si>
  <si>
    <r>
      <t>Задача 3.</t>
    </r>
    <r>
      <rPr>
        <sz val="11.5"/>
        <color rgb="FF2C2D30"/>
        <rFont val="Roboto"/>
      </rPr>
      <t> Человек взял ипотечный кредит на сумму 8 млн руб., на 20 лет под 10% годовых. Погашение кредита будет происходить ежемесячными аннуитетными платежами. Определить, сколько составит общая переплата (сумма процентов) по кредиту.</t>
    </r>
  </si>
  <si>
    <t>Переплата</t>
  </si>
  <si>
    <r>
      <t>Задача 4.</t>
    </r>
    <r>
      <rPr>
        <sz val="11.5"/>
        <color rgb="FF2C2D30"/>
        <rFont val="Roboto"/>
      </rPr>
      <t> Известно, что безрисковая ставка на рынке составляет 1%, инфляция ожидается 6% годовых и для данного проекта премия за риск равна 4%. Пусть ставка дисконтирования определяется как сумма этих трех составляющих, тогда чему равна приведенная стоимость потоков по проекту, если в первый год ожидается $2000, во второй $5000 и в третьем году проект будет продан за $10000?</t>
    </r>
  </si>
  <si>
    <t>NPV</t>
  </si>
  <si>
    <t>Прибыль</t>
  </si>
  <si>
    <t>Ставка дисконтирования 1+6+4</t>
  </si>
  <si>
    <t>NPV сум</t>
  </si>
  <si>
    <r>
      <t>Задача 5.</t>
    </r>
    <r>
      <rPr>
        <sz val="11.5"/>
        <color rgb="FF2C2D30"/>
        <rFont val="Roboto"/>
      </rPr>
      <t> Что выгодней: положить деньги на депозит под 11% годовых с ежемесячной капитализацией или на депозит под 11,5% с ежегодной капитализацией процентов?</t>
    </r>
  </si>
  <si>
    <t>11% годовых с ежемесячной капитализацией</t>
  </si>
  <si>
    <t>11,5% с ежегодной капитализацией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</si>
  <si>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выгодней под 11% годовых с ежемесячной капитализацией</t>
    </r>
  </si>
  <si>
    <t>Кредит</t>
  </si>
  <si>
    <t>месяцев</t>
  </si>
  <si>
    <t>Ежегодные
инвестиции</t>
  </si>
  <si>
    <t>Урок 1. Временная стоимость денег. Процентные расчеты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</si>
</sst>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#,##0\ &quot;₽&quot;;[Red]\-#,##0\ &quot;₽&quot;"/>
    <numFmt numFmtId="8" formatCode="#,##0.00\ &quot;₽&quot;;[Red]\-#,##0.00\ &quot;₽&quot;"/>
    <numFmt numFmtId="164" formatCode="_-* #,##0\ [$₽-419]_-;\-* #,##0\ [$₽-419]_-;_-* &quot;-&quot;??\ [$₽-419]_-;_-@_-"/>
    <numFmt numFmtId="165" formatCode="0.000000000"/>
    <numFmt numFmtId="167" formatCode="#,##0\ &quot;₽&quot;"/>
    <numFmt numFmtId="168" formatCode="_-[$$-409]* #,##0.00_ ;_-[$$-409]* \-#,##0.00\ ;_-[$$-409]* &quot;-&quot;??_ ;_-@_ "/>
    <numFmt numFmtId="169" formatCode="[$$-409]#,##0_ ;[Red]\-[$$-409]#,##0\ "/>
    <numFmt numFmtId="170" formatCode="[$$-409]#,##0.00"/>
    <numFmt numFmtId="171" formatCode="[$$-409]#,##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.5"/>
      <color rgb="FF2C2D30"/>
      <name val="Roboto"/>
    </font>
    <font>
      <sz val="11.5"/>
      <color rgb="FF2C2D3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9" fontId="0" fillId="0" borderId="0" xfId="0" applyNumberFormat="1"/>
    <xf numFmtId="8" fontId="0" fillId="0" borderId="0" xfId="0" applyNumberFormat="1"/>
    <xf numFmtId="2" fontId="0" fillId="0" borderId="0" xfId="0" applyNumberFormat="1"/>
    <xf numFmtId="165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4" fillId="0" borderId="0" xfId="0" applyFont="1" applyAlignment="1">
      <alignment horizontal="left" wrapText="1"/>
    </xf>
    <xf numFmtId="170" fontId="0" fillId="0" borderId="0" xfId="0" applyNumberFormat="1"/>
    <xf numFmtId="17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6B66-399F-4B15-9B44-AF54B68A1622}">
  <dimension ref="B1:AG63"/>
  <sheetViews>
    <sheetView tabSelected="1" topLeftCell="A22" workbookViewId="0">
      <selection activeCell="C36" sqref="C36"/>
    </sheetView>
  </sheetViews>
  <sheetFormatPr defaultRowHeight="14.4" x14ac:dyDescent="0.3"/>
  <cols>
    <col min="2" max="2" width="16.5546875" customWidth="1"/>
    <col min="3" max="3" width="13.77734375" bestFit="1" customWidth="1"/>
    <col min="4" max="4" width="12.21875" bestFit="1" customWidth="1"/>
    <col min="5" max="8" width="11.21875" bestFit="1" customWidth="1"/>
    <col min="9" max="9" width="12.77734375" customWidth="1"/>
    <col min="10" max="10" width="11.21875" customWidth="1"/>
    <col min="11" max="11" width="13.21875" customWidth="1"/>
    <col min="12" max="12" width="14.77734375" customWidth="1"/>
    <col min="13" max="13" width="15.33203125" customWidth="1"/>
    <col min="14" max="14" width="11.77734375" customWidth="1"/>
    <col min="15" max="15" width="14.6640625" customWidth="1"/>
    <col min="16" max="16" width="12.33203125" customWidth="1"/>
    <col min="17" max="17" width="10.6640625" customWidth="1"/>
    <col min="18" max="18" width="12.21875" customWidth="1"/>
    <col min="19" max="19" width="11.33203125" customWidth="1"/>
    <col min="20" max="20" width="11.77734375" customWidth="1"/>
    <col min="21" max="21" width="12.21875" customWidth="1"/>
    <col min="22" max="22" width="15.6640625" customWidth="1"/>
    <col min="23" max="23" width="12.6640625" customWidth="1"/>
  </cols>
  <sheetData>
    <row r="1" spans="2:12" ht="25.8" x14ac:dyDescent="0.5">
      <c r="B1" s="1" t="s">
        <v>0</v>
      </c>
      <c r="C1" s="2"/>
    </row>
    <row r="2" spans="2:12" x14ac:dyDescent="0.3">
      <c r="C2" s="3"/>
    </row>
    <row r="3" spans="2:12" ht="21" x14ac:dyDescent="0.4">
      <c r="B3" s="4" t="s">
        <v>23</v>
      </c>
      <c r="C3" s="5"/>
    </row>
    <row r="5" spans="2:12" ht="15" customHeight="1" x14ac:dyDescent="0.3">
      <c r="B5" s="17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x14ac:dyDescent="0.3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2:12" x14ac:dyDescent="0.3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9" spans="2:12" x14ac:dyDescent="0.3">
      <c r="B9" t="s">
        <v>4</v>
      </c>
      <c r="C9" s="15">
        <v>10</v>
      </c>
    </row>
    <row r="10" spans="2:12" x14ac:dyDescent="0.3">
      <c r="B10" t="s">
        <v>5</v>
      </c>
      <c r="C10" s="15">
        <v>50</v>
      </c>
    </row>
    <row r="11" spans="2:12" x14ac:dyDescent="0.3">
      <c r="B11" t="s">
        <v>6</v>
      </c>
      <c r="C11">
        <v>6</v>
      </c>
    </row>
    <row r="12" spans="2:12" x14ac:dyDescent="0.3">
      <c r="B12" t="s">
        <v>2</v>
      </c>
      <c r="C12" s="10">
        <f>RATE(C11,0,-C9,C10,0)</f>
        <v>0.30766048601564883</v>
      </c>
      <c r="D12" s="6"/>
    </row>
    <row r="13" spans="2:12" x14ac:dyDescent="0.3">
      <c r="D13" s="8"/>
      <c r="E13" s="8"/>
      <c r="F13" s="8"/>
      <c r="G13" s="8"/>
      <c r="H13" s="8"/>
    </row>
    <row r="16" spans="2:12" x14ac:dyDescent="0.3">
      <c r="B16" s="17" t="s">
        <v>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33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33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33" ht="15" customHeight="1" x14ac:dyDescent="0.3"/>
    <row r="20" spans="2:33" x14ac:dyDescent="0.3">
      <c r="B20" t="s">
        <v>6</v>
      </c>
      <c r="C20">
        <v>30</v>
      </c>
    </row>
    <row r="21" spans="2:33" x14ac:dyDescent="0.3">
      <c r="B21" t="s">
        <v>2</v>
      </c>
      <c r="C21" s="6">
        <v>0.08</v>
      </c>
      <c r="D21" s="6"/>
    </row>
    <row r="22" spans="2:33" ht="28.8" x14ac:dyDescent="0.3">
      <c r="B22" s="11" t="s">
        <v>8</v>
      </c>
      <c r="C22" s="16">
        <v>350000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2:33" ht="28.8" x14ac:dyDescent="0.3">
      <c r="B23" s="12" t="s">
        <v>22</v>
      </c>
      <c r="C23" s="18">
        <f>-PMT(C21,C20,0,C22,0)</f>
        <v>3089.6016855453004</v>
      </c>
      <c r="D23" s="7"/>
    </row>
    <row r="24" spans="2:33" x14ac:dyDescent="0.3">
      <c r="E24" s="9"/>
    </row>
    <row r="25" spans="2:33" x14ac:dyDescent="0.3">
      <c r="C25" s="7"/>
      <c r="D25" s="7"/>
    </row>
    <row r="26" spans="2:33" ht="15" customHeight="1" x14ac:dyDescent="0.3">
      <c r="B26" s="17" t="s">
        <v>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33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33" x14ac:dyDescent="0.3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31" spans="2:33" x14ac:dyDescent="0.3">
      <c r="B31" t="s">
        <v>20</v>
      </c>
      <c r="C31" s="14">
        <v>8000000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2:33" x14ac:dyDescent="0.3">
      <c r="B32" t="s">
        <v>2</v>
      </c>
      <c r="C32" s="6">
        <v>0.1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2:23" x14ac:dyDescent="0.3">
      <c r="B33" s="12" t="s">
        <v>6</v>
      </c>
      <c r="C33">
        <f>20*12</f>
        <v>240</v>
      </c>
      <c r="D33" s="14" t="s">
        <v>21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2:23" x14ac:dyDescent="0.3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6" spans="2:23" x14ac:dyDescent="0.3">
      <c r="B36" s="12" t="s">
        <v>10</v>
      </c>
      <c r="C36" s="14">
        <f>-PMT(C32/12,C33,$C$31)*C33-$C$31</f>
        <v>10528415.585420951</v>
      </c>
    </row>
    <row r="42" spans="2:23" ht="15" customHeight="1" x14ac:dyDescent="0.3">
      <c r="B42" s="17" t="s">
        <v>11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2:23" x14ac:dyDescent="0.3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2:23" x14ac:dyDescent="0.3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6" spans="2:23" x14ac:dyDescent="0.3">
      <c r="D46">
        <v>1</v>
      </c>
      <c r="E46">
        <v>2</v>
      </c>
      <c r="F46">
        <v>3</v>
      </c>
    </row>
    <row r="47" spans="2:23" x14ac:dyDescent="0.3">
      <c r="C47" t="s">
        <v>13</v>
      </c>
      <c r="D47">
        <v>2000</v>
      </c>
      <c r="E47">
        <v>5000</v>
      </c>
      <c r="F47">
        <v>10000</v>
      </c>
    </row>
    <row r="48" spans="2:23" x14ac:dyDescent="0.3">
      <c r="C48" t="s">
        <v>12</v>
      </c>
      <c r="D48">
        <f>D47/((1+$D$49)^D46)</f>
        <v>1801.8018018018017</v>
      </c>
      <c r="E48">
        <f t="shared" ref="E48:F48" si="0">E47/((1+$D$49)^E46)</f>
        <v>4058.1121662202736</v>
      </c>
      <c r="F48">
        <f t="shared" si="0"/>
        <v>7311.9138130095016</v>
      </c>
    </row>
    <row r="49" spans="2:12" ht="43.2" x14ac:dyDescent="0.3">
      <c r="C49" s="12" t="s">
        <v>14</v>
      </c>
      <c r="D49" s="6">
        <v>0.11</v>
      </c>
    </row>
    <row r="51" spans="2:12" x14ac:dyDescent="0.3">
      <c r="C51" t="s">
        <v>15</v>
      </c>
      <c r="D51" s="19">
        <f>SUM(D48:F48)</f>
        <v>13171.827781031578</v>
      </c>
    </row>
    <row r="54" spans="2:12" ht="15" customHeight="1" x14ac:dyDescent="0.3">
      <c r="B54" s="17" t="s">
        <v>16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2:12" x14ac:dyDescent="0.3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7" spans="2:12" x14ac:dyDescent="0.3">
      <c r="B57" t="s">
        <v>3</v>
      </c>
      <c r="C57" s="14">
        <v>1000</v>
      </c>
    </row>
    <row r="58" spans="2:12" x14ac:dyDescent="0.3">
      <c r="C58" s="10"/>
    </row>
    <row r="59" spans="2:12" ht="43.2" x14ac:dyDescent="0.3">
      <c r="B59" s="12" t="s">
        <v>17</v>
      </c>
      <c r="C59" s="7">
        <f>-FV(11%/12,12,0,C57)</f>
        <v>1115.7188361952149</v>
      </c>
    </row>
    <row r="60" spans="2:12" ht="43.2" x14ac:dyDescent="0.3">
      <c r="B60" s="12" t="s">
        <v>18</v>
      </c>
      <c r="C60" s="7">
        <f>-FV(11.5%,1,0,C57)</f>
        <v>1115</v>
      </c>
    </row>
    <row r="61" spans="2:12" x14ac:dyDescent="0.3">
      <c r="C61" s="7"/>
    </row>
    <row r="63" spans="2:12" x14ac:dyDescent="0.3">
      <c r="B63" t="s">
        <v>19</v>
      </c>
    </row>
  </sheetData>
  <mergeCells count="5">
    <mergeCell ref="B5:L7"/>
    <mergeCell ref="B16:L18"/>
    <mergeCell ref="B26:L28"/>
    <mergeCell ref="B42:L44"/>
    <mergeCell ref="B54:L5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Семинар1</vt:lpstr>
      <vt:lpstr>a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Moy Profile</cp:lastModifiedBy>
  <dcterms:created xsi:type="dcterms:W3CDTF">2023-08-05T10:27:48Z</dcterms:created>
  <dcterms:modified xsi:type="dcterms:W3CDTF">2023-11-03T17:05:01Z</dcterms:modified>
</cp:coreProperties>
</file>