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6"/>
  </bookViews>
  <sheets>
    <sheet name="统计性描述" sheetId="1" r:id="rId1"/>
    <sheet name="Sheet1" sheetId="6" r:id="rId2"/>
    <sheet name="方差检验" sheetId="2" r:id="rId3"/>
    <sheet name="vif" sheetId="3" r:id="rId4"/>
    <sheet name="各要素回归" sheetId="4" r:id="rId5"/>
    <sheet name="回归结果" sheetId="5" r:id="rId6"/>
    <sheet name="Sheet2" sheetId="7" r:id="rId7"/>
  </sheets>
  <definedNames>
    <definedName name="_xlnm._FilterDatabase" localSheetId="5" hidden="1">回归结果!$A$21:$G$70</definedName>
  </definedNames>
  <calcPr calcId="162913"/>
</workbook>
</file>

<file path=xl/calcChain.xml><?xml version="1.0" encoding="utf-8"?>
<calcChain xmlns="http://schemas.openxmlformats.org/spreadsheetml/2006/main">
  <c r="AY9" i="7" l="1"/>
  <c r="AW9" i="7"/>
  <c r="AU9" i="7"/>
  <c r="AS9" i="7"/>
  <c r="AQ9" i="7"/>
  <c r="AQ8" i="7"/>
  <c r="AY8" i="7"/>
  <c r="AW8" i="7"/>
  <c r="AU8" i="7"/>
  <c r="AS8" i="7"/>
  <c r="AQ7" i="7"/>
  <c r="AY7" i="7"/>
  <c r="AW7" i="7"/>
  <c r="AU7" i="7"/>
  <c r="AS7" i="7"/>
  <c r="AY6" i="7"/>
  <c r="AW6" i="7"/>
  <c r="AU6" i="7"/>
  <c r="AS6" i="7"/>
  <c r="AQ6" i="7"/>
  <c r="AY5" i="7"/>
  <c r="AW5" i="7"/>
  <c r="AU5" i="7"/>
  <c r="AS5" i="7"/>
  <c r="AQ5" i="7"/>
  <c r="AY4" i="7"/>
  <c r="AY3" i="7"/>
  <c r="AW4" i="7"/>
  <c r="AU4" i="7"/>
  <c r="AS4" i="7"/>
  <c r="AQ4" i="7"/>
  <c r="AS3" i="7"/>
  <c r="AW3" i="7"/>
  <c r="AU3" i="7"/>
  <c r="AQ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3" i="7"/>
  <c r="BI3" i="7"/>
  <c r="BI238" i="7"/>
  <c r="BI237" i="7"/>
  <c r="BI236" i="7"/>
  <c r="BI235" i="7"/>
  <c r="BI234" i="7"/>
  <c r="BI233" i="7"/>
  <c r="BI232" i="7"/>
  <c r="BI231" i="7"/>
  <c r="BI230" i="7"/>
  <c r="BI229" i="7"/>
  <c r="BI228" i="7"/>
  <c r="BI227" i="7"/>
  <c r="BI226" i="7"/>
  <c r="BI225" i="7"/>
  <c r="BI224" i="7"/>
  <c r="BI223" i="7"/>
  <c r="BI222" i="7"/>
  <c r="BI221" i="7"/>
  <c r="BI220" i="7"/>
  <c r="BI219" i="7"/>
  <c r="BI218" i="7"/>
  <c r="BI217" i="7"/>
  <c r="BI216" i="7"/>
  <c r="BI215" i="7"/>
  <c r="BI214" i="7"/>
  <c r="BI213" i="7"/>
  <c r="BI212" i="7"/>
  <c r="BI211" i="7"/>
  <c r="BI210" i="7"/>
  <c r="BI209" i="7"/>
  <c r="BI208" i="7"/>
  <c r="BI207" i="7"/>
  <c r="BI206" i="7"/>
  <c r="BI205" i="7"/>
  <c r="BI204" i="7"/>
  <c r="BI203" i="7"/>
  <c r="BI202" i="7"/>
  <c r="BI201" i="7"/>
  <c r="BI200" i="7"/>
  <c r="BI199" i="7"/>
  <c r="BI198" i="7"/>
  <c r="BI197" i="7"/>
  <c r="BI196" i="7"/>
  <c r="BI195" i="7"/>
  <c r="BI194" i="7"/>
  <c r="BI193" i="7"/>
  <c r="BI192" i="7"/>
  <c r="BI191" i="7"/>
  <c r="BI190" i="7"/>
  <c r="BI189" i="7"/>
  <c r="BI188" i="7"/>
  <c r="BI187" i="7"/>
  <c r="BI186" i="7"/>
  <c r="BI185" i="7"/>
  <c r="BI184" i="7"/>
  <c r="BI183" i="7"/>
  <c r="BI182" i="7"/>
  <c r="BI181" i="7"/>
  <c r="BI180" i="7"/>
  <c r="BI179" i="7"/>
  <c r="BI178" i="7"/>
  <c r="BI177" i="7"/>
  <c r="BI176" i="7"/>
  <c r="BI175" i="7"/>
  <c r="BI174" i="7"/>
  <c r="BI173" i="7"/>
  <c r="BI172" i="7"/>
  <c r="BI171" i="7"/>
  <c r="BI170" i="7"/>
  <c r="BI169" i="7"/>
  <c r="BI168" i="7"/>
  <c r="BI167" i="7"/>
  <c r="BI166" i="7"/>
  <c r="BI165" i="7"/>
  <c r="BI164" i="7"/>
  <c r="BI163" i="7"/>
  <c r="BI162" i="7"/>
  <c r="BI161" i="7"/>
  <c r="BI160" i="7"/>
  <c r="BI159" i="7"/>
  <c r="BI158" i="7"/>
  <c r="BI157" i="7"/>
  <c r="BI156" i="7"/>
  <c r="BI155" i="7"/>
  <c r="BI154" i="7"/>
  <c r="BI153" i="7"/>
  <c r="BI152" i="7"/>
  <c r="BI151" i="7"/>
  <c r="BI150" i="7"/>
  <c r="BI149" i="7"/>
  <c r="BI148" i="7"/>
  <c r="BI147" i="7"/>
  <c r="BI146" i="7"/>
  <c r="BI145" i="7"/>
  <c r="BI144" i="7"/>
  <c r="BI143" i="7"/>
  <c r="BI142" i="7"/>
  <c r="BI141" i="7"/>
  <c r="BI140" i="7"/>
  <c r="BI139" i="7"/>
  <c r="BI138" i="7"/>
  <c r="BI137" i="7"/>
  <c r="BI136" i="7"/>
  <c r="BI135" i="7"/>
  <c r="BI134" i="7"/>
  <c r="BI133" i="7"/>
  <c r="BI132" i="7"/>
  <c r="BI131" i="7"/>
  <c r="BI130" i="7"/>
  <c r="BI129" i="7"/>
  <c r="BI128" i="7"/>
  <c r="BI127" i="7"/>
  <c r="BI126" i="7"/>
  <c r="BI125" i="7"/>
  <c r="BI124" i="7"/>
  <c r="BI123" i="7"/>
  <c r="BI122" i="7"/>
  <c r="BI121" i="7"/>
  <c r="BI120" i="7"/>
  <c r="BI119" i="7"/>
  <c r="BI118" i="7"/>
  <c r="BI117" i="7"/>
  <c r="BI116" i="7"/>
  <c r="BI115" i="7"/>
  <c r="BI114" i="7"/>
  <c r="BI113" i="7"/>
  <c r="BI112" i="7"/>
  <c r="BI111" i="7"/>
  <c r="BI110" i="7"/>
  <c r="BI109" i="7"/>
  <c r="BI108" i="7"/>
  <c r="BI107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7" i="7"/>
  <c r="BI86" i="7"/>
  <c r="BI85" i="7"/>
  <c r="BI84" i="7"/>
  <c r="BI83" i="7"/>
  <c r="BI82" i="7"/>
  <c r="BI81" i="7"/>
  <c r="BI80" i="7"/>
  <c r="BI79" i="7"/>
  <c r="BI78" i="7"/>
  <c r="BI77" i="7"/>
  <c r="BI76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6" i="7"/>
  <c r="BI55" i="7"/>
  <c r="BI54" i="7"/>
  <c r="BI53" i="7"/>
  <c r="BI52" i="7"/>
  <c r="BI51" i="7"/>
  <c r="BI50" i="7"/>
  <c r="BI49" i="7"/>
  <c r="BI48" i="7"/>
  <c r="BI47" i="7"/>
  <c r="BI46" i="7"/>
  <c r="BI45" i="7"/>
  <c r="BI44" i="7"/>
  <c r="BI43" i="7"/>
  <c r="BI42" i="7"/>
  <c r="BI41" i="7"/>
  <c r="BI40" i="7"/>
  <c r="BI39" i="7"/>
  <c r="BI38" i="7"/>
  <c r="BI37" i="7"/>
  <c r="BI36" i="7"/>
  <c r="BI35" i="7"/>
  <c r="BI34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5" i="7"/>
  <c r="BI14" i="7"/>
  <c r="BI13" i="7"/>
  <c r="BI12" i="7"/>
  <c r="BI11" i="7"/>
  <c r="BI10" i="7"/>
  <c r="BI9" i="7"/>
  <c r="BI8" i="7"/>
  <c r="BI7" i="7"/>
  <c r="BI6" i="7"/>
  <c r="BI5" i="7"/>
  <c r="BI4" i="7"/>
  <c r="BG238" i="7"/>
  <c r="BG237" i="7"/>
  <c r="BG236" i="7"/>
  <c r="BG235" i="7"/>
  <c r="BG234" i="7"/>
  <c r="BG233" i="7"/>
  <c r="BG232" i="7"/>
  <c r="BG231" i="7"/>
  <c r="BG230" i="7"/>
  <c r="BG229" i="7"/>
  <c r="BG228" i="7"/>
  <c r="BG227" i="7"/>
  <c r="BG226" i="7"/>
  <c r="BG225" i="7"/>
  <c r="BG224" i="7"/>
  <c r="BG223" i="7"/>
  <c r="BG222" i="7"/>
  <c r="BG221" i="7"/>
  <c r="BG220" i="7"/>
  <c r="BG219" i="7"/>
  <c r="BG218" i="7"/>
  <c r="BG217" i="7"/>
  <c r="BG216" i="7"/>
  <c r="BG215" i="7"/>
  <c r="BG214" i="7"/>
  <c r="BG213" i="7"/>
  <c r="BG212" i="7"/>
  <c r="BG211" i="7"/>
  <c r="BG210" i="7"/>
  <c r="BG209" i="7"/>
  <c r="BG208" i="7"/>
  <c r="BG207" i="7"/>
  <c r="BG206" i="7"/>
  <c r="BG205" i="7"/>
  <c r="BG204" i="7"/>
  <c r="BG203" i="7"/>
  <c r="BG202" i="7"/>
  <c r="BG201" i="7"/>
  <c r="BG200" i="7"/>
  <c r="BG199" i="7"/>
  <c r="BG198" i="7"/>
  <c r="BG197" i="7"/>
  <c r="BG196" i="7"/>
  <c r="BG195" i="7"/>
  <c r="BG194" i="7"/>
  <c r="BG193" i="7"/>
  <c r="BG192" i="7"/>
  <c r="BG191" i="7"/>
  <c r="BG190" i="7"/>
  <c r="BG189" i="7"/>
  <c r="BG188" i="7"/>
  <c r="BG187" i="7"/>
  <c r="BG186" i="7"/>
  <c r="BG185" i="7"/>
  <c r="BG184" i="7"/>
  <c r="BG183" i="7"/>
  <c r="BG182" i="7"/>
  <c r="BG181" i="7"/>
  <c r="BG180" i="7"/>
  <c r="BG179" i="7"/>
  <c r="BG178" i="7"/>
  <c r="BG177" i="7"/>
  <c r="BG176" i="7"/>
  <c r="BG175" i="7"/>
  <c r="BG174" i="7"/>
  <c r="BG173" i="7"/>
  <c r="BG172" i="7"/>
  <c r="BG171" i="7"/>
  <c r="BG170" i="7"/>
  <c r="BG169" i="7"/>
  <c r="BG168" i="7"/>
  <c r="BG167" i="7"/>
  <c r="BG166" i="7"/>
  <c r="BG165" i="7"/>
  <c r="BG164" i="7"/>
  <c r="BG163" i="7"/>
  <c r="BG162" i="7"/>
  <c r="BG161" i="7"/>
  <c r="BG160" i="7"/>
  <c r="BG159" i="7"/>
  <c r="BG158" i="7"/>
  <c r="BG157" i="7"/>
  <c r="BG156" i="7"/>
  <c r="BG155" i="7"/>
  <c r="BG154" i="7"/>
  <c r="BG153" i="7"/>
  <c r="BG152" i="7"/>
  <c r="BG151" i="7"/>
  <c r="BG150" i="7"/>
  <c r="BG149" i="7"/>
  <c r="BG148" i="7"/>
  <c r="BG147" i="7"/>
  <c r="BG146" i="7"/>
  <c r="BG145" i="7"/>
  <c r="BG144" i="7"/>
  <c r="BG143" i="7"/>
  <c r="BG142" i="7"/>
  <c r="BG141" i="7"/>
  <c r="BG140" i="7"/>
  <c r="BG139" i="7"/>
  <c r="BG138" i="7"/>
  <c r="BG137" i="7"/>
  <c r="BG136" i="7"/>
  <c r="BG135" i="7"/>
  <c r="BG134" i="7"/>
  <c r="BG133" i="7"/>
  <c r="BG132" i="7"/>
  <c r="BG131" i="7"/>
  <c r="BG130" i="7"/>
  <c r="BG129" i="7"/>
  <c r="BG128" i="7"/>
  <c r="BG127" i="7"/>
  <c r="BG126" i="7"/>
  <c r="BG125" i="7"/>
  <c r="BG124" i="7"/>
  <c r="BG123" i="7"/>
  <c r="BG122" i="7"/>
  <c r="BG121" i="7"/>
  <c r="BG120" i="7"/>
  <c r="BG119" i="7"/>
  <c r="BG118" i="7"/>
  <c r="BG117" i="7"/>
  <c r="BG116" i="7"/>
  <c r="BG115" i="7"/>
  <c r="BG114" i="7"/>
  <c r="BG113" i="7"/>
  <c r="BG112" i="7"/>
  <c r="BG111" i="7"/>
  <c r="BG110" i="7"/>
  <c r="BG109" i="7"/>
  <c r="BG108" i="7"/>
  <c r="BG107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7" i="7"/>
  <c r="BG86" i="7"/>
  <c r="BG85" i="7"/>
  <c r="BG84" i="7"/>
  <c r="BG83" i="7"/>
  <c r="BG82" i="7"/>
  <c r="BG81" i="7"/>
  <c r="BG80" i="7"/>
  <c r="BG79" i="7"/>
  <c r="BG78" i="7"/>
  <c r="BG77" i="7"/>
  <c r="BG76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6" i="7"/>
  <c r="BG55" i="7"/>
  <c r="BG54" i="7"/>
  <c r="BG53" i="7"/>
  <c r="BG52" i="7"/>
  <c r="BG51" i="7"/>
  <c r="BG50" i="7"/>
  <c r="BG49" i="7"/>
  <c r="BG48" i="7"/>
  <c r="BG47" i="7"/>
  <c r="BG46" i="7"/>
  <c r="BG45" i="7"/>
  <c r="BG44" i="7"/>
  <c r="BG43" i="7"/>
  <c r="BG42" i="7"/>
  <c r="BG41" i="7"/>
  <c r="BG40" i="7"/>
  <c r="BG39" i="7"/>
  <c r="BG38" i="7"/>
  <c r="BG37" i="7"/>
  <c r="BG36" i="7"/>
  <c r="BG35" i="7"/>
  <c r="BG34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5" i="7"/>
  <c r="BG14" i="7"/>
  <c r="BG13" i="7"/>
  <c r="BG12" i="7"/>
  <c r="BG11" i="7"/>
  <c r="BG10" i="7"/>
  <c r="BG9" i="7"/>
  <c r="BG8" i="7"/>
  <c r="BG7" i="7"/>
  <c r="BG6" i="7"/>
  <c r="BG5" i="7"/>
  <c r="BG4" i="7"/>
  <c r="BG3" i="7"/>
  <c r="BE238" i="7"/>
  <c r="BE237" i="7"/>
  <c r="BE236" i="7"/>
  <c r="BE235" i="7"/>
  <c r="BE234" i="7"/>
  <c r="BE233" i="7"/>
  <c r="BE232" i="7"/>
  <c r="BE231" i="7"/>
  <c r="BE230" i="7"/>
  <c r="BE229" i="7"/>
  <c r="BE228" i="7"/>
  <c r="BE227" i="7"/>
  <c r="BE226" i="7"/>
  <c r="BE225" i="7"/>
  <c r="BE224" i="7"/>
  <c r="BE223" i="7"/>
  <c r="BE222" i="7"/>
  <c r="BE221" i="7"/>
  <c r="BE220" i="7"/>
  <c r="BE219" i="7"/>
  <c r="BE218" i="7"/>
  <c r="BE217" i="7"/>
  <c r="BE216" i="7"/>
  <c r="BE215" i="7"/>
  <c r="BE214" i="7"/>
  <c r="BE213" i="7"/>
  <c r="BE212" i="7"/>
  <c r="BE211" i="7"/>
  <c r="BE210" i="7"/>
  <c r="BE209" i="7"/>
  <c r="BE208" i="7"/>
  <c r="BE207" i="7"/>
  <c r="BE206" i="7"/>
  <c r="BE205" i="7"/>
  <c r="BE204" i="7"/>
  <c r="BE203" i="7"/>
  <c r="BE202" i="7"/>
  <c r="BE201" i="7"/>
  <c r="BE200" i="7"/>
  <c r="BE199" i="7"/>
  <c r="BE198" i="7"/>
  <c r="BE197" i="7"/>
  <c r="BE196" i="7"/>
  <c r="BE195" i="7"/>
  <c r="BE194" i="7"/>
  <c r="BE193" i="7"/>
  <c r="BE192" i="7"/>
  <c r="BE191" i="7"/>
  <c r="BE190" i="7"/>
  <c r="BE189" i="7"/>
  <c r="BE188" i="7"/>
  <c r="BE187" i="7"/>
  <c r="BE186" i="7"/>
  <c r="BE185" i="7"/>
  <c r="BE184" i="7"/>
  <c r="BE183" i="7"/>
  <c r="BE182" i="7"/>
  <c r="BE181" i="7"/>
  <c r="BE180" i="7"/>
  <c r="BE179" i="7"/>
  <c r="BE178" i="7"/>
  <c r="BE177" i="7"/>
  <c r="BE176" i="7"/>
  <c r="BE175" i="7"/>
  <c r="BE174" i="7"/>
  <c r="BE173" i="7"/>
  <c r="BE172" i="7"/>
  <c r="BE171" i="7"/>
  <c r="BE170" i="7"/>
  <c r="BE169" i="7"/>
  <c r="BE168" i="7"/>
  <c r="BE167" i="7"/>
  <c r="BE166" i="7"/>
  <c r="BE165" i="7"/>
  <c r="BE164" i="7"/>
  <c r="BE163" i="7"/>
  <c r="BE162" i="7"/>
  <c r="BE161" i="7"/>
  <c r="BE160" i="7"/>
  <c r="BE159" i="7"/>
  <c r="BE158" i="7"/>
  <c r="BE157" i="7"/>
  <c r="BE156" i="7"/>
  <c r="BE155" i="7"/>
  <c r="BE154" i="7"/>
  <c r="BE153" i="7"/>
  <c r="BE152" i="7"/>
  <c r="BE151" i="7"/>
  <c r="BE150" i="7"/>
  <c r="BE149" i="7"/>
  <c r="BE148" i="7"/>
  <c r="BE147" i="7"/>
  <c r="BE146" i="7"/>
  <c r="BE145" i="7"/>
  <c r="BE144" i="7"/>
  <c r="BE143" i="7"/>
  <c r="BE142" i="7"/>
  <c r="BE141" i="7"/>
  <c r="BE140" i="7"/>
  <c r="BE139" i="7"/>
  <c r="BE138" i="7"/>
  <c r="BE137" i="7"/>
  <c r="BE136" i="7"/>
  <c r="BE135" i="7"/>
  <c r="BE134" i="7"/>
  <c r="BE133" i="7"/>
  <c r="BE132" i="7"/>
  <c r="BE131" i="7"/>
  <c r="BE130" i="7"/>
  <c r="BE129" i="7"/>
  <c r="BE128" i="7"/>
  <c r="BE127" i="7"/>
  <c r="BE126" i="7"/>
  <c r="BE125" i="7"/>
  <c r="BE124" i="7"/>
  <c r="BE123" i="7"/>
  <c r="BE122" i="7"/>
  <c r="BE121" i="7"/>
  <c r="BE120" i="7"/>
  <c r="BE119" i="7"/>
  <c r="BE118" i="7"/>
  <c r="BE117" i="7"/>
  <c r="BE116" i="7"/>
  <c r="BE115" i="7"/>
  <c r="BE114" i="7"/>
  <c r="BE113" i="7"/>
  <c r="BE112" i="7"/>
  <c r="BE111" i="7"/>
  <c r="BE110" i="7"/>
  <c r="BE109" i="7"/>
  <c r="BE108" i="7"/>
  <c r="BE107" i="7"/>
  <c r="BE106" i="7"/>
  <c r="BE105" i="7"/>
  <c r="BE104" i="7"/>
  <c r="BE103" i="7"/>
  <c r="BE102" i="7"/>
  <c r="BE101" i="7"/>
  <c r="BE100" i="7"/>
  <c r="BE99" i="7"/>
  <c r="BE98" i="7"/>
  <c r="BE97" i="7"/>
  <c r="BE96" i="7"/>
  <c r="BE95" i="7"/>
  <c r="BE94" i="7"/>
  <c r="BE93" i="7"/>
  <c r="BE92" i="7"/>
  <c r="BE91" i="7"/>
  <c r="BE90" i="7"/>
  <c r="BE89" i="7"/>
  <c r="BE88" i="7"/>
  <c r="BE87" i="7"/>
  <c r="BE86" i="7"/>
  <c r="BE85" i="7"/>
  <c r="BE84" i="7"/>
  <c r="BE83" i="7"/>
  <c r="BE82" i="7"/>
  <c r="BE81" i="7"/>
  <c r="BE80" i="7"/>
  <c r="BE79" i="7"/>
  <c r="BE78" i="7"/>
  <c r="BE77" i="7"/>
  <c r="BE76" i="7"/>
  <c r="BE75" i="7"/>
  <c r="BE74" i="7"/>
  <c r="BE73" i="7"/>
  <c r="BE72" i="7"/>
  <c r="BE71" i="7"/>
  <c r="BE70" i="7"/>
  <c r="BE69" i="7"/>
  <c r="BE68" i="7"/>
  <c r="BE67" i="7"/>
  <c r="BE66" i="7"/>
  <c r="BE65" i="7"/>
  <c r="BE64" i="7"/>
  <c r="BE63" i="7"/>
  <c r="BE62" i="7"/>
  <c r="BE61" i="7"/>
  <c r="BE60" i="7"/>
  <c r="BE59" i="7"/>
  <c r="BE58" i="7"/>
  <c r="BE57" i="7"/>
  <c r="BE56" i="7"/>
  <c r="BE55" i="7"/>
  <c r="BE54" i="7"/>
  <c r="BE53" i="7"/>
  <c r="BE52" i="7"/>
  <c r="BE51" i="7"/>
  <c r="BE50" i="7"/>
  <c r="BE49" i="7"/>
  <c r="BE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BE34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4" i="7"/>
  <c r="BE13" i="7"/>
  <c r="BE12" i="7"/>
  <c r="BE11" i="7"/>
  <c r="BE10" i="7"/>
  <c r="BE9" i="7"/>
  <c r="BE8" i="7"/>
  <c r="BE7" i="7"/>
  <c r="BE6" i="7"/>
  <c r="BE5" i="7"/>
  <c r="BE4" i="7"/>
  <c r="BE3" i="7"/>
  <c r="BC238" i="7"/>
  <c r="BC237" i="7"/>
  <c r="BC236" i="7"/>
  <c r="BC235" i="7"/>
  <c r="BC234" i="7"/>
  <c r="BC233" i="7"/>
  <c r="BC232" i="7"/>
  <c r="BC231" i="7"/>
  <c r="BC230" i="7"/>
  <c r="BC229" i="7"/>
  <c r="BC228" i="7"/>
  <c r="BC227" i="7"/>
  <c r="BC226" i="7"/>
  <c r="BC225" i="7"/>
  <c r="BC224" i="7"/>
  <c r="BC223" i="7"/>
  <c r="BC222" i="7"/>
  <c r="BC221" i="7"/>
  <c r="BC220" i="7"/>
  <c r="BC219" i="7"/>
  <c r="BC218" i="7"/>
  <c r="BC217" i="7"/>
  <c r="BC216" i="7"/>
  <c r="BC215" i="7"/>
  <c r="BC214" i="7"/>
  <c r="BC213" i="7"/>
  <c r="BC212" i="7"/>
  <c r="BC211" i="7"/>
  <c r="BC210" i="7"/>
  <c r="BC209" i="7"/>
  <c r="BC208" i="7"/>
  <c r="BC207" i="7"/>
  <c r="BC206" i="7"/>
  <c r="BC205" i="7"/>
  <c r="BC204" i="7"/>
  <c r="BC203" i="7"/>
  <c r="BC202" i="7"/>
  <c r="BC201" i="7"/>
  <c r="BC200" i="7"/>
  <c r="BC199" i="7"/>
  <c r="BC198" i="7"/>
  <c r="BC197" i="7"/>
  <c r="BC196" i="7"/>
  <c r="BC195" i="7"/>
  <c r="BC194" i="7"/>
  <c r="BC193" i="7"/>
  <c r="BC192" i="7"/>
  <c r="BC191" i="7"/>
  <c r="BC190" i="7"/>
  <c r="BC189" i="7"/>
  <c r="BC188" i="7"/>
  <c r="BC187" i="7"/>
  <c r="BC186" i="7"/>
  <c r="BC185" i="7"/>
  <c r="BC184" i="7"/>
  <c r="BC183" i="7"/>
  <c r="BC182" i="7"/>
  <c r="BC181" i="7"/>
  <c r="BC180" i="7"/>
  <c r="BC179" i="7"/>
  <c r="BC178" i="7"/>
  <c r="BC177" i="7"/>
  <c r="BC176" i="7"/>
  <c r="BC175" i="7"/>
  <c r="BC174" i="7"/>
  <c r="BC173" i="7"/>
  <c r="BC172" i="7"/>
  <c r="BC171" i="7"/>
  <c r="BC170" i="7"/>
  <c r="BC169" i="7"/>
  <c r="BC168" i="7"/>
  <c r="BC167" i="7"/>
  <c r="BC166" i="7"/>
  <c r="BC165" i="7"/>
  <c r="BC164" i="7"/>
  <c r="BC163" i="7"/>
  <c r="BC162" i="7"/>
  <c r="BC161" i="7"/>
  <c r="BC160" i="7"/>
  <c r="BC159" i="7"/>
  <c r="BC158" i="7"/>
  <c r="BC157" i="7"/>
  <c r="BC156" i="7"/>
  <c r="BC155" i="7"/>
  <c r="BC154" i="7"/>
  <c r="BC153" i="7"/>
  <c r="BC152" i="7"/>
  <c r="BC151" i="7"/>
  <c r="BC150" i="7"/>
  <c r="BC149" i="7"/>
  <c r="BC148" i="7"/>
  <c r="BC147" i="7"/>
  <c r="BC146" i="7"/>
  <c r="BC145" i="7"/>
  <c r="BC144" i="7"/>
  <c r="BC143" i="7"/>
  <c r="BC142" i="7"/>
  <c r="BC141" i="7"/>
  <c r="BC140" i="7"/>
  <c r="BC139" i="7"/>
  <c r="BC138" i="7"/>
  <c r="BC137" i="7"/>
  <c r="BC136" i="7"/>
  <c r="BC135" i="7"/>
  <c r="BC134" i="7"/>
  <c r="BC133" i="7"/>
  <c r="BC132" i="7"/>
  <c r="BC131" i="7"/>
  <c r="BC130" i="7"/>
  <c r="BC129" i="7"/>
  <c r="BC128" i="7"/>
  <c r="BC127" i="7"/>
  <c r="BC126" i="7"/>
  <c r="BC125" i="7"/>
  <c r="BC124" i="7"/>
  <c r="BC123" i="7"/>
  <c r="BC122" i="7"/>
  <c r="BC121" i="7"/>
  <c r="BC120" i="7"/>
  <c r="BC119" i="7"/>
  <c r="BC118" i="7"/>
  <c r="BC117" i="7"/>
  <c r="BC116" i="7"/>
  <c r="BC115" i="7"/>
  <c r="BC114" i="7"/>
  <c r="BC113" i="7"/>
  <c r="BC112" i="7"/>
  <c r="BC111" i="7"/>
  <c r="BC110" i="7"/>
  <c r="BC109" i="7"/>
  <c r="BC108" i="7"/>
  <c r="BC107" i="7"/>
  <c r="BC106" i="7"/>
  <c r="BC105" i="7"/>
  <c r="BC104" i="7"/>
  <c r="BC103" i="7"/>
  <c r="BC102" i="7"/>
  <c r="BC101" i="7"/>
  <c r="BC100" i="7"/>
  <c r="BC99" i="7"/>
  <c r="BC98" i="7"/>
  <c r="BC97" i="7"/>
  <c r="BC96" i="7"/>
  <c r="BC95" i="7"/>
  <c r="BC94" i="7"/>
  <c r="BC93" i="7"/>
  <c r="BC92" i="7"/>
  <c r="BC91" i="7"/>
  <c r="BC90" i="7"/>
  <c r="BC89" i="7"/>
  <c r="BC88" i="7"/>
  <c r="BC87" i="7"/>
  <c r="BC86" i="7"/>
  <c r="BC85" i="7"/>
  <c r="BC84" i="7"/>
  <c r="BC83" i="7"/>
  <c r="BC82" i="7"/>
  <c r="BC81" i="7"/>
  <c r="BC80" i="7"/>
  <c r="BC79" i="7"/>
  <c r="BC78" i="7"/>
  <c r="BC77" i="7"/>
  <c r="BC76" i="7"/>
  <c r="BC75" i="7"/>
  <c r="BC74" i="7"/>
  <c r="BC73" i="7"/>
  <c r="BC72" i="7"/>
  <c r="BC71" i="7"/>
  <c r="BC70" i="7"/>
  <c r="BC69" i="7"/>
  <c r="BC68" i="7"/>
  <c r="BC67" i="7"/>
  <c r="BC66" i="7"/>
  <c r="BC65" i="7"/>
  <c r="BC64" i="7"/>
  <c r="BC63" i="7"/>
  <c r="BC62" i="7"/>
  <c r="BC61" i="7"/>
  <c r="BC60" i="7"/>
  <c r="BC59" i="7"/>
  <c r="BC58" i="7"/>
  <c r="BC57" i="7"/>
  <c r="BC56" i="7"/>
  <c r="BC55" i="7"/>
  <c r="BC54" i="7"/>
  <c r="BC53" i="7"/>
  <c r="BC52" i="7"/>
  <c r="BC51" i="7"/>
  <c r="BC50" i="7"/>
  <c r="BC49" i="7"/>
  <c r="BC48" i="7"/>
  <c r="BC47" i="7"/>
  <c r="BC46" i="7"/>
  <c r="BC45" i="7"/>
  <c r="BC44" i="7"/>
  <c r="BC43" i="7"/>
  <c r="BC42" i="7"/>
  <c r="BC41" i="7"/>
  <c r="BC40" i="7"/>
  <c r="BC39" i="7"/>
  <c r="BC38" i="7"/>
  <c r="BC37" i="7"/>
  <c r="BC36" i="7"/>
  <c r="BC35" i="7"/>
  <c r="BC34" i="7"/>
  <c r="BC33" i="7"/>
  <c r="BC32" i="7"/>
  <c r="BC31" i="7"/>
  <c r="BC30" i="7"/>
  <c r="BC29" i="7"/>
  <c r="BC28" i="7"/>
  <c r="BC27" i="7"/>
  <c r="BC26" i="7"/>
  <c r="BC25" i="7"/>
  <c r="BC24" i="7"/>
  <c r="BC23" i="7"/>
  <c r="BC22" i="7"/>
  <c r="BC21" i="7"/>
  <c r="BC20" i="7"/>
  <c r="BC19" i="7"/>
  <c r="BC18" i="7"/>
  <c r="BC17" i="7"/>
  <c r="BC16" i="7"/>
  <c r="BC15" i="7"/>
  <c r="BC14" i="7"/>
  <c r="BC13" i="7"/>
  <c r="BC12" i="7"/>
  <c r="BC11" i="7"/>
  <c r="BC10" i="7"/>
  <c r="BC9" i="7"/>
  <c r="BC8" i="7"/>
  <c r="BC7" i="7"/>
  <c r="BC6" i="7"/>
  <c r="BC5" i="7"/>
  <c r="BC4" i="7"/>
  <c r="BC3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37" i="7" s="1"/>
  <c r="AL5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37" i="7" s="1"/>
  <c r="AJ5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37" i="7" s="1"/>
  <c r="AH5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37" i="7" s="1"/>
  <c r="AF5" i="7"/>
  <c r="AD36" i="7"/>
  <c r="AD35" i="7"/>
  <c r="AD34" i="7"/>
  <c r="AD33" i="7"/>
  <c r="AD32" i="7"/>
  <c r="AD22" i="7"/>
  <c r="AD10" i="7"/>
  <c r="AD8" i="7"/>
  <c r="AB36" i="7"/>
  <c r="AB35" i="7"/>
  <c r="AB34" i="7"/>
  <c r="AB33" i="7"/>
  <c r="AB32" i="7"/>
  <c r="AB30" i="7"/>
  <c r="AB26" i="7"/>
  <c r="AB24" i="7"/>
  <c r="AB22" i="7"/>
  <c r="AB19" i="7"/>
  <c r="AB14" i="7"/>
  <c r="AB12" i="7"/>
  <c r="AB10" i="7"/>
  <c r="AB8" i="7"/>
  <c r="P3" i="7"/>
  <c r="Z3" i="7"/>
  <c r="R3" i="7"/>
  <c r="P8" i="7"/>
  <c r="P24" i="7"/>
  <c r="Z31" i="7"/>
  <c r="Z30" i="7"/>
  <c r="Z29" i="7"/>
  <c r="Z28" i="7"/>
  <c r="Z27" i="7"/>
  <c r="Z26" i="7"/>
  <c r="Z25" i="7"/>
  <c r="Z24" i="7"/>
  <c r="Z23" i="7"/>
  <c r="Z22" i="7"/>
  <c r="Z21" i="7"/>
  <c r="Z10" i="7"/>
  <c r="Z9" i="7"/>
  <c r="Z13" i="7" s="1"/>
  <c r="Z8" i="7"/>
  <c r="Z12" i="7" s="1"/>
  <c r="Z5" i="7"/>
  <c r="Z4" i="7"/>
  <c r="X31" i="7"/>
  <c r="X30" i="7"/>
  <c r="X29" i="7"/>
  <c r="X28" i="7"/>
  <c r="X27" i="7"/>
  <c r="X26" i="7"/>
  <c r="X25" i="7"/>
  <c r="X24" i="7"/>
  <c r="X23" i="7"/>
  <c r="X22" i="7"/>
  <c r="X21" i="7"/>
  <c r="X10" i="7"/>
  <c r="X14" i="7" s="1"/>
  <c r="X9" i="7"/>
  <c r="X13" i="7" s="1"/>
  <c r="X8" i="7"/>
  <c r="X19" i="7" s="1"/>
  <c r="X5" i="7"/>
  <c r="X15" i="7" s="1"/>
  <c r="X4" i="7"/>
  <c r="X3" i="7"/>
  <c r="V31" i="7"/>
  <c r="V30" i="7"/>
  <c r="V29" i="7"/>
  <c r="V28" i="7"/>
  <c r="V27" i="7"/>
  <c r="V26" i="7"/>
  <c r="V25" i="7"/>
  <c r="V24" i="7"/>
  <c r="V23" i="7"/>
  <c r="V22" i="7"/>
  <c r="V21" i="7"/>
  <c r="V10" i="7"/>
  <c r="V9" i="7"/>
  <c r="V13" i="7" s="1"/>
  <c r="V8" i="7"/>
  <c r="V12" i="7" s="1"/>
  <c r="V5" i="7"/>
  <c r="V4" i="7"/>
  <c r="V3" i="7"/>
  <c r="T31" i="7"/>
  <c r="T30" i="7"/>
  <c r="T29" i="7"/>
  <c r="T28" i="7"/>
  <c r="T27" i="7"/>
  <c r="T26" i="7"/>
  <c r="T25" i="7"/>
  <c r="T24" i="7"/>
  <c r="T23" i="7"/>
  <c r="T22" i="7"/>
  <c r="T21" i="7"/>
  <c r="T10" i="7"/>
  <c r="T14" i="7" s="1"/>
  <c r="T9" i="7"/>
  <c r="T13" i="7" s="1"/>
  <c r="T8" i="7"/>
  <c r="T5" i="7"/>
  <c r="T15" i="7" s="1"/>
  <c r="T4" i="7"/>
  <c r="T3" i="7"/>
  <c r="R31" i="7"/>
  <c r="AD31" i="7" s="1"/>
  <c r="R30" i="7"/>
  <c r="AD30" i="7" s="1"/>
  <c r="R29" i="7"/>
  <c r="AD29" i="7" s="1"/>
  <c r="R28" i="7"/>
  <c r="AD28" i="7" s="1"/>
  <c r="R27" i="7"/>
  <c r="AD27" i="7" s="1"/>
  <c r="R26" i="7"/>
  <c r="AD26" i="7" s="1"/>
  <c r="R25" i="7"/>
  <c r="AD25" i="7" s="1"/>
  <c r="R24" i="7"/>
  <c r="AD24" i="7" s="1"/>
  <c r="R23" i="7"/>
  <c r="AD23" i="7" s="1"/>
  <c r="R22" i="7"/>
  <c r="R21" i="7"/>
  <c r="AD21" i="7" s="1"/>
  <c r="R10" i="7"/>
  <c r="R14" i="7" s="1"/>
  <c r="AD14" i="7" s="1"/>
  <c r="R9" i="7"/>
  <c r="R13" i="7" s="1"/>
  <c r="AD13" i="7" s="1"/>
  <c r="R8" i="7"/>
  <c r="R5" i="7"/>
  <c r="R4" i="7"/>
  <c r="P23" i="7"/>
  <c r="AB23" i="7" s="1"/>
  <c r="P25" i="7"/>
  <c r="AB25" i="7" s="1"/>
  <c r="P26" i="7"/>
  <c r="P27" i="7"/>
  <c r="AB27" i="7" s="1"/>
  <c r="P28" i="7"/>
  <c r="AB28" i="7" s="1"/>
  <c r="P29" i="7"/>
  <c r="AB29" i="7" s="1"/>
  <c r="P30" i="7"/>
  <c r="P31" i="7"/>
  <c r="AB31" i="7" s="1"/>
  <c r="P22" i="7"/>
  <c r="P10" i="7"/>
  <c r="P14" i="7" s="1"/>
  <c r="P21" i="7"/>
  <c r="AB21" i="7" s="1"/>
  <c r="P4" i="7"/>
  <c r="P5" i="7"/>
  <c r="L5" i="7" s="1"/>
  <c r="P9" i="7"/>
  <c r="L7" i="7" s="1"/>
  <c r="R15" i="7" l="1"/>
  <c r="AD15" i="7" s="1"/>
  <c r="AD5" i="7"/>
  <c r="AB5" i="7"/>
  <c r="AD9" i="7"/>
  <c r="AB9" i="7"/>
  <c r="T20" i="7"/>
  <c r="X16" i="7"/>
  <c r="V20" i="7"/>
  <c r="X17" i="7"/>
  <c r="L6" i="7"/>
  <c r="R19" i="7"/>
  <c r="AD19" i="7" s="1"/>
  <c r="T16" i="7"/>
  <c r="V17" i="7"/>
  <c r="V18" i="7"/>
  <c r="X20" i="7"/>
  <c r="Z20" i="7"/>
  <c r="T19" i="7"/>
  <c r="T17" i="7"/>
  <c r="Z17" i="7"/>
  <c r="Z18" i="7"/>
  <c r="P13" i="7"/>
  <c r="AB13" i="7" s="1"/>
  <c r="R16" i="7"/>
  <c r="AD16" i="7" s="1"/>
  <c r="R17" i="7"/>
  <c r="AD17" i="7" s="1"/>
  <c r="R20" i="7"/>
  <c r="AD20" i="7" s="1"/>
  <c r="Z14" i="7"/>
  <c r="Z11" i="7"/>
  <c r="Z15" i="7"/>
  <c r="Z19" i="7"/>
  <c r="Z16" i="7"/>
  <c r="X12" i="7"/>
  <c r="X18" i="7"/>
  <c r="X11" i="7"/>
  <c r="V14" i="7"/>
  <c r="V11" i="7"/>
  <c r="V15" i="7"/>
  <c r="V19" i="7"/>
  <c r="V16" i="7"/>
  <c r="T12" i="7"/>
  <c r="T18" i="7"/>
  <c r="T11" i="7"/>
  <c r="R12" i="7"/>
  <c r="AD12" i="7" s="1"/>
  <c r="R18" i="7"/>
  <c r="AD18" i="7" s="1"/>
  <c r="R11" i="7"/>
  <c r="AD11" i="7" s="1"/>
  <c r="L8" i="7"/>
  <c r="P17" i="7"/>
  <c r="AB17" i="7" s="1"/>
  <c r="P16" i="7"/>
  <c r="AB16" i="7" s="1"/>
  <c r="P11" i="7"/>
  <c r="AB11" i="7" s="1"/>
  <c r="P20" i="7"/>
  <c r="AB20" i="7" s="1"/>
  <c r="P12" i="7"/>
  <c r="P18" i="7"/>
  <c r="AB18" i="7" s="1"/>
  <c r="P15" i="7"/>
  <c r="AB15" i="7" s="1"/>
  <c r="P19" i="7"/>
  <c r="AD37" i="7" l="1"/>
  <c r="AB37" i="7"/>
  <c r="AN4" i="7" l="1"/>
  <c r="AN8" i="7"/>
  <c r="AN12" i="7"/>
  <c r="AN16" i="7"/>
  <c r="AN20" i="7"/>
  <c r="AN24" i="7"/>
  <c r="AN28" i="7"/>
  <c r="AN32" i="7"/>
  <c r="AN36" i="7"/>
  <c r="AN40" i="7"/>
  <c r="AN44" i="7"/>
  <c r="AN48" i="7"/>
  <c r="AN52" i="7"/>
  <c r="AN56" i="7"/>
  <c r="AN60" i="7"/>
  <c r="AN64" i="7"/>
  <c r="AN68" i="7"/>
  <c r="AN72" i="7"/>
  <c r="AN76" i="7"/>
  <c r="AN80" i="7"/>
  <c r="AN84" i="7"/>
  <c r="AN88" i="7"/>
  <c r="AN92" i="7"/>
  <c r="AN96" i="7"/>
  <c r="AN100" i="7"/>
  <c r="AN104" i="7"/>
  <c r="AN9" i="7"/>
  <c r="AN14" i="7"/>
  <c r="AN19" i="7"/>
  <c r="AN25" i="7"/>
  <c r="AN30" i="7"/>
  <c r="AN35" i="7"/>
  <c r="AN41" i="7"/>
  <c r="AN46" i="7"/>
  <c r="AN51" i="7"/>
  <c r="AN57" i="7"/>
  <c r="AN62" i="7"/>
  <c r="AN67" i="7"/>
  <c r="AN73" i="7"/>
  <c r="AN78" i="7"/>
  <c r="AN83" i="7"/>
  <c r="AN89" i="7"/>
  <c r="AN94" i="7"/>
  <c r="AN99" i="7"/>
  <c r="AN105" i="7"/>
  <c r="AN109" i="7"/>
  <c r="AN113" i="7"/>
  <c r="AN117" i="7"/>
  <c r="AN121" i="7"/>
  <c r="AN125" i="7"/>
  <c r="AN129" i="7"/>
  <c r="AN133" i="7"/>
  <c r="AN137" i="7"/>
  <c r="AN141" i="7"/>
  <c r="AN145" i="7"/>
  <c r="AN149" i="7"/>
  <c r="AN153" i="7"/>
  <c r="AN157" i="7"/>
  <c r="AN161" i="7"/>
  <c r="AN165" i="7"/>
  <c r="AN169" i="7"/>
  <c r="AN173" i="7"/>
  <c r="AN177" i="7"/>
  <c r="AN181" i="7"/>
  <c r="AN185" i="7"/>
  <c r="AN189" i="7"/>
  <c r="AN193" i="7"/>
  <c r="AN197" i="7"/>
  <c r="AN201" i="7"/>
  <c r="AN205" i="7"/>
  <c r="AN209" i="7"/>
  <c r="AN213" i="7"/>
  <c r="AN217" i="7"/>
  <c r="AN221" i="7"/>
  <c r="AN225" i="7"/>
  <c r="AN229" i="7"/>
  <c r="AN233" i="7"/>
  <c r="AN237" i="7"/>
  <c r="AN6" i="7"/>
  <c r="AN11" i="7"/>
  <c r="AN17" i="7"/>
  <c r="AN22" i="7"/>
  <c r="AN27" i="7"/>
  <c r="AN33" i="7"/>
  <c r="AN38" i="7"/>
  <c r="AN43" i="7"/>
  <c r="AN49" i="7"/>
  <c r="AN54" i="7"/>
  <c r="AN59" i="7"/>
  <c r="AN65" i="7"/>
  <c r="AN70" i="7"/>
  <c r="AN75" i="7"/>
  <c r="AN81" i="7"/>
  <c r="AN86" i="7"/>
  <c r="AN91" i="7"/>
  <c r="AN97" i="7"/>
  <c r="AN102" i="7"/>
  <c r="AN107" i="7"/>
  <c r="AN111" i="7"/>
  <c r="AN115" i="7"/>
  <c r="AN119" i="7"/>
  <c r="AN123" i="7"/>
  <c r="AN127" i="7"/>
  <c r="AN131" i="7"/>
  <c r="AN135" i="7"/>
  <c r="AN139" i="7"/>
  <c r="AN143" i="7"/>
  <c r="AN147" i="7"/>
  <c r="AN151" i="7"/>
  <c r="AN155" i="7"/>
  <c r="AN159" i="7"/>
  <c r="AN163" i="7"/>
  <c r="AN167" i="7"/>
  <c r="AN171" i="7"/>
  <c r="AN175" i="7"/>
  <c r="AN179" i="7"/>
  <c r="AN183" i="7"/>
  <c r="AN187" i="7"/>
  <c r="AN191" i="7"/>
  <c r="AN5" i="7"/>
  <c r="AN15" i="7"/>
  <c r="AN26" i="7"/>
  <c r="AN37" i="7"/>
  <c r="AN47" i="7"/>
  <c r="AN58" i="7"/>
  <c r="AN69" i="7"/>
  <c r="AN79" i="7"/>
  <c r="AN90" i="7"/>
  <c r="AN101" i="7"/>
  <c r="AN110" i="7"/>
  <c r="AN118" i="7"/>
  <c r="AN126" i="7"/>
  <c r="AN134" i="7"/>
  <c r="AN142" i="7"/>
  <c r="AN150" i="7"/>
  <c r="AN158" i="7"/>
  <c r="AN166" i="7"/>
  <c r="AN174" i="7"/>
  <c r="AN182" i="7"/>
  <c r="AN190" i="7"/>
  <c r="AN196" i="7"/>
  <c r="AN202" i="7"/>
  <c r="AN207" i="7"/>
  <c r="AN212" i="7"/>
  <c r="AN218" i="7"/>
  <c r="AN223" i="7"/>
  <c r="AN228" i="7"/>
  <c r="AN234" i="7"/>
  <c r="AN3" i="7"/>
  <c r="AN7" i="7"/>
  <c r="AN18" i="7"/>
  <c r="AN29" i="7"/>
  <c r="AN39" i="7"/>
  <c r="AN50" i="7"/>
  <c r="AN61" i="7"/>
  <c r="AN71" i="7"/>
  <c r="AN82" i="7"/>
  <c r="AN93" i="7"/>
  <c r="AN103" i="7"/>
  <c r="AN112" i="7"/>
  <c r="AN120" i="7"/>
  <c r="AN128" i="7"/>
  <c r="AN136" i="7"/>
  <c r="AN144" i="7"/>
  <c r="AN152" i="7"/>
  <c r="AN160" i="7"/>
  <c r="AN168" i="7"/>
  <c r="AN176" i="7"/>
  <c r="AN184" i="7"/>
  <c r="AN192" i="7"/>
  <c r="AN198" i="7"/>
  <c r="AN203" i="7"/>
  <c r="AN208" i="7"/>
  <c r="AN214" i="7"/>
  <c r="AN219" i="7"/>
  <c r="AN224" i="7"/>
  <c r="AN230" i="7"/>
  <c r="AN235" i="7"/>
  <c r="AN10" i="7"/>
  <c r="AN21" i="7"/>
  <c r="AN31" i="7"/>
  <c r="AN42" i="7"/>
  <c r="AN53" i="7"/>
  <c r="AN63" i="7"/>
  <c r="AN74" i="7"/>
  <c r="AN85" i="7"/>
  <c r="AN95" i="7"/>
  <c r="AN106" i="7"/>
  <c r="AN114" i="7"/>
  <c r="AN122" i="7"/>
  <c r="AN130" i="7"/>
  <c r="AN138" i="7"/>
  <c r="AN146" i="7"/>
  <c r="AN154" i="7"/>
  <c r="AN162" i="7"/>
  <c r="AN170" i="7"/>
  <c r="AN178" i="7"/>
  <c r="AN186" i="7"/>
  <c r="AN194" i="7"/>
  <c r="AN199" i="7"/>
  <c r="AN204" i="7"/>
  <c r="AN210" i="7"/>
  <c r="AN215" i="7"/>
  <c r="AN220" i="7"/>
  <c r="AN226" i="7"/>
  <c r="AN231" i="7"/>
  <c r="AN236" i="7"/>
  <c r="AN34" i="7"/>
  <c r="AN77" i="7"/>
  <c r="AN116" i="7"/>
  <c r="AN148" i="7"/>
  <c r="AN180" i="7"/>
  <c r="AN206" i="7"/>
  <c r="AN227" i="7"/>
  <c r="AN45" i="7"/>
  <c r="AN87" i="7"/>
  <c r="AN124" i="7"/>
  <c r="AN156" i="7"/>
  <c r="AN188" i="7"/>
  <c r="AN211" i="7"/>
  <c r="AN232" i="7"/>
  <c r="AN13" i="7"/>
  <c r="AN55" i="7"/>
  <c r="AN98" i="7"/>
  <c r="AN132" i="7"/>
  <c r="AN164" i="7"/>
  <c r="AN195" i="7"/>
  <c r="AN216" i="7"/>
  <c r="AN238" i="7"/>
  <c r="AN23" i="7"/>
  <c r="AN66" i="7"/>
  <c r="AN108" i="7"/>
  <c r="AN140" i="7"/>
  <c r="AN172" i="7"/>
  <c r="AN200" i="7"/>
  <c r="AN222" i="7"/>
  <c r="BA238" i="7"/>
  <c r="BA234" i="7"/>
  <c r="BA230" i="7"/>
  <c r="BA226" i="7"/>
  <c r="BA222" i="7"/>
  <c r="BA218" i="7"/>
  <c r="BA214" i="7"/>
  <c r="BA210" i="7"/>
  <c r="BA206" i="7"/>
  <c r="BA202" i="7"/>
  <c r="BA198" i="7"/>
  <c r="BA194" i="7"/>
  <c r="BA190" i="7"/>
  <c r="BA186" i="7"/>
  <c r="BA182" i="7"/>
  <c r="BA178" i="7"/>
  <c r="BA174" i="7"/>
  <c r="BA170" i="7"/>
  <c r="BA166" i="7"/>
  <c r="BA162" i="7"/>
  <c r="BA158" i="7"/>
  <c r="BA154" i="7"/>
  <c r="BA150" i="7"/>
  <c r="BA146" i="7"/>
  <c r="BA142" i="7"/>
  <c r="BA138" i="7"/>
  <c r="BA134" i="7"/>
  <c r="BA130" i="7"/>
  <c r="BA126" i="7"/>
  <c r="BA122" i="7"/>
  <c r="BA118" i="7"/>
  <c r="BA114" i="7"/>
  <c r="BA110" i="7"/>
  <c r="BA106" i="7"/>
  <c r="BA102" i="7"/>
  <c r="BA98" i="7"/>
  <c r="BA94" i="7"/>
  <c r="BA90" i="7"/>
  <c r="BA86" i="7"/>
  <c r="BA82" i="7"/>
  <c r="BA78" i="7"/>
  <c r="BA74" i="7"/>
  <c r="BA70" i="7"/>
  <c r="BA66" i="7"/>
  <c r="BA62" i="7"/>
  <c r="BA58" i="7"/>
  <c r="BA54" i="7"/>
  <c r="BA50" i="7"/>
  <c r="BA46" i="7"/>
  <c r="BA42" i="7"/>
  <c r="BA38" i="7"/>
  <c r="BA34" i="7"/>
  <c r="BA30" i="7"/>
  <c r="BA26" i="7"/>
  <c r="BA22" i="7"/>
  <c r="BA18" i="7"/>
  <c r="BA14" i="7"/>
  <c r="BA10" i="7"/>
  <c r="BA6" i="7"/>
  <c r="BA237" i="7"/>
  <c r="BA232" i="7"/>
  <c r="BA227" i="7"/>
  <c r="BA221" i="7"/>
  <c r="BA216" i="7"/>
  <c r="BA211" i="7"/>
  <c r="BA205" i="7"/>
  <c r="BA200" i="7"/>
  <c r="BA195" i="7"/>
  <c r="BA189" i="7"/>
  <c r="BA184" i="7"/>
  <c r="BA179" i="7"/>
  <c r="BA173" i="7"/>
  <c r="BA168" i="7"/>
  <c r="BA163" i="7"/>
  <c r="BA157" i="7"/>
  <c r="BA152" i="7"/>
  <c r="BA147" i="7"/>
  <c r="BA141" i="7"/>
  <c r="BA136" i="7"/>
  <c r="BA131" i="7"/>
  <c r="BA125" i="7"/>
  <c r="BA120" i="7"/>
  <c r="BA115" i="7"/>
  <c r="BA109" i="7"/>
  <c r="BA104" i="7"/>
  <c r="BA99" i="7"/>
  <c r="BA93" i="7"/>
  <c r="BA88" i="7"/>
  <c r="BA83" i="7"/>
  <c r="BA77" i="7"/>
  <c r="BA72" i="7"/>
  <c r="BA67" i="7"/>
  <c r="BA61" i="7"/>
  <c r="BA56" i="7"/>
  <c r="BA51" i="7"/>
  <c r="BA45" i="7"/>
  <c r="BA40" i="7"/>
  <c r="BA35" i="7"/>
  <c r="BA29" i="7"/>
  <c r="BA24" i="7"/>
  <c r="BA19" i="7"/>
  <c r="BA13" i="7"/>
  <c r="BA8" i="7"/>
  <c r="BA3" i="7"/>
  <c r="BA235" i="7"/>
  <c r="BA229" i="7"/>
  <c r="BA224" i="7"/>
  <c r="BA219" i="7"/>
  <c r="BA213" i="7"/>
  <c r="BA208" i="7"/>
  <c r="BA203" i="7"/>
  <c r="BA197" i="7"/>
  <c r="BA192" i="7"/>
  <c r="BA187" i="7"/>
  <c r="BA181" i="7"/>
  <c r="BA176" i="7"/>
  <c r="BA171" i="7"/>
  <c r="BA165" i="7"/>
  <c r="BA160" i="7"/>
  <c r="BA155" i="7"/>
  <c r="BA149" i="7"/>
  <c r="BA144" i="7"/>
  <c r="BA139" i="7"/>
  <c r="BA133" i="7"/>
  <c r="BA128" i="7"/>
  <c r="BA123" i="7"/>
  <c r="BA117" i="7"/>
  <c r="BA112" i="7"/>
  <c r="BA107" i="7"/>
  <c r="BA101" i="7"/>
  <c r="BA96" i="7"/>
  <c r="BA91" i="7"/>
  <c r="BA85" i="7"/>
  <c r="BA80" i="7"/>
  <c r="BA75" i="7"/>
  <c r="BA69" i="7"/>
  <c r="BA64" i="7"/>
  <c r="BA59" i="7"/>
  <c r="BA53" i="7"/>
  <c r="BA48" i="7"/>
  <c r="BA43" i="7"/>
  <c r="BA37" i="7"/>
  <c r="BA32" i="7"/>
  <c r="BA27" i="7"/>
  <c r="BA21" i="7"/>
  <c r="BA16" i="7"/>
  <c r="BA11" i="7"/>
  <c r="BA5" i="7"/>
  <c r="BA236" i="7"/>
  <c r="BA225" i="7"/>
  <c r="BA215" i="7"/>
  <c r="BA204" i="7"/>
  <c r="BA193" i="7"/>
  <c r="BA183" i="7"/>
  <c r="BA172" i="7"/>
  <c r="BA161" i="7"/>
  <c r="BA151" i="7"/>
  <c r="BA140" i="7"/>
  <c r="BA129" i="7"/>
  <c r="BA119" i="7"/>
  <c r="BA108" i="7"/>
  <c r="BA97" i="7"/>
  <c r="BA87" i="7"/>
  <c r="BA76" i="7"/>
  <c r="BA65" i="7"/>
  <c r="BA55" i="7"/>
  <c r="BA44" i="7"/>
  <c r="BA33" i="7"/>
  <c r="BA23" i="7"/>
  <c r="BA12" i="7"/>
  <c r="BA233" i="7"/>
  <c r="BA223" i="7"/>
  <c r="BA212" i="7"/>
  <c r="BA201" i="7"/>
  <c r="BA191" i="7"/>
  <c r="BA180" i="7"/>
  <c r="BA169" i="7"/>
  <c r="BA159" i="7"/>
  <c r="BA148" i="7"/>
  <c r="BA137" i="7"/>
  <c r="BA127" i="7"/>
  <c r="BA116" i="7"/>
  <c r="BA105" i="7"/>
  <c r="BA95" i="7"/>
  <c r="BA84" i="7"/>
  <c r="BA73" i="7"/>
  <c r="BA63" i="7"/>
  <c r="BA52" i="7"/>
  <c r="BA41" i="7"/>
  <c r="BA31" i="7"/>
  <c r="BA20" i="7"/>
  <c r="BA9" i="7"/>
  <c r="BA231" i="7"/>
  <c r="BA220" i="7"/>
  <c r="BA209" i="7"/>
  <c r="BA199" i="7"/>
  <c r="BA188" i="7"/>
  <c r="BA177" i="7"/>
  <c r="BA167" i="7"/>
  <c r="BA156" i="7"/>
  <c r="BA145" i="7"/>
  <c r="BA135" i="7"/>
  <c r="BA124" i="7"/>
  <c r="BA113" i="7"/>
  <c r="BA103" i="7"/>
  <c r="BA92" i="7"/>
  <c r="BA81" i="7"/>
  <c r="BA71" i="7"/>
  <c r="BA60" i="7"/>
  <c r="BA49" i="7"/>
  <c r="BA39" i="7"/>
  <c r="BA28" i="7"/>
  <c r="BA17" i="7"/>
  <c r="BA7" i="7"/>
  <c r="BA228" i="7"/>
  <c r="BA217" i="7"/>
  <c r="BA207" i="7"/>
  <c r="BA196" i="7"/>
  <c r="BA185" i="7"/>
  <c r="BA175" i="7"/>
  <c r="BA164" i="7"/>
  <c r="BA153" i="7"/>
  <c r="BA143" i="7"/>
  <c r="BA132" i="7"/>
  <c r="BA121" i="7"/>
  <c r="BA111" i="7"/>
  <c r="BA100" i="7"/>
  <c r="BA89" i="7"/>
  <c r="BA79" i="7"/>
  <c r="BA68" i="7"/>
  <c r="BA57" i="7"/>
  <c r="BA15" i="7"/>
  <c r="BA47" i="7"/>
  <c r="BA4" i="7"/>
  <c r="BA36" i="7"/>
  <c r="BA25" i="7"/>
</calcChain>
</file>

<file path=xl/sharedStrings.xml><?xml version="1.0" encoding="utf-8"?>
<sst xmlns="http://schemas.openxmlformats.org/spreadsheetml/2006/main" count="1053" uniqueCount="251">
  <si>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</si>
  <si>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</si>
  <si>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</si>
  <si>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</si>
  <si>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</si>
  <si>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</si>
  <si>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</si>
  <si>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</si>
  <si>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</si>
  <si>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</si>
  <si>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</si>
  <si>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</si>
  <si>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</si>
  <si>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</si>
  <si>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</si>
  <si>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</si>
  <si>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</si>
  <si>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</si>
  <si>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</si>
  <si>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</si>
  <si>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</si>
  <si>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</si>
  <si>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</si>
  <si>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</si>
  <si>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</si>
  <si>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</si>
  <si>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</si>
  <si>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</si>
  <si>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</si>
  <si>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</si>
  <si>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</si>
  <si>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</si>
  <si>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</si>
  <si>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</si>
  <si>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</si>
  <si>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</si>
  <si>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</si>
  <si>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</si>
  <si>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</si>
  <si>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</si>
  <si>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</si>
  <si>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</si>
  <si>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</si>
  <si>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</si>
  <si>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</si>
  <si>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</si>
  <si>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</si>
  <si>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</si>
  <si>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</si>
  <si>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</si>
  <si>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</si>
  <si>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</si>
  <si>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</si>
  <si>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</si>
  <si>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</si>
  <si>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</si>
  <si>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</si>
  <si>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</si>
  <si>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</si>
  <si>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</si>
  <si>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</si>
  <si>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</si>
  <si>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</si>
  <si>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</si>
  <si>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</si>
  <si>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</si>
  <si>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</si>
  <si>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</si>
  <si>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</si>
  <si>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</si>
  <si>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</si>
  <si>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</si>
  <si>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</si>
  <si>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</si>
  <si>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</si>
  <si>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</si>
  <si>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</si>
  <si>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</si>
  <si>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</si>
  <si>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</si>
  <si>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</si>
  <si>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</si>
  <si>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</si>
  <si>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</si>
  <si>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</si>
  <si>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</si>
  <si>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</si>
  <si>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</si>
  <si>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</si>
  <si>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</si>
  <si>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</si>
  <si>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</si>
  <si>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</si>
  <si>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</si>
  <si>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</si>
  <si>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</si>
  <si>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</si>
  <si>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</si>
  <si>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</si>
  <si>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</si>
  <si>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</si>
  <si>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</si>
  <si>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</si>
  <si>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</si>
  <si>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</si>
  <si>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</si>
  <si>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</si>
  <si>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</si>
  <si>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</si>
  <si>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</si>
  <si>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</si>
  <si>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</si>
  <si>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</si>
  <si>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</si>
  <si>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</si>
  <si>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</si>
  <si>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</si>
  <si>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</si>
  <si>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</si>
  <si>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</si>
  <si>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</si>
  <si>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</si>
  <si>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</si>
  <si>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</si>
  <si>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</si>
  <si>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</si>
  <si>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</si>
  <si>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</si>
  <si>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</si>
  <si>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</si>
  <si>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</si>
  <si>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</si>
  <si>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</si>
  <si>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</si>
  <si>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</si>
  <si>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</si>
  <si>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</si>
  <si>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</si>
  <si>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</si>
  <si>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</si>
  <si>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</si>
  <si>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</si>
  <si>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</si>
  <si>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</si>
  <si>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</si>
  <si>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</si>
  <si>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</si>
  <si>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</si>
  <si>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</si>
  <si>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</si>
  <si>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</si>
  <si>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</si>
  <si>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</si>
  <si>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</si>
  <si>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</si>
  <si>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</si>
  <si>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</si>
  <si>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</si>
  <si>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</si>
  <si>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</si>
  <si>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</si>
  <si>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</si>
  <si>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</si>
  <si>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</si>
  <si>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</si>
  <si>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</si>
  <si>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</si>
  <si>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</si>
  <si>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</si>
  <si>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</si>
  <si>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</si>
  <si>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</si>
  <si>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</si>
  <si>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</si>
  <si>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</si>
  <si>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</si>
  <si>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</si>
  <si>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</si>
  <si>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</si>
  <si>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</si>
  <si>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</si>
  <si>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</si>
  <si>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</si>
  <si>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</si>
  <si>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</si>
  <si>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</si>
  <si>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</si>
  <si>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</si>
  <si>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</si>
  <si>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</si>
  <si>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</si>
  <si>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</si>
  <si>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</si>
  <si>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</si>
  <si>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</si>
  <si>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</si>
  <si>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</si>
  <si>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</si>
  <si>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</si>
  <si>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</si>
  <si>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</si>
  <si>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</si>
  <si>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</si>
  <si>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</si>
  <si>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</si>
  <si>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</si>
  <si>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</si>
  <si>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</si>
  <si>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</si>
  <si>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</si>
  <si>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</si>
  <si>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</si>
  <si>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</si>
  <si>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</si>
  <si>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</si>
  <si>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</si>
  <si>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</si>
  <si>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</si>
  <si>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</si>
  <si>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</si>
  <si>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</si>
  <si>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</si>
  <si>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</si>
  <si>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</si>
  <si>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</si>
  <si>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</si>
  <si>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</si>
  <si>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</si>
  <si>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</si>
  <si>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</si>
  <si>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</si>
  <si>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</si>
  <si>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</si>
  <si>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</si>
  <si>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</si>
  <si>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</si>
  <si>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</si>
  <si>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</si>
  <si>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</si>
  <si>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</si>
  <si>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</si>
  <si>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yield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</si>
  <si>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</si>
  <si>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</si>
  <si>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</si>
  <si>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</si>
  <si>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</si>
  <si>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其他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</si>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</sst>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2" fillId="0" borderId="0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Sheet2!$AN$2</c:f>
              <c:strCache>
                <c:ptCount val="1"/>
                <c:pt idx="0">
                  <c:v>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Sheet2!$AM$3:$AM$238</c:f>
              <c:numCache>
                <c:formatCode>General</c:formatCode>
                <c:ptCount val="23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  <c:pt idx="219">
                  <c:v>211</c:v>
                </c:pt>
                <c:pt idx="220">
                  <c:v>212</c:v>
                </c:pt>
                <c:pt idx="221">
                  <c:v>213</c:v>
                </c:pt>
                <c:pt idx="222">
                  <c:v>214</c:v>
                </c:pt>
                <c:pt idx="223">
                  <c:v>215</c:v>
                </c:pt>
                <c:pt idx="224">
                  <c:v>216</c:v>
                </c:pt>
                <c:pt idx="225">
                  <c:v>217</c:v>
                </c:pt>
                <c:pt idx="226">
                  <c:v>218</c:v>
                </c:pt>
                <c:pt idx="227">
                  <c:v>219</c:v>
                </c:pt>
                <c:pt idx="228">
                  <c:v>220</c:v>
                </c:pt>
                <c:pt idx="229">
                  <c:v>221</c:v>
                </c:pt>
                <c:pt idx="230">
                  <c:v>222</c:v>
                </c:pt>
                <c:pt idx="231">
                  <c:v>223</c:v>
                </c:pt>
                <c:pt idx="232">
                  <c:v>224</c:v>
                </c:pt>
                <c:pt idx="233">
                  <c:v>225</c:v>
                </c:pt>
                <c:pt idx="234">
                  <c:v>226</c:v>
                </c:pt>
                <c:pt idx="235">
                  <c:v>227</c:v>
                </c:pt>
              </c:numCache>
            </c:numRef>
          </c:xVal>
          <c:yVal>
            <c:numRef>
              <c:f>Sheet2!$AN$3:$AN$238</c:f>
              <c:numCache>
                <c:formatCode>General</c:formatCode>
                <c:ptCount val="236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569.27314897790632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577.44073159822869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  <c:pt idx="219">
                  <c:v>591.35802932726745</c:v>
                </c:pt>
                <c:pt idx="220">
                  <c:v>591.35145990778153</c:v>
                </c:pt>
                <c:pt idx="221">
                  <c:v>591.34471276508305</c:v>
                </c:pt>
                <c:pt idx="222">
                  <c:v>591.33778957078471</c:v>
                </c:pt>
                <c:pt idx="223">
                  <c:v>591.33069197328507</c:v>
                </c:pt>
                <c:pt idx="224">
                  <c:v>591.32342159819802</c:v>
                </c:pt>
                <c:pt idx="225">
                  <c:v>591.31598004877219</c:v>
                </c:pt>
                <c:pt idx="226">
                  <c:v>591.3083689062986</c:v>
                </c:pt>
                <c:pt idx="227">
                  <c:v>591.300589730512</c:v>
                </c:pt>
                <c:pt idx="228">
                  <c:v>591.29264405998197</c:v>
                </c:pt>
                <c:pt idx="229">
                  <c:v>591.28453341249531</c:v>
                </c:pt>
                <c:pt idx="230">
                  <c:v>591.27625928542841</c:v>
                </c:pt>
                <c:pt idx="231">
                  <c:v>591.26782315611183</c:v>
                </c:pt>
                <c:pt idx="232">
                  <c:v>591.25922648219114</c:v>
                </c:pt>
                <c:pt idx="233">
                  <c:v>591.25047070197127</c:v>
                </c:pt>
                <c:pt idx="234">
                  <c:v>591.24155723476122</c:v>
                </c:pt>
                <c:pt idx="235">
                  <c:v>591.23248748120579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Sheet2!$AO$3:$AO$238</c:f>
              <c:numCache>
                <c:formatCode>0.0%</c:formatCode>
                <c:ptCount val="236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1.32129E-2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1.26129E-2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  <c:pt idx="219">
                  <c:v>-2.3120999999999992E-3</c:v>
                </c:pt>
                <c:pt idx="220">
                  <c:v>-2.3870999999999979E-3</c:v>
                </c:pt>
                <c:pt idx="221">
                  <c:v>-2.4621000000000001E-3</c:v>
                </c:pt>
                <c:pt idx="222">
                  <c:v>-2.5370999999999987E-3</c:v>
                </c:pt>
                <c:pt idx="223">
                  <c:v>-2.6120999999999974E-3</c:v>
                </c:pt>
                <c:pt idx="224">
                  <c:v>-2.6870999999999996E-3</c:v>
                </c:pt>
                <c:pt idx="225">
                  <c:v>-2.7620999999999982E-3</c:v>
                </c:pt>
                <c:pt idx="226">
                  <c:v>-2.8371000000000004E-3</c:v>
                </c:pt>
                <c:pt idx="227">
                  <c:v>-2.9120999999999991E-3</c:v>
                </c:pt>
                <c:pt idx="228">
                  <c:v>-2.9870999999999977E-3</c:v>
                </c:pt>
                <c:pt idx="229">
                  <c:v>-3.0620999999999999E-3</c:v>
                </c:pt>
                <c:pt idx="230">
                  <c:v>-3.1370999999999986E-3</c:v>
                </c:pt>
                <c:pt idx="231">
                  <c:v>-3.2120999999999972E-3</c:v>
                </c:pt>
                <c:pt idx="232">
                  <c:v>-3.2870999999999994E-3</c:v>
                </c:pt>
                <c:pt idx="233">
                  <c:v>-3.3620999999999981E-3</c:v>
                </c:pt>
                <c:pt idx="234">
                  <c:v>-3.4371000000000002E-3</c:v>
                </c:pt>
                <c:pt idx="235">
                  <c:v>-3.5120999999999989E-3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</c:valAx>
      <c:valAx>
        <c:axId val="3579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</c:valAx>
      <c:valAx>
        <c:axId val="4836050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76200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15</xdr:col>
      <xdr:colOff>638175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304801</xdr:colOff>
      <xdr:row>2</xdr:row>
      <xdr:rowOff>152400</xdr:rowOff>
    </xdr:from>
    <xdr:to>
      <xdr:col>37</xdr:col>
      <xdr:colOff>666751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topLeftCell="X118" workbookViewId="0">
      <selection activeCell="AJ121" sqref="AJ121:AJ139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36" t="s">
        <v>119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34" t="s">
        <v>30</v>
      </c>
      <c r="B2" s="3"/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v>2</v>
      </c>
      <c r="O2" s="3"/>
      <c r="P2" s="3"/>
      <c r="Q2" s="3"/>
      <c r="R2" s="3"/>
      <c r="S2" s="3"/>
      <c r="T2" s="3"/>
      <c r="U2" s="3"/>
      <c r="V2" s="3"/>
      <c r="W2" s="3"/>
      <c r="X2" s="3"/>
      <c r="Y2" s="3">
        <v>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13</v>
      </c>
      <c r="AK2" s="3"/>
      <c r="AL2" s="3"/>
      <c r="AM2" s="3"/>
      <c r="AN2" s="3"/>
      <c r="AO2" s="3"/>
      <c r="AP2" s="3"/>
      <c r="AQ2" s="3"/>
      <c r="AR2" s="3"/>
      <c r="AS2" s="3"/>
    </row>
    <row r="3" spans="1:45" ht="15" x14ac:dyDescent="0.15">
      <c r="A3" s="35"/>
      <c r="B3" s="6"/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/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/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27</v>
      </c>
      <c r="AG3" s="6" t="s">
        <v>28</v>
      </c>
      <c r="AH3" s="6" t="s">
        <v>29</v>
      </c>
      <c r="AI3" s="6"/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  <c r="AO3" s="6" t="s">
        <v>25</v>
      </c>
      <c r="AP3" s="6" t="s">
        <v>26</v>
      </c>
      <c r="AQ3" s="6" t="s">
        <v>27</v>
      </c>
      <c r="AR3" s="6" t="s">
        <v>28</v>
      </c>
      <c r="AS3" s="6" t="s">
        <v>29</v>
      </c>
    </row>
    <row r="4" spans="1:45" ht="15" x14ac:dyDescent="0.15">
      <c r="A4" s="4" t="s">
        <v>0</v>
      </c>
      <c r="B4" s="4"/>
      <c r="C4" s="7">
        <v>537.94820000000004</v>
      </c>
      <c r="D4" s="7">
        <v>900</v>
      </c>
      <c r="E4" s="7">
        <v>200</v>
      </c>
      <c r="F4" s="7">
        <v>400</v>
      </c>
      <c r="G4" s="7">
        <v>500</v>
      </c>
      <c r="H4" s="7">
        <v>666.66660000000002</v>
      </c>
      <c r="I4" s="7">
        <v>0.109102</v>
      </c>
      <c r="J4" s="7">
        <v>2.3510490000000002</v>
      </c>
      <c r="K4" s="7">
        <v>170.2064</v>
      </c>
      <c r="L4" s="7">
        <v>11597</v>
      </c>
      <c r="M4" s="7"/>
      <c r="N4" s="7">
        <v>612.16920000000005</v>
      </c>
      <c r="O4" s="7">
        <v>900</v>
      </c>
      <c r="P4" s="7">
        <v>200</v>
      </c>
      <c r="Q4" s="7">
        <v>500</v>
      </c>
      <c r="R4" s="7">
        <v>600</v>
      </c>
      <c r="S4" s="7">
        <v>725</v>
      </c>
      <c r="T4" s="7">
        <v>-0.18650700000000001</v>
      </c>
      <c r="U4" s="7">
        <v>2.5716920000000001</v>
      </c>
      <c r="V4" s="7">
        <v>147.6566</v>
      </c>
      <c r="W4" s="7">
        <v>5497</v>
      </c>
      <c r="X4" s="7"/>
      <c r="Y4" s="7">
        <v>587.1386</v>
      </c>
      <c r="Z4" s="7">
        <v>900</v>
      </c>
      <c r="AA4" s="7">
        <v>200</v>
      </c>
      <c r="AB4" s="7">
        <v>500</v>
      </c>
      <c r="AC4" s="7">
        <v>618.66669999999999</v>
      </c>
      <c r="AD4" s="7">
        <v>666.66669999999999</v>
      </c>
      <c r="AE4" s="7">
        <v>-0.45771250000000002</v>
      </c>
      <c r="AF4" s="7">
        <v>3.0629089999999999</v>
      </c>
      <c r="AG4" s="7">
        <v>136.36519999999999</v>
      </c>
      <c r="AH4" s="7">
        <v>765</v>
      </c>
      <c r="AI4" s="7"/>
      <c r="AJ4" s="7">
        <v>562.90049999999997</v>
      </c>
      <c r="AK4" s="7">
        <v>900</v>
      </c>
      <c r="AL4" s="7">
        <v>200</v>
      </c>
      <c r="AM4" s="7">
        <v>450.10180000000003</v>
      </c>
      <c r="AN4" s="7">
        <v>550</v>
      </c>
      <c r="AO4" s="7">
        <v>700</v>
      </c>
      <c r="AP4" s="7">
        <v>-4.7448999999999998E-2</v>
      </c>
      <c r="AQ4" s="7">
        <v>2.3805179999999999</v>
      </c>
      <c r="AR4" s="7">
        <v>165.81270000000001</v>
      </c>
      <c r="AS4" s="23">
        <v>17859</v>
      </c>
    </row>
    <row r="5" spans="1:45" ht="15" x14ac:dyDescent="0.15">
      <c r="A5" s="4" t="s">
        <v>1</v>
      </c>
      <c r="B5" s="4"/>
      <c r="C5" s="7">
        <v>4.2919289999999997</v>
      </c>
      <c r="D5" s="7">
        <v>9.9</v>
      </c>
      <c r="E5" s="7">
        <v>0.1</v>
      </c>
      <c r="F5" s="7">
        <v>2.2000000000000002</v>
      </c>
      <c r="G5" s="7">
        <v>4</v>
      </c>
      <c r="H5" s="7">
        <v>6</v>
      </c>
      <c r="I5" s="7">
        <v>0.35076970000000002</v>
      </c>
      <c r="J5" s="7">
        <v>2.1454240000000002</v>
      </c>
      <c r="K5" s="7">
        <v>2.4323389999999998</v>
      </c>
      <c r="L5" s="7">
        <v>11597</v>
      </c>
      <c r="M5" s="7"/>
      <c r="N5" s="7">
        <v>19.88083</v>
      </c>
      <c r="O5" s="7">
        <v>49.9</v>
      </c>
      <c r="P5" s="7">
        <v>10</v>
      </c>
      <c r="Q5" s="7">
        <v>12</v>
      </c>
      <c r="R5" s="7">
        <v>16</v>
      </c>
      <c r="S5" s="7">
        <v>25</v>
      </c>
      <c r="T5" s="7">
        <v>1.158326</v>
      </c>
      <c r="U5" s="7">
        <v>3.3672249999999999</v>
      </c>
      <c r="V5" s="7">
        <v>10.092969999999999</v>
      </c>
      <c r="W5" s="7">
        <v>5497</v>
      </c>
      <c r="X5" s="7"/>
      <c r="Y5" s="7">
        <v>73.347710000000006</v>
      </c>
      <c r="Z5" s="7">
        <v>241.8</v>
      </c>
      <c r="AA5" s="7">
        <v>50</v>
      </c>
      <c r="AB5" s="7">
        <v>60</v>
      </c>
      <c r="AC5" s="7">
        <v>67</v>
      </c>
      <c r="AD5" s="7">
        <v>90</v>
      </c>
      <c r="AE5" s="7">
        <v>2.0843470000000002</v>
      </c>
      <c r="AF5" s="7">
        <v>10.539400000000001</v>
      </c>
      <c r="AG5" s="7">
        <v>22.170169999999999</v>
      </c>
      <c r="AH5" s="7">
        <v>765</v>
      </c>
      <c r="AI5" s="7"/>
      <c r="AJ5" s="7">
        <v>12.04823</v>
      </c>
      <c r="AK5" s="7">
        <v>241.8</v>
      </c>
      <c r="AL5" s="7">
        <v>0.1</v>
      </c>
      <c r="AM5" s="7">
        <v>3</v>
      </c>
      <c r="AN5" s="7">
        <v>6.1</v>
      </c>
      <c r="AO5" s="7">
        <v>13</v>
      </c>
      <c r="AP5" s="7">
        <v>3.411073</v>
      </c>
      <c r="AQ5" s="7">
        <v>19.3459</v>
      </c>
      <c r="AR5" s="7">
        <v>16.587409999999998</v>
      </c>
      <c r="AS5" s="23">
        <v>17859</v>
      </c>
    </row>
    <row r="6" spans="1:45" ht="15" x14ac:dyDescent="0.15">
      <c r="A6" s="4" t="s">
        <v>2</v>
      </c>
      <c r="B6" s="4"/>
      <c r="C6" s="7">
        <v>13.78706</v>
      </c>
      <c r="D6" s="7">
        <v>57.142859999999999</v>
      </c>
      <c r="E6" s="7">
        <v>0.65</v>
      </c>
      <c r="F6" s="7">
        <v>6.3157899999999998</v>
      </c>
      <c r="G6" s="7">
        <v>10</v>
      </c>
      <c r="H6" s="7">
        <v>18.25</v>
      </c>
      <c r="I6" s="7">
        <v>1.8537710000000001</v>
      </c>
      <c r="J6" s="7">
        <v>7.1042319999999997</v>
      </c>
      <c r="K6" s="7">
        <v>10.764419999999999</v>
      </c>
      <c r="L6" s="7">
        <v>11597</v>
      </c>
      <c r="M6" s="7"/>
      <c r="N6" s="7">
        <v>6.2394420000000004</v>
      </c>
      <c r="O6" s="7">
        <v>57.142859999999999</v>
      </c>
      <c r="P6" s="7">
        <v>0.65</v>
      </c>
      <c r="Q6" s="7">
        <v>2.5</v>
      </c>
      <c r="R6" s="7">
        <v>5</v>
      </c>
      <c r="S6" s="7">
        <v>8.875</v>
      </c>
      <c r="T6" s="7">
        <v>2.6435399999999998</v>
      </c>
      <c r="U6" s="7">
        <v>19.58287</v>
      </c>
      <c r="V6" s="7">
        <v>5.0841450000000004</v>
      </c>
      <c r="W6" s="7">
        <v>5497</v>
      </c>
      <c r="X6" s="7"/>
      <c r="Y6" s="7">
        <v>2.7335250000000002</v>
      </c>
      <c r="Z6" s="7">
        <v>14</v>
      </c>
      <c r="AA6" s="7">
        <v>0.65</v>
      </c>
      <c r="AB6" s="7">
        <v>0.66666669999999995</v>
      </c>
      <c r="AC6" s="7">
        <v>1.3043480000000001</v>
      </c>
      <c r="AD6" s="7">
        <v>4.0106950000000001</v>
      </c>
      <c r="AE6" s="7">
        <v>1.5015750000000001</v>
      </c>
      <c r="AF6" s="7">
        <v>4.3557600000000001</v>
      </c>
      <c r="AG6" s="7">
        <v>2.85161</v>
      </c>
      <c r="AH6" s="7">
        <v>765</v>
      </c>
      <c r="AI6" s="7"/>
      <c r="AJ6" s="7">
        <v>10.99042</v>
      </c>
      <c r="AK6" s="7">
        <v>57.142859999999999</v>
      </c>
      <c r="AL6" s="7">
        <v>0.65</v>
      </c>
      <c r="AM6" s="7">
        <v>4.2105259999999998</v>
      </c>
      <c r="AN6" s="7">
        <v>8.3333340000000007</v>
      </c>
      <c r="AO6" s="7">
        <v>14.871790000000001</v>
      </c>
      <c r="AP6" s="7">
        <v>2.1240250000000001</v>
      </c>
      <c r="AQ6" s="7">
        <v>8.8484459999999991</v>
      </c>
      <c r="AR6" s="7">
        <v>9.9243170000000003</v>
      </c>
      <c r="AS6" s="23">
        <v>17859</v>
      </c>
    </row>
    <row r="7" spans="1:45" ht="15" x14ac:dyDescent="0.15">
      <c r="A7" s="4" t="s">
        <v>3</v>
      </c>
      <c r="B7" s="4"/>
      <c r="C7" s="7">
        <v>13.662570000000001</v>
      </c>
      <c r="D7" s="7">
        <v>57.143859999999997</v>
      </c>
      <c r="E7" s="7">
        <v>1E-3</v>
      </c>
      <c r="F7" s="7">
        <v>6.1343329999999998</v>
      </c>
      <c r="G7" s="7">
        <v>10.000999999999999</v>
      </c>
      <c r="H7" s="7">
        <v>18.18282</v>
      </c>
      <c r="I7" s="7">
        <v>1.839183</v>
      </c>
      <c r="J7" s="7">
        <v>7.0411830000000002</v>
      </c>
      <c r="K7" s="7">
        <v>10.806179999999999</v>
      </c>
      <c r="L7" s="7">
        <v>11597</v>
      </c>
      <c r="M7" s="7"/>
      <c r="N7" s="7">
        <v>6.134029</v>
      </c>
      <c r="O7" s="7">
        <v>57.143859999999997</v>
      </c>
      <c r="P7" s="7">
        <v>1E-3</v>
      </c>
      <c r="Q7" s="7">
        <v>2.4009999999999998</v>
      </c>
      <c r="R7" s="7">
        <v>5.0010000000000003</v>
      </c>
      <c r="S7" s="7">
        <v>8.6966520000000003</v>
      </c>
      <c r="T7" s="7">
        <v>2.6058210000000002</v>
      </c>
      <c r="U7" s="7">
        <v>19.27928</v>
      </c>
      <c r="V7" s="7">
        <v>5.1047849999999997</v>
      </c>
      <c r="W7" s="7">
        <v>5497</v>
      </c>
      <c r="X7" s="7"/>
      <c r="Y7" s="7">
        <v>2.638995</v>
      </c>
      <c r="Z7" s="7">
        <v>14.000999999999999</v>
      </c>
      <c r="AA7" s="7">
        <v>0.23743510000000001</v>
      </c>
      <c r="AB7" s="7">
        <v>0.66766669999999995</v>
      </c>
      <c r="AC7" s="7">
        <v>1.2298789999999999</v>
      </c>
      <c r="AD7" s="7">
        <v>4.0010000000000003</v>
      </c>
      <c r="AE7" s="7">
        <v>1.575026</v>
      </c>
      <c r="AF7" s="7">
        <v>4.6402190000000001</v>
      </c>
      <c r="AG7" s="7">
        <v>2.8096480000000001</v>
      </c>
      <c r="AH7" s="7">
        <v>765</v>
      </c>
      <c r="AI7" s="7"/>
      <c r="AJ7" s="7">
        <v>10.873089999999999</v>
      </c>
      <c r="AK7" s="7">
        <v>57.143859999999997</v>
      </c>
      <c r="AL7" s="7">
        <v>1E-3</v>
      </c>
      <c r="AM7" s="7">
        <v>4.1186470000000002</v>
      </c>
      <c r="AN7" s="7">
        <v>8.3343330000000009</v>
      </c>
      <c r="AO7" s="7">
        <v>14.625999999999999</v>
      </c>
      <c r="AP7" s="7">
        <v>2.1146929999999999</v>
      </c>
      <c r="AQ7" s="7">
        <v>8.7934000000000001</v>
      </c>
      <c r="AR7" s="7">
        <v>9.9526160000000008</v>
      </c>
      <c r="AS7" s="23">
        <v>17859</v>
      </c>
    </row>
    <row r="8" spans="1:45" ht="15" x14ac:dyDescent="0.15">
      <c r="A8" s="4" t="s">
        <v>4</v>
      </c>
      <c r="B8" s="4"/>
      <c r="C8" s="7">
        <v>0.12649160000000001</v>
      </c>
      <c r="D8" s="7">
        <v>14.000999999999999</v>
      </c>
      <c r="E8" s="7">
        <v>1E-3</v>
      </c>
      <c r="F8" s="7">
        <v>1E-3</v>
      </c>
      <c r="G8" s="7">
        <v>1E-3</v>
      </c>
      <c r="H8" s="7">
        <v>1E-3</v>
      </c>
      <c r="I8" s="7">
        <v>12.32704</v>
      </c>
      <c r="J8" s="7">
        <v>190.6695</v>
      </c>
      <c r="K8" s="7">
        <v>0.7902053</v>
      </c>
      <c r="L8" s="7">
        <v>11597</v>
      </c>
      <c r="M8" s="7"/>
      <c r="N8" s="7">
        <v>0.1074138</v>
      </c>
      <c r="O8" s="7">
        <v>14.000999999999999</v>
      </c>
      <c r="P8" s="7">
        <v>1E-3</v>
      </c>
      <c r="Q8" s="7">
        <v>1E-3</v>
      </c>
      <c r="R8" s="7">
        <v>1E-3</v>
      </c>
      <c r="S8" s="7">
        <v>1E-3</v>
      </c>
      <c r="T8" s="7">
        <v>14.065770000000001</v>
      </c>
      <c r="U8" s="7">
        <v>288.26830000000001</v>
      </c>
      <c r="V8" s="7">
        <v>0.52622480000000005</v>
      </c>
      <c r="W8" s="7">
        <v>5497</v>
      </c>
      <c r="X8" s="7"/>
      <c r="Y8" s="7">
        <v>9.6530299999999999E-2</v>
      </c>
      <c r="Z8" s="7">
        <v>6.2510000000000003</v>
      </c>
      <c r="AA8" s="7">
        <v>1E-3</v>
      </c>
      <c r="AB8" s="7">
        <v>1E-3</v>
      </c>
      <c r="AC8" s="7">
        <v>1E-3</v>
      </c>
      <c r="AD8" s="7">
        <v>1E-3</v>
      </c>
      <c r="AE8" s="7">
        <v>8.3837019999999995</v>
      </c>
      <c r="AF8" s="7">
        <v>93.109579999999994</v>
      </c>
      <c r="AG8" s="7">
        <v>0.43069689999999999</v>
      </c>
      <c r="AH8" s="7">
        <v>765</v>
      </c>
      <c r="AI8" s="7"/>
      <c r="AJ8" s="7">
        <v>0.119336</v>
      </c>
      <c r="AK8" s="7">
        <v>14.000999999999999</v>
      </c>
      <c r="AL8" s="7">
        <v>1E-3</v>
      </c>
      <c r="AM8" s="7">
        <v>1E-3</v>
      </c>
      <c r="AN8" s="7">
        <v>1E-3</v>
      </c>
      <c r="AO8" s="7">
        <v>1E-3</v>
      </c>
      <c r="AP8" s="7">
        <v>13.1006</v>
      </c>
      <c r="AQ8" s="7">
        <v>222.30199999999999</v>
      </c>
      <c r="AR8" s="7">
        <v>0.70620470000000002</v>
      </c>
      <c r="AS8" s="23">
        <v>17859</v>
      </c>
    </row>
    <row r="9" spans="1:45" ht="15" x14ac:dyDescent="0.15">
      <c r="A9" s="4" t="s">
        <v>5</v>
      </c>
      <c r="B9" s="4"/>
      <c r="C9" s="7">
        <v>158.55260000000001</v>
      </c>
      <c r="D9" s="7">
        <v>400.00099999999998</v>
      </c>
      <c r="E9" s="7">
        <v>37.500999999999998</v>
      </c>
      <c r="F9" s="7">
        <v>102.22320000000001</v>
      </c>
      <c r="G9" s="7">
        <v>148.001</v>
      </c>
      <c r="H9" s="7">
        <v>197.33430000000001</v>
      </c>
      <c r="I9" s="7">
        <v>0.98967879999999997</v>
      </c>
      <c r="J9" s="7">
        <v>3.9274849999999999</v>
      </c>
      <c r="K9" s="7">
        <v>76.634540000000001</v>
      </c>
      <c r="L9" s="7">
        <v>11597</v>
      </c>
      <c r="M9" s="7"/>
      <c r="N9" s="7">
        <v>164.36850000000001</v>
      </c>
      <c r="O9" s="7">
        <v>400.00099999999998</v>
      </c>
      <c r="P9" s="7">
        <v>37.500999999999998</v>
      </c>
      <c r="Q9" s="7">
        <v>121.251</v>
      </c>
      <c r="R9" s="7">
        <v>160.001</v>
      </c>
      <c r="S9" s="7">
        <v>196.6112</v>
      </c>
      <c r="T9" s="7">
        <v>0.7178331</v>
      </c>
      <c r="U9" s="7">
        <v>3.788116</v>
      </c>
      <c r="V9" s="7">
        <v>61.741700000000002</v>
      </c>
      <c r="W9" s="7">
        <v>5497</v>
      </c>
      <c r="X9" s="7"/>
      <c r="Y9" s="7">
        <v>136.00399999999999</v>
      </c>
      <c r="Z9" s="7">
        <v>339.87439999999998</v>
      </c>
      <c r="AA9" s="7">
        <v>37.500999999999998</v>
      </c>
      <c r="AB9" s="7">
        <v>100.6677</v>
      </c>
      <c r="AC9" s="7">
        <v>116.6677</v>
      </c>
      <c r="AD9" s="7">
        <v>169.50919999999999</v>
      </c>
      <c r="AE9" s="7">
        <v>0.91331669999999998</v>
      </c>
      <c r="AF9" s="7">
        <v>3.414514</v>
      </c>
      <c r="AG9" s="7">
        <v>50.009300000000003</v>
      </c>
      <c r="AH9" s="7">
        <v>765</v>
      </c>
      <c r="AI9" s="7"/>
      <c r="AJ9" s="7">
        <v>159.3768</v>
      </c>
      <c r="AK9" s="7">
        <v>400.00099999999998</v>
      </c>
      <c r="AL9" s="7">
        <v>37.500999999999998</v>
      </c>
      <c r="AM9" s="7">
        <v>107.501</v>
      </c>
      <c r="AN9" s="7">
        <v>150.001</v>
      </c>
      <c r="AO9" s="7">
        <v>195.4727</v>
      </c>
      <c r="AP9" s="7">
        <v>0.94361950000000006</v>
      </c>
      <c r="AQ9" s="7">
        <v>4.0350710000000003</v>
      </c>
      <c r="AR9" s="7">
        <v>71.590580000000003</v>
      </c>
      <c r="AS9" s="23">
        <v>17859</v>
      </c>
    </row>
    <row r="10" spans="1:45" ht="15" x14ac:dyDescent="0.15">
      <c r="A10" s="4" t="s">
        <v>6</v>
      </c>
      <c r="B10" s="4"/>
      <c r="C10" s="7">
        <v>64.610150000000004</v>
      </c>
      <c r="D10" s="7">
        <v>281.81920000000002</v>
      </c>
      <c r="E10" s="7">
        <v>1E-3</v>
      </c>
      <c r="F10" s="7">
        <v>12.500999999999999</v>
      </c>
      <c r="G10" s="7">
        <v>50.000999999999998</v>
      </c>
      <c r="H10" s="7">
        <v>100.001</v>
      </c>
      <c r="I10" s="7">
        <v>1.2172559999999999</v>
      </c>
      <c r="J10" s="7">
        <v>4.357634</v>
      </c>
      <c r="K10" s="7">
        <v>62.944980000000001</v>
      </c>
      <c r="L10" s="7">
        <v>11597</v>
      </c>
      <c r="M10" s="7"/>
      <c r="N10" s="7">
        <v>73.199150000000003</v>
      </c>
      <c r="O10" s="7">
        <v>281.81920000000002</v>
      </c>
      <c r="P10" s="7">
        <v>1E-3</v>
      </c>
      <c r="Q10" s="7">
        <v>31.69331</v>
      </c>
      <c r="R10" s="7">
        <v>60.000999999999998</v>
      </c>
      <c r="S10" s="7">
        <v>102.22320000000001</v>
      </c>
      <c r="T10" s="7">
        <v>1.064214</v>
      </c>
      <c r="U10" s="7">
        <v>3.838797</v>
      </c>
      <c r="V10" s="7">
        <v>55.982669999999999</v>
      </c>
      <c r="W10" s="7">
        <v>5497</v>
      </c>
      <c r="X10" s="7"/>
      <c r="Y10" s="7">
        <v>68.687129999999996</v>
      </c>
      <c r="Z10" s="7">
        <v>230.001</v>
      </c>
      <c r="AA10" s="7">
        <v>1E-3</v>
      </c>
      <c r="AB10" s="7">
        <v>31.726890000000001</v>
      </c>
      <c r="AC10" s="7">
        <v>66.667659999999998</v>
      </c>
      <c r="AD10" s="7">
        <v>109.3343</v>
      </c>
      <c r="AE10" s="7">
        <v>0.3885942</v>
      </c>
      <c r="AF10" s="7">
        <v>2.7286060000000001</v>
      </c>
      <c r="AG10" s="7">
        <v>42.467100000000002</v>
      </c>
      <c r="AH10" s="7">
        <v>765</v>
      </c>
      <c r="AI10" s="7"/>
      <c r="AJ10" s="7">
        <v>67.428479999999993</v>
      </c>
      <c r="AK10" s="7">
        <v>281.81920000000002</v>
      </c>
      <c r="AL10" s="7">
        <v>1E-3</v>
      </c>
      <c r="AM10" s="7">
        <v>21.622620000000001</v>
      </c>
      <c r="AN10" s="7">
        <v>55.000999999999998</v>
      </c>
      <c r="AO10" s="7">
        <v>100.001</v>
      </c>
      <c r="AP10" s="7">
        <v>1.148323</v>
      </c>
      <c r="AQ10" s="7">
        <v>4.23691</v>
      </c>
      <c r="AR10" s="7">
        <v>60.248849999999997</v>
      </c>
      <c r="AS10" s="23">
        <v>17859</v>
      </c>
    </row>
    <row r="11" spans="1:45" ht="15" x14ac:dyDescent="0.15">
      <c r="A11" s="4" t="s">
        <v>7</v>
      </c>
      <c r="B11" s="4"/>
      <c r="C11" s="7">
        <v>108.6352</v>
      </c>
      <c r="D11" s="7">
        <v>194.40100000000001</v>
      </c>
      <c r="E11" s="7">
        <v>48.889890000000001</v>
      </c>
      <c r="F11" s="7">
        <v>66.001000000000005</v>
      </c>
      <c r="G11" s="7">
        <v>97.001000000000005</v>
      </c>
      <c r="H11" s="7">
        <v>147.001</v>
      </c>
      <c r="I11" s="7">
        <v>0.49987179999999998</v>
      </c>
      <c r="J11" s="7">
        <v>1.9340139999999999</v>
      </c>
      <c r="K11" s="7">
        <v>49.162610000000001</v>
      </c>
      <c r="L11" s="7">
        <v>11597</v>
      </c>
      <c r="M11" s="7"/>
      <c r="N11" s="7">
        <v>99.025099999999995</v>
      </c>
      <c r="O11" s="7">
        <v>194.40100000000001</v>
      </c>
      <c r="P11" s="7">
        <v>48.889890000000001</v>
      </c>
      <c r="Q11" s="7">
        <v>64.001000000000005</v>
      </c>
      <c r="R11" s="7">
        <v>82.858140000000006</v>
      </c>
      <c r="S11" s="7">
        <v>125.001</v>
      </c>
      <c r="T11" s="7">
        <v>0.90290870000000001</v>
      </c>
      <c r="U11" s="7">
        <v>2.6078169999999998</v>
      </c>
      <c r="V11" s="7">
        <v>45.365769999999998</v>
      </c>
      <c r="W11" s="7">
        <v>5497</v>
      </c>
      <c r="X11" s="7"/>
      <c r="Y11" s="7">
        <v>90.576949999999997</v>
      </c>
      <c r="Z11" s="7">
        <v>194.40100000000001</v>
      </c>
      <c r="AA11" s="7">
        <v>48.889890000000001</v>
      </c>
      <c r="AB11" s="7">
        <v>63.549390000000002</v>
      </c>
      <c r="AC11" s="7">
        <v>80.162289999999999</v>
      </c>
      <c r="AD11" s="7">
        <v>117.46769999999999</v>
      </c>
      <c r="AE11" s="7">
        <v>0.98762970000000005</v>
      </c>
      <c r="AF11" s="7">
        <v>3.322756</v>
      </c>
      <c r="AG11" s="7">
        <v>35.68676</v>
      </c>
      <c r="AH11" s="7">
        <v>765</v>
      </c>
      <c r="AI11" s="7"/>
      <c r="AJ11" s="7">
        <v>104.9037</v>
      </c>
      <c r="AK11" s="7">
        <v>194.40100000000001</v>
      </c>
      <c r="AL11" s="7">
        <v>48.889890000000001</v>
      </c>
      <c r="AM11" s="7">
        <v>65.001000000000005</v>
      </c>
      <c r="AN11" s="7">
        <v>90.001000000000005</v>
      </c>
      <c r="AO11" s="7">
        <v>139.6677</v>
      </c>
      <c r="AP11" s="7">
        <v>0.64358230000000005</v>
      </c>
      <c r="AQ11" s="7">
        <v>2.1345839999999998</v>
      </c>
      <c r="AR11" s="7">
        <v>47.809919999999998</v>
      </c>
      <c r="AS11" s="23">
        <v>17859</v>
      </c>
    </row>
    <row r="12" spans="1:45" ht="15" x14ac:dyDescent="0.15">
      <c r="A12" s="4" t="s">
        <v>8</v>
      </c>
      <c r="B12" s="4"/>
      <c r="C12" s="7">
        <v>84.253579999999999</v>
      </c>
      <c r="D12" s="7">
        <v>330.00099999999998</v>
      </c>
      <c r="E12" s="7">
        <v>1E-3</v>
      </c>
      <c r="F12" s="7">
        <v>55.770229999999998</v>
      </c>
      <c r="G12" s="7">
        <v>75.501000000000005</v>
      </c>
      <c r="H12" s="7">
        <v>102.3694</v>
      </c>
      <c r="I12" s="7">
        <v>1.9857899999999999</v>
      </c>
      <c r="J12" s="7">
        <v>9.551183</v>
      </c>
      <c r="K12" s="7">
        <v>53.279780000000002</v>
      </c>
      <c r="L12" s="7">
        <v>11597</v>
      </c>
      <c r="M12" s="7"/>
      <c r="N12" s="7">
        <v>77.359480000000005</v>
      </c>
      <c r="O12" s="7">
        <v>330.00099999999998</v>
      </c>
      <c r="P12" s="7">
        <v>1E-3</v>
      </c>
      <c r="Q12" s="7">
        <v>48.047870000000003</v>
      </c>
      <c r="R12" s="7">
        <v>69.934330000000003</v>
      </c>
      <c r="S12" s="7">
        <v>101.30540000000001</v>
      </c>
      <c r="T12" s="7">
        <v>1.0975109999999999</v>
      </c>
      <c r="U12" s="7">
        <v>6.2959259999999997</v>
      </c>
      <c r="V12" s="7">
        <v>43.267249999999997</v>
      </c>
      <c r="W12" s="7">
        <v>5497</v>
      </c>
      <c r="X12" s="7"/>
      <c r="Y12" s="7">
        <v>48.54589</v>
      </c>
      <c r="Z12" s="7">
        <v>330.00099999999998</v>
      </c>
      <c r="AA12" s="7">
        <v>1E-3</v>
      </c>
      <c r="AB12" s="7">
        <v>31.130030000000001</v>
      </c>
      <c r="AC12" s="7">
        <v>44.220999999999997</v>
      </c>
      <c r="AD12" s="7">
        <v>67.556560000000005</v>
      </c>
      <c r="AE12" s="7">
        <v>2.7526809999999999</v>
      </c>
      <c r="AF12" s="7">
        <v>26.94735</v>
      </c>
      <c r="AG12" s="7">
        <v>27.633590000000002</v>
      </c>
      <c r="AH12" s="7">
        <v>765</v>
      </c>
      <c r="AI12" s="7"/>
      <c r="AJ12" s="7">
        <v>80.602019999999996</v>
      </c>
      <c r="AK12" s="7">
        <v>330.00099999999998</v>
      </c>
      <c r="AL12" s="7">
        <v>1E-3</v>
      </c>
      <c r="AM12" s="7">
        <v>51.000999999999998</v>
      </c>
      <c r="AN12" s="7">
        <v>72.026309999999995</v>
      </c>
      <c r="AO12" s="7">
        <v>100.001</v>
      </c>
      <c r="AP12" s="7">
        <v>1.8703399999999999</v>
      </c>
      <c r="AQ12" s="7">
        <v>9.5454930000000004</v>
      </c>
      <c r="AR12" s="7">
        <v>50.080419999999997</v>
      </c>
      <c r="AS12" s="23">
        <v>17859</v>
      </c>
    </row>
    <row r="13" spans="1:45" ht="15" x14ac:dyDescent="0.15">
      <c r="A13" s="4" t="s">
        <v>9</v>
      </c>
      <c r="B13" s="4"/>
      <c r="C13" s="7">
        <v>0.12606709999999999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2.253117</v>
      </c>
      <c r="J13" s="7">
        <v>6.0765370000000001</v>
      </c>
      <c r="K13" s="7">
        <v>0.33193929999999999</v>
      </c>
      <c r="L13" s="7">
        <v>11597</v>
      </c>
      <c r="M13" s="7"/>
      <c r="N13" s="7">
        <v>0.28924870000000003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0.92962069999999997</v>
      </c>
      <c r="U13" s="7">
        <v>1.864195</v>
      </c>
      <c r="V13" s="7">
        <v>0.45345479999999999</v>
      </c>
      <c r="W13" s="7">
        <v>5497</v>
      </c>
      <c r="X13" s="7"/>
      <c r="Y13" s="7">
        <v>0.3058824</v>
      </c>
      <c r="Z13" s="7">
        <v>1</v>
      </c>
      <c r="AA13" s="7">
        <v>0</v>
      </c>
      <c r="AB13" s="7">
        <v>0</v>
      </c>
      <c r="AC13" s="7">
        <v>0</v>
      </c>
      <c r="AD13" s="7">
        <v>1</v>
      </c>
      <c r="AE13" s="7">
        <v>0.8425608</v>
      </c>
      <c r="AF13" s="7">
        <v>1.7099089999999999</v>
      </c>
      <c r="AG13" s="7">
        <v>0.46108159999999998</v>
      </c>
      <c r="AH13" s="7">
        <v>765</v>
      </c>
      <c r="AI13" s="7"/>
      <c r="AJ13" s="7">
        <v>0.18399689999999999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1.6310610000000001</v>
      </c>
      <c r="AQ13" s="7">
        <v>3.660361</v>
      </c>
      <c r="AR13" s="7">
        <v>0.38749250000000002</v>
      </c>
      <c r="AS13" s="23">
        <v>17859</v>
      </c>
    </row>
    <row r="14" spans="1:45" ht="15" x14ac:dyDescent="0.15">
      <c r="A14" s="4" t="s">
        <v>10</v>
      </c>
      <c r="B14" s="4"/>
      <c r="C14" s="7">
        <v>2.092905</v>
      </c>
      <c r="D14" s="7">
        <v>69</v>
      </c>
      <c r="E14" s="7">
        <v>0</v>
      </c>
      <c r="F14" s="7">
        <v>1</v>
      </c>
      <c r="G14" s="7">
        <v>1.733333</v>
      </c>
      <c r="H14" s="7">
        <v>2.6</v>
      </c>
      <c r="I14" s="7">
        <v>7.7814420000000002</v>
      </c>
      <c r="J14" s="7">
        <v>213.97130000000001</v>
      </c>
      <c r="K14" s="7">
        <v>1.7541359999999999</v>
      </c>
      <c r="L14" s="7">
        <v>11597</v>
      </c>
      <c r="M14" s="7"/>
      <c r="N14" s="7">
        <v>5.5308760000000001</v>
      </c>
      <c r="O14" s="7">
        <v>45</v>
      </c>
      <c r="P14" s="7">
        <v>0</v>
      </c>
      <c r="Q14" s="7">
        <v>3</v>
      </c>
      <c r="R14" s="7">
        <v>4.34</v>
      </c>
      <c r="S14" s="7">
        <v>6.5769229999999999</v>
      </c>
      <c r="T14" s="7">
        <v>2.7131400000000001</v>
      </c>
      <c r="U14" s="7">
        <v>14.77624</v>
      </c>
      <c r="V14" s="7">
        <v>4.0337310000000004</v>
      </c>
      <c r="W14" s="7">
        <v>5497</v>
      </c>
      <c r="X14" s="7"/>
      <c r="Y14" s="7">
        <v>14.382860000000001</v>
      </c>
      <c r="Z14" s="7">
        <v>90</v>
      </c>
      <c r="AA14" s="7">
        <v>3.0833330000000001</v>
      </c>
      <c r="AB14" s="7">
        <v>8.4285720000000008</v>
      </c>
      <c r="AC14" s="7">
        <v>13.02</v>
      </c>
      <c r="AD14" s="7">
        <v>19.875</v>
      </c>
      <c r="AE14" s="7">
        <v>2.4510909999999999</v>
      </c>
      <c r="AF14" s="7">
        <v>22.0441</v>
      </c>
      <c r="AG14" s="7">
        <v>8.0445899999999995</v>
      </c>
      <c r="AH14" s="7">
        <v>765</v>
      </c>
      <c r="AI14" s="7"/>
      <c r="AJ14" s="7">
        <v>3.677559</v>
      </c>
      <c r="AK14" s="7">
        <v>90</v>
      </c>
      <c r="AL14" s="7">
        <v>0</v>
      </c>
      <c r="AM14" s="7">
        <v>1.36</v>
      </c>
      <c r="AN14" s="7">
        <v>2.427778</v>
      </c>
      <c r="AO14" s="7">
        <v>4.25</v>
      </c>
      <c r="AP14" s="7">
        <v>4.0857970000000003</v>
      </c>
      <c r="AQ14" s="7">
        <v>38.576239999999999</v>
      </c>
      <c r="AR14" s="7">
        <v>4.1679310000000003</v>
      </c>
      <c r="AS14" s="23">
        <v>17859</v>
      </c>
    </row>
    <row r="15" spans="1:45" ht="15" x14ac:dyDescent="0.15">
      <c r="A15" s="4" t="s">
        <v>11</v>
      </c>
      <c r="B15" s="4"/>
      <c r="C15" s="7">
        <v>0.73873040000000001</v>
      </c>
      <c r="D15" s="7">
        <v>2</v>
      </c>
      <c r="E15" s="7">
        <v>0</v>
      </c>
      <c r="F15" s="7">
        <v>0.5</v>
      </c>
      <c r="G15" s="7">
        <v>0.66666669999999995</v>
      </c>
      <c r="H15" s="7">
        <v>1</v>
      </c>
      <c r="I15" s="7">
        <v>0.79804109999999995</v>
      </c>
      <c r="J15" s="7">
        <v>5.2275689999999999</v>
      </c>
      <c r="K15" s="7">
        <v>0.36643429999999999</v>
      </c>
      <c r="L15" s="7">
        <v>11597</v>
      </c>
      <c r="M15" s="7"/>
      <c r="N15" s="7">
        <v>0.75504349999999998</v>
      </c>
      <c r="O15" s="7">
        <v>2</v>
      </c>
      <c r="P15" s="7">
        <v>0</v>
      </c>
      <c r="Q15" s="7">
        <v>0.5</v>
      </c>
      <c r="R15" s="7">
        <v>0.66666669999999995</v>
      </c>
      <c r="S15" s="7">
        <v>1</v>
      </c>
      <c r="T15" s="7">
        <v>1.202288</v>
      </c>
      <c r="U15" s="7">
        <v>6.0844990000000001</v>
      </c>
      <c r="V15" s="7">
        <v>0.34476030000000002</v>
      </c>
      <c r="W15" s="7">
        <v>5497</v>
      </c>
      <c r="X15" s="7"/>
      <c r="Y15" s="7">
        <v>0.74350609999999995</v>
      </c>
      <c r="Z15" s="7">
        <v>2</v>
      </c>
      <c r="AA15" s="7">
        <v>0</v>
      </c>
      <c r="AB15" s="7">
        <v>0.5</v>
      </c>
      <c r="AC15" s="7">
        <v>0.66666669999999995</v>
      </c>
      <c r="AD15" s="7">
        <v>1</v>
      </c>
      <c r="AE15" s="7">
        <v>1.127515</v>
      </c>
      <c r="AF15" s="7">
        <v>5.9305729999999999</v>
      </c>
      <c r="AG15" s="7">
        <v>0.31875170000000003</v>
      </c>
      <c r="AH15" s="7">
        <v>765</v>
      </c>
      <c r="AI15" s="7"/>
      <c r="AJ15" s="7">
        <v>0.74395610000000001</v>
      </c>
      <c r="AK15" s="7">
        <v>2</v>
      </c>
      <c r="AL15" s="7">
        <v>0</v>
      </c>
      <c r="AM15" s="7">
        <v>0.5</v>
      </c>
      <c r="AN15" s="7">
        <v>0.66666669999999995</v>
      </c>
      <c r="AO15" s="7">
        <v>1</v>
      </c>
      <c r="AP15" s="7">
        <v>0.91667200000000004</v>
      </c>
      <c r="AQ15" s="7">
        <v>5.5054280000000002</v>
      </c>
      <c r="AR15" s="7">
        <v>0.35801240000000001</v>
      </c>
      <c r="AS15" s="23">
        <v>17859</v>
      </c>
    </row>
    <row r="16" spans="1:45" ht="15" x14ac:dyDescent="0.15">
      <c r="A16" s="4" t="s">
        <v>12</v>
      </c>
      <c r="B16" s="4"/>
      <c r="C16" s="7">
        <v>0.64982169999999995</v>
      </c>
      <c r="D16" s="7">
        <v>1</v>
      </c>
      <c r="E16" s="7">
        <v>0</v>
      </c>
      <c r="F16" s="7">
        <v>0.45905990000000002</v>
      </c>
      <c r="G16" s="7">
        <v>0.74657609999999996</v>
      </c>
      <c r="H16" s="7">
        <v>0.88896750000000002</v>
      </c>
      <c r="I16" s="7">
        <v>-0.81865920000000003</v>
      </c>
      <c r="J16" s="7">
        <v>2.4935160000000001</v>
      </c>
      <c r="K16" s="7">
        <v>0.28978009999999998</v>
      </c>
      <c r="L16" s="7">
        <v>11597</v>
      </c>
      <c r="M16" s="7"/>
      <c r="N16" s="7">
        <v>0.41356270000000001</v>
      </c>
      <c r="O16" s="7">
        <v>0.99431840000000005</v>
      </c>
      <c r="P16" s="7">
        <v>0</v>
      </c>
      <c r="Q16" s="7">
        <v>0.1935278</v>
      </c>
      <c r="R16" s="7">
        <v>0.40588239999999998</v>
      </c>
      <c r="S16" s="7">
        <v>0.62232330000000002</v>
      </c>
      <c r="T16" s="7">
        <v>0.14731630000000001</v>
      </c>
      <c r="U16" s="7">
        <v>1.9702010000000001</v>
      </c>
      <c r="V16" s="7">
        <v>0.256803</v>
      </c>
      <c r="W16" s="7">
        <v>5497</v>
      </c>
      <c r="X16" s="7"/>
      <c r="Y16" s="7">
        <v>0.1792936</v>
      </c>
      <c r="Z16" s="7">
        <v>0.94969190000000003</v>
      </c>
      <c r="AA16" s="7">
        <v>0</v>
      </c>
      <c r="AB16" s="7">
        <v>6.5743899999999994E-2</v>
      </c>
      <c r="AC16" s="7">
        <v>0.12965389999999999</v>
      </c>
      <c r="AD16" s="7">
        <v>0.25473760000000001</v>
      </c>
      <c r="AE16" s="7">
        <v>1.621229</v>
      </c>
      <c r="AF16" s="7">
        <v>5.961506</v>
      </c>
      <c r="AG16" s="7">
        <v>0.1600424</v>
      </c>
      <c r="AH16" s="7">
        <v>765</v>
      </c>
      <c r="AI16" s="7"/>
      <c r="AJ16" s="7">
        <v>0.55694589999999999</v>
      </c>
      <c r="AK16" s="7">
        <v>1</v>
      </c>
      <c r="AL16" s="7">
        <v>0</v>
      </c>
      <c r="AM16" s="7">
        <v>0.28882439999999998</v>
      </c>
      <c r="AN16" s="7">
        <v>0.60632180000000002</v>
      </c>
      <c r="AO16" s="7">
        <v>0.83603019999999995</v>
      </c>
      <c r="AP16" s="7">
        <v>-0.3248819</v>
      </c>
      <c r="AQ16" s="7">
        <v>1.7964039999999999</v>
      </c>
      <c r="AR16" s="7">
        <v>0.30652679999999999</v>
      </c>
      <c r="AS16" s="23">
        <v>17859</v>
      </c>
    </row>
    <row r="17" spans="1:45" ht="15" x14ac:dyDescent="0.15">
      <c r="A17" s="4" t="s">
        <v>14</v>
      </c>
      <c r="B17" s="4"/>
      <c r="C17" s="7">
        <v>0.57109600000000005</v>
      </c>
      <c r="D17" s="7">
        <v>1</v>
      </c>
      <c r="E17" s="7">
        <v>0</v>
      </c>
      <c r="F17" s="7">
        <v>0</v>
      </c>
      <c r="G17" s="7">
        <v>1</v>
      </c>
      <c r="H17" s="7">
        <v>1</v>
      </c>
      <c r="I17" s="7">
        <v>-0.28730319999999998</v>
      </c>
      <c r="J17" s="7">
        <v>1.082543</v>
      </c>
      <c r="K17" s="7">
        <v>0.49494090000000002</v>
      </c>
      <c r="L17" s="7">
        <v>11597</v>
      </c>
      <c r="M17" s="7"/>
      <c r="N17" s="7">
        <v>0.58832090000000004</v>
      </c>
      <c r="O17" s="7">
        <v>1</v>
      </c>
      <c r="P17" s="7">
        <v>0</v>
      </c>
      <c r="Q17" s="7">
        <v>0</v>
      </c>
      <c r="R17" s="7">
        <v>1</v>
      </c>
      <c r="S17" s="7">
        <v>1</v>
      </c>
      <c r="T17" s="7">
        <v>-0.35892770000000002</v>
      </c>
      <c r="U17" s="7">
        <v>1.1288290000000001</v>
      </c>
      <c r="V17" s="7">
        <v>0.49218240000000002</v>
      </c>
      <c r="W17" s="7">
        <v>5497</v>
      </c>
      <c r="X17" s="7"/>
      <c r="Y17" s="7">
        <v>0.5228758</v>
      </c>
      <c r="Z17" s="7">
        <v>1</v>
      </c>
      <c r="AA17" s="7">
        <v>0</v>
      </c>
      <c r="AB17" s="7">
        <v>0</v>
      </c>
      <c r="AC17" s="7">
        <v>1</v>
      </c>
      <c r="AD17" s="7">
        <v>1</v>
      </c>
      <c r="AE17" s="7">
        <v>-9.1599200000000006E-2</v>
      </c>
      <c r="AF17" s="7">
        <v>1.0083899999999999</v>
      </c>
      <c r="AG17" s="7">
        <v>0.4998032</v>
      </c>
      <c r="AH17" s="7">
        <v>765</v>
      </c>
      <c r="AI17" s="7"/>
      <c r="AJ17" s="7">
        <v>0.57433230000000002</v>
      </c>
      <c r="AK17" s="7">
        <v>1</v>
      </c>
      <c r="AL17" s="7">
        <v>0</v>
      </c>
      <c r="AM17" s="7">
        <v>0</v>
      </c>
      <c r="AN17" s="7">
        <v>1</v>
      </c>
      <c r="AO17" s="7">
        <v>1</v>
      </c>
      <c r="AP17" s="7">
        <v>-0.3006702</v>
      </c>
      <c r="AQ17" s="7">
        <v>1.090403</v>
      </c>
      <c r="AR17" s="7">
        <v>0.4944577</v>
      </c>
      <c r="AS17" s="23">
        <v>17859</v>
      </c>
    </row>
    <row r="18" spans="1:45" ht="15" x14ac:dyDescent="0.15">
      <c r="A18" s="4" t="s">
        <v>15</v>
      </c>
      <c r="B18" s="4"/>
      <c r="C18" s="7">
        <v>53.200060000000001</v>
      </c>
      <c r="D18" s="7">
        <v>74</v>
      </c>
      <c r="E18" s="7">
        <v>30</v>
      </c>
      <c r="F18" s="7">
        <v>51</v>
      </c>
      <c r="G18" s="7">
        <v>52.462589999999999</v>
      </c>
      <c r="H18" s="7">
        <v>57</v>
      </c>
      <c r="I18" s="7">
        <v>-1.5472400000000001E-2</v>
      </c>
      <c r="J18" s="7">
        <v>3.7033879999999999</v>
      </c>
      <c r="K18" s="7">
        <v>8.3938360000000003</v>
      </c>
      <c r="L18" s="7">
        <v>11597</v>
      </c>
      <c r="M18" s="7"/>
      <c r="N18" s="7">
        <v>51.305340000000001</v>
      </c>
      <c r="O18" s="7">
        <v>74</v>
      </c>
      <c r="P18" s="7">
        <v>30</v>
      </c>
      <c r="Q18" s="7">
        <v>48</v>
      </c>
      <c r="R18" s="7">
        <v>52.462589999999999</v>
      </c>
      <c r="S18" s="7">
        <v>53</v>
      </c>
      <c r="T18" s="7">
        <v>-0.39175209999999999</v>
      </c>
      <c r="U18" s="7">
        <v>3.8267009999999999</v>
      </c>
      <c r="V18" s="7">
        <v>7.6566080000000003</v>
      </c>
      <c r="W18" s="7">
        <v>5497</v>
      </c>
      <c r="X18" s="7"/>
      <c r="Y18" s="7">
        <v>49.082030000000003</v>
      </c>
      <c r="Z18" s="7">
        <v>69</v>
      </c>
      <c r="AA18" s="7">
        <v>30</v>
      </c>
      <c r="AB18" s="7">
        <v>45</v>
      </c>
      <c r="AC18" s="7">
        <v>52.462589999999999</v>
      </c>
      <c r="AD18" s="7">
        <v>52.462589999999999</v>
      </c>
      <c r="AE18" s="7">
        <v>-0.89303089999999996</v>
      </c>
      <c r="AF18" s="7">
        <v>3.542535</v>
      </c>
      <c r="AG18" s="7">
        <v>6.9949620000000001</v>
      </c>
      <c r="AH18" s="7">
        <v>765</v>
      </c>
      <c r="AI18" s="7"/>
      <c r="AJ18" s="7">
        <v>52.440469999999998</v>
      </c>
      <c r="AK18" s="7">
        <v>74</v>
      </c>
      <c r="AL18" s="7">
        <v>30</v>
      </c>
      <c r="AM18" s="7">
        <v>50</v>
      </c>
      <c r="AN18" s="7">
        <v>52.462589999999999</v>
      </c>
      <c r="AO18" s="7">
        <v>56</v>
      </c>
      <c r="AP18" s="7">
        <v>-9.6677600000000002E-2</v>
      </c>
      <c r="AQ18" s="7">
        <v>3.814584</v>
      </c>
      <c r="AR18" s="7">
        <v>8.1939259999999994</v>
      </c>
      <c r="AS18" s="23">
        <v>17859</v>
      </c>
    </row>
    <row r="19" spans="1:45" ht="15" x14ac:dyDescent="0.15">
      <c r="A19" s="4" t="s">
        <v>16</v>
      </c>
      <c r="B19" s="4"/>
      <c r="C19" s="7">
        <v>7.123024</v>
      </c>
      <c r="D19" s="7">
        <v>15</v>
      </c>
      <c r="E19" s="7">
        <v>0</v>
      </c>
      <c r="F19" s="7">
        <v>6</v>
      </c>
      <c r="G19" s="7">
        <v>7.1577529999999996</v>
      </c>
      <c r="H19" s="7">
        <v>8</v>
      </c>
      <c r="I19" s="7">
        <v>-0.47030830000000001</v>
      </c>
      <c r="J19" s="7">
        <v>5.2578529999999999</v>
      </c>
      <c r="K19" s="7">
        <v>1.916199</v>
      </c>
      <c r="L19" s="7">
        <v>11597</v>
      </c>
      <c r="M19" s="7"/>
      <c r="N19" s="7">
        <v>7.2234740000000004</v>
      </c>
      <c r="O19" s="7">
        <v>15</v>
      </c>
      <c r="P19" s="7">
        <v>0</v>
      </c>
      <c r="Q19" s="7">
        <v>7</v>
      </c>
      <c r="R19" s="7">
        <v>7.1577529999999996</v>
      </c>
      <c r="S19" s="7">
        <v>8</v>
      </c>
      <c r="T19" s="7">
        <v>-0.21698490000000001</v>
      </c>
      <c r="U19" s="7">
        <v>5.9213089999999999</v>
      </c>
      <c r="V19" s="7">
        <v>1.642671</v>
      </c>
      <c r="W19" s="7">
        <v>5497</v>
      </c>
      <c r="X19" s="7"/>
      <c r="Y19" s="7">
        <v>7.2119739999999997</v>
      </c>
      <c r="Z19" s="7">
        <v>16</v>
      </c>
      <c r="AA19" s="7">
        <v>2</v>
      </c>
      <c r="AB19" s="7">
        <v>7</v>
      </c>
      <c r="AC19" s="7">
        <v>7.1577529999999996</v>
      </c>
      <c r="AD19" s="7">
        <v>7.1577529999999996</v>
      </c>
      <c r="AE19" s="7">
        <v>0.61541170000000001</v>
      </c>
      <c r="AF19" s="7">
        <v>8.9648020000000006</v>
      </c>
      <c r="AG19" s="7">
        <v>1.3750230000000001</v>
      </c>
      <c r="AH19" s="7">
        <v>765</v>
      </c>
      <c r="AI19" s="7"/>
      <c r="AJ19" s="7">
        <v>7.1577520000000003</v>
      </c>
      <c r="AK19" s="7">
        <v>16</v>
      </c>
      <c r="AL19" s="7">
        <v>0</v>
      </c>
      <c r="AM19" s="7">
        <v>6</v>
      </c>
      <c r="AN19" s="7">
        <v>7.1577529999999996</v>
      </c>
      <c r="AO19" s="7">
        <v>8</v>
      </c>
      <c r="AP19" s="7">
        <v>-0.40870869999999998</v>
      </c>
      <c r="AQ19" s="7">
        <v>5.6033679999999997</v>
      </c>
      <c r="AR19" s="7">
        <v>1.8160000000000001</v>
      </c>
      <c r="AS19" s="23">
        <v>17859</v>
      </c>
    </row>
    <row r="20" spans="1:45" ht="15" x14ac:dyDescent="0.15">
      <c r="A20" s="4" t="s">
        <v>17</v>
      </c>
      <c r="B20" s="4"/>
      <c r="C20" s="7">
        <v>7.3726E-2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3.262413</v>
      </c>
      <c r="J20" s="7">
        <v>11.64334</v>
      </c>
      <c r="K20" s="7">
        <v>0.2613357</v>
      </c>
      <c r="L20" s="7">
        <v>11597</v>
      </c>
      <c r="M20" s="7"/>
      <c r="N20" s="7">
        <v>9.0594900000000006E-2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2.852678</v>
      </c>
      <c r="U20" s="7">
        <v>9.1377729999999993</v>
      </c>
      <c r="V20" s="7">
        <v>0.28705819999999999</v>
      </c>
      <c r="W20" s="7">
        <v>5497</v>
      </c>
      <c r="X20" s="7"/>
      <c r="Y20" s="7">
        <v>8.2352900000000007E-2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3.038519</v>
      </c>
      <c r="AF20" s="7">
        <v>10.2326</v>
      </c>
      <c r="AG20" s="7">
        <v>0.27508149999999998</v>
      </c>
      <c r="AH20" s="7">
        <v>765</v>
      </c>
      <c r="AI20" s="7"/>
      <c r="AJ20" s="7">
        <v>7.9287800000000005E-2</v>
      </c>
      <c r="AK20" s="7">
        <v>1</v>
      </c>
      <c r="AL20" s="7">
        <v>0</v>
      </c>
      <c r="AM20" s="7">
        <v>0</v>
      </c>
      <c r="AN20" s="7">
        <v>0</v>
      </c>
      <c r="AO20" s="7">
        <v>0</v>
      </c>
      <c r="AP20" s="7">
        <v>3.1142259999999999</v>
      </c>
      <c r="AQ20" s="7">
        <v>10.698399999999999</v>
      </c>
      <c r="AR20" s="7">
        <v>0.27019490000000002</v>
      </c>
      <c r="AS20" s="23">
        <v>17859</v>
      </c>
    </row>
    <row r="21" spans="1:45" ht="15" x14ac:dyDescent="0.15">
      <c r="A21" s="4" t="s">
        <v>18</v>
      </c>
      <c r="B21" s="4"/>
      <c r="C21" s="7">
        <v>4.2378200000000001</v>
      </c>
      <c r="D21" s="7">
        <v>5</v>
      </c>
      <c r="E21" s="7">
        <v>1</v>
      </c>
      <c r="F21" s="7">
        <v>4</v>
      </c>
      <c r="G21" s="7">
        <v>4</v>
      </c>
      <c r="H21" s="7">
        <v>5</v>
      </c>
      <c r="I21" s="7">
        <v>-0.88821170000000005</v>
      </c>
      <c r="J21" s="7">
        <v>6.1236699999999997</v>
      </c>
      <c r="K21" s="7">
        <v>0.64325060000000001</v>
      </c>
      <c r="L21" s="7">
        <v>11597</v>
      </c>
      <c r="M21" s="7"/>
      <c r="N21" s="7">
        <v>4.3538290000000002</v>
      </c>
      <c r="O21" s="7">
        <v>5</v>
      </c>
      <c r="P21" s="7">
        <v>1</v>
      </c>
      <c r="Q21" s="7">
        <v>4</v>
      </c>
      <c r="R21" s="7">
        <v>4</v>
      </c>
      <c r="S21" s="7">
        <v>5</v>
      </c>
      <c r="T21" s="7">
        <v>-0.49317509999999998</v>
      </c>
      <c r="U21" s="7">
        <v>4.1665070000000002</v>
      </c>
      <c r="V21" s="7">
        <v>0.58093209999999995</v>
      </c>
      <c r="W21" s="7">
        <v>5497</v>
      </c>
      <c r="X21" s="7"/>
      <c r="Y21" s="7">
        <v>4.3490200000000003</v>
      </c>
      <c r="Z21" s="7">
        <v>5</v>
      </c>
      <c r="AA21" s="7">
        <v>1</v>
      </c>
      <c r="AB21" s="7">
        <v>4</v>
      </c>
      <c r="AC21" s="7">
        <v>4</v>
      </c>
      <c r="AD21" s="7">
        <v>5</v>
      </c>
      <c r="AE21" s="7">
        <v>-0.16702729999999999</v>
      </c>
      <c r="AF21" s="7">
        <v>3.807264</v>
      </c>
      <c r="AG21" s="7">
        <v>0.53638770000000002</v>
      </c>
      <c r="AH21" s="7">
        <v>765</v>
      </c>
      <c r="AI21" s="7"/>
      <c r="AJ21" s="7">
        <v>4.2782910000000003</v>
      </c>
      <c r="AK21" s="7">
        <v>5</v>
      </c>
      <c r="AL21" s="7">
        <v>1</v>
      </c>
      <c r="AM21" s="7">
        <v>4</v>
      </c>
      <c r="AN21" s="7">
        <v>4</v>
      </c>
      <c r="AO21" s="7">
        <v>5</v>
      </c>
      <c r="AP21" s="7">
        <v>-0.78952040000000001</v>
      </c>
      <c r="AQ21" s="7">
        <v>5.7317600000000004</v>
      </c>
      <c r="AR21" s="7">
        <v>0.62280610000000003</v>
      </c>
      <c r="AS21" s="23">
        <v>17859</v>
      </c>
    </row>
    <row r="22" spans="1:45" ht="15" x14ac:dyDescent="0.15">
      <c r="A22" s="6" t="s">
        <v>19</v>
      </c>
      <c r="B22" s="6"/>
      <c r="C22" s="8">
        <v>0.19272230000000001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1.5580579999999999</v>
      </c>
      <c r="J22" s="8">
        <v>3.4275449999999998</v>
      </c>
      <c r="K22" s="8">
        <v>0.39445380000000002</v>
      </c>
      <c r="L22" s="8">
        <v>11597</v>
      </c>
      <c r="M22" s="8"/>
      <c r="N22" s="8">
        <v>0.1448063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2.0186890000000002</v>
      </c>
      <c r="U22" s="8">
        <v>5.0751049999999998</v>
      </c>
      <c r="V22" s="8">
        <v>0.35193740000000001</v>
      </c>
      <c r="W22" s="8">
        <v>5497</v>
      </c>
      <c r="X22" s="8"/>
      <c r="Y22" s="8">
        <v>0.16339870000000001</v>
      </c>
      <c r="Z22" s="8">
        <v>1</v>
      </c>
      <c r="AA22" s="8">
        <v>0</v>
      </c>
      <c r="AB22" s="8">
        <v>0</v>
      </c>
      <c r="AC22" s="8">
        <v>0</v>
      </c>
      <c r="AD22" s="8">
        <v>0</v>
      </c>
      <c r="AE22" s="8">
        <v>1.8208</v>
      </c>
      <c r="AF22" s="8">
        <v>4.3153129999999997</v>
      </c>
      <c r="AG22" s="8">
        <v>0.36997089999999999</v>
      </c>
      <c r="AH22" s="8">
        <v>765</v>
      </c>
      <c r="AI22" s="8"/>
      <c r="AJ22" s="8">
        <v>0.1767176</v>
      </c>
      <c r="AK22" s="8">
        <v>1</v>
      </c>
      <c r="AL22" s="8">
        <v>0</v>
      </c>
      <c r="AM22" s="8">
        <v>0</v>
      </c>
      <c r="AN22" s="8">
        <v>0</v>
      </c>
      <c r="AO22" s="8">
        <v>0</v>
      </c>
      <c r="AP22" s="8">
        <v>1.695109</v>
      </c>
      <c r="AQ22" s="8">
        <v>3.8733949999999999</v>
      </c>
      <c r="AR22" s="8">
        <v>0.38144020000000001</v>
      </c>
      <c r="AS22" s="24">
        <v>17859</v>
      </c>
    </row>
    <row r="24" spans="1:45" ht="15" x14ac:dyDescent="0.15">
      <c r="A24" s="33" t="s">
        <v>31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45" ht="15" x14ac:dyDescent="0.15">
      <c r="A25" s="34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35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33" t="s">
        <v>32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45" ht="15" x14ac:dyDescent="0.15">
      <c r="A49" s="34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35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33" t="s">
        <v>33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</row>
    <row r="73" spans="1:45" ht="15" x14ac:dyDescent="0.15">
      <c r="A73" s="34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35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33" t="s">
        <v>34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</row>
    <row r="96" spans="1:45" ht="15" x14ac:dyDescent="0.15">
      <c r="A96" s="34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35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33" t="s">
        <v>35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</row>
    <row r="119" spans="1:45" ht="15" x14ac:dyDescent="0.15">
      <c r="A119" s="34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35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95:L95"/>
    <mergeCell ref="A96:A97"/>
    <mergeCell ref="A118:L118"/>
    <mergeCell ref="A119:A120"/>
    <mergeCell ref="A49:A50"/>
    <mergeCell ref="A48:L48"/>
    <mergeCell ref="A72:L72"/>
    <mergeCell ref="A73:A74"/>
    <mergeCell ref="B1:O1"/>
    <mergeCell ref="A2:A3"/>
    <mergeCell ref="A24:L24"/>
    <mergeCell ref="A25:A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36" t="s">
        <v>119</v>
      </c>
      <c r="F1" s="33"/>
      <c r="G1" s="33"/>
      <c r="H1" s="33"/>
      <c r="I1" s="33"/>
      <c r="J1" s="33"/>
      <c r="K1" s="33"/>
      <c r="L1" s="1"/>
      <c r="M1" s="1"/>
      <c r="N1" s="1"/>
      <c r="O1" s="1"/>
      <c r="P1" s="1"/>
      <c r="Q1" s="1"/>
    </row>
    <row r="2" spans="1:17" ht="15" x14ac:dyDescent="0.15">
      <c r="A2" s="37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38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37" t="s">
        <v>133</v>
      </c>
      <c r="C23" s="37"/>
      <c r="D23" s="37"/>
      <c r="E23" s="32"/>
      <c r="F23" s="37" t="s">
        <v>134</v>
      </c>
      <c r="G23" s="37"/>
      <c r="H23" s="37"/>
      <c r="I23" s="32"/>
      <c r="J23" s="37" t="s">
        <v>135</v>
      </c>
      <c r="K23" s="37"/>
      <c r="L23" s="37"/>
      <c r="M23" s="32"/>
      <c r="N23" s="37" t="s">
        <v>136</v>
      </c>
      <c r="O23" s="37"/>
      <c r="P23" s="37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39" t="s">
        <v>76</v>
      </c>
      <c r="B2" s="35"/>
      <c r="C2" s="35"/>
      <c r="E2" s="39" t="s">
        <v>76</v>
      </c>
      <c r="F2" s="35"/>
      <c r="G2" s="35"/>
      <c r="I2" s="39" t="s">
        <v>77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25"/>
  <sheetViews>
    <sheetView topLeftCell="A76" workbookViewId="0">
      <selection activeCell="B122" sqref="A88:B122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43" t="s">
        <v>125</v>
      </c>
      <c r="B21" s="33"/>
      <c r="C21" s="33"/>
      <c r="D21" s="33"/>
      <c r="E21" s="33"/>
      <c r="F21" s="33"/>
      <c r="G21" s="33"/>
    </row>
    <row r="22" spans="1:17" s="5" customFormat="1" ht="15" x14ac:dyDescent="0.15">
      <c r="A22" s="40" t="s">
        <v>94</v>
      </c>
      <c r="B22" s="40"/>
      <c r="C22" s="40"/>
      <c r="D22" s="40"/>
      <c r="E22" s="40"/>
      <c r="F22" s="40"/>
      <c r="G22" s="40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36" t="s">
        <v>126</v>
      </c>
      <c r="L23" s="33"/>
      <c r="M23" s="33"/>
      <c r="N23" s="33"/>
      <c r="O23" s="33"/>
      <c r="P23" s="33"/>
      <c r="Q23" s="33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40" t="s">
        <v>94</v>
      </c>
      <c r="L24" s="40"/>
      <c r="M24" s="40"/>
      <c r="N24" s="40"/>
      <c r="O24" s="40"/>
      <c r="P24" s="40"/>
      <c r="Q24" s="40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41" t="s">
        <v>112</v>
      </c>
      <c r="K84" s="41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36" t="s">
        <v>128</v>
      </c>
      <c r="B86" s="33"/>
      <c r="C86" s="33"/>
      <c r="D86" s="33"/>
      <c r="E86" s="33"/>
      <c r="F86" s="33"/>
      <c r="G86" s="33"/>
      <c r="J86" s="15">
        <v>-2</v>
      </c>
      <c r="K86" s="16" t="s">
        <v>108</v>
      </c>
      <c r="L86" s="2"/>
    </row>
    <row r="87" spans="1:12" ht="15" x14ac:dyDescent="0.15">
      <c r="A87" s="40" t="s">
        <v>94</v>
      </c>
      <c r="B87" s="40"/>
      <c r="C87" s="40"/>
      <c r="D87" s="40"/>
      <c r="E87" s="40"/>
      <c r="F87" s="40"/>
      <c r="G87" s="40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42" t="s">
        <v>117</v>
      </c>
      <c r="K98" s="42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</row>
    <row r="115" spans="1: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</row>
    <row r="116" spans="1: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</sheetData>
  <mergeCells count="8">
    <mergeCell ref="A87:G87"/>
    <mergeCell ref="J84:K84"/>
    <mergeCell ref="J98:K98"/>
    <mergeCell ref="A21:G21"/>
    <mergeCell ref="A22:G22"/>
    <mergeCell ref="K23:Q23"/>
    <mergeCell ref="K24:Q24"/>
    <mergeCell ref="A86:G8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38"/>
  <sheetViews>
    <sheetView tabSelected="1" topLeftCell="AM1" workbookViewId="0">
      <selection activeCell="AZ1" sqref="AZ1:AZ1048576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61" ht="15" x14ac:dyDescent="0.15">
      <c r="A2" s="48" t="s">
        <v>162</v>
      </c>
      <c r="B2" s="45" t="s">
        <v>163</v>
      </c>
      <c r="C2" s="45"/>
      <c r="D2" s="45" t="s">
        <v>164</v>
      </c>
      <c r="E2" s="45"/>
      <c r="F2" s="45" t="s">
        <v>165</v>
      </c>
      <c r="G2" s="45"/>
      <c r="J2" s="10" t="s">
        <v>66</v>
      </c>
      <c r="K2" s="10" t="s">
        <v>78</v>
      </c>
      <c r="O2" t="s">
        <v>242</v>
      </c>
      <c r="Q2">
        <v>2011</v>
      </c>
      <c r="S2">
        <v>2012</v>
      </c>
      <c r="U2">
        <v>2013</v>
      </c>
      <c r="W2">
        <v>2014</v>
      </c>
      <c r="Y2">
        <v>2015</v>
      </c>
      <c r="AM2" t="s">
        <v>240</v>
      </c>
      <c r="AN2" t="s">
        <v>241</v>
      </c>
      <c r="AO2" t="s">
        <v>243</v>
      </c>
      <c r="AQ2">
        <v>2011</v>
      </c>
      <c r="AS2">
        <v>2012</v>
      </c>
      <c r="AU2">
        <v>2013</v>
      </c>
      <c r="AW2">
        <v>2014</v>
      </c>
      <c r="AY2">
        <v>2015</v>
      </c>
    </row>
    <row r="3" spans="1:61" ht="15" x14ac:dyDescent="0.15">
      <c r="A3" s="4" t="s">
        <v>60</v>
      </c>
      <c r="B3" s="7" t="s">
        <v>170</v>
      </c>
      <c r="C3" s="44">
        <v>5.4859000000000002E-3</v>
      </c>
      <c r="D3" s="7" t="s">
        <v>171</v>
      </c>
      <c r="E3" s="44">
        <v>5.1433E-3</v>
      </c>
      <c r="F3" s="7" t="s">
        <v>172</v>
      </c>
      <c r="G3" s="44">
        <v>8.4238000000000004E-3</v>
      </c>
      <c r="J3" s="4" t="s">
        <v>60</v>
      </c>
      <c r="K3" s="4">
        <v>1.35129E-2</v>
      </c>
      <c r="N3" s="4" t="s">
        <v>0</v>
      </c>
      <c r="O3" s="7">
        <v>562.90049999999997</v>
      </c>
      <c r="P3">
        <f>LN(O3)</f>
        <v>6.3331028807268259</v>
      </c>
      <c r="Q3" s="7">
        <v>542.43709999999999</v>
      </c>
      <c r="R3">
        <f>LN(Q3)</f>
        <v>6.2960721339920473</v>
      </c>
      <c r="S3" s="4">
        <v>558.73590000000002</v>
      </c>
      <c r="T3">
        <f>LN(S3)</f>
        <v>6.3256769107100439</v>
      </c>
      <c r="U3" s="4">
        <v>559.70140000000004</v>
      </c>
      <c r="V3">
        <f>LN(U3)</f>
        <v>6.3274034272341888</v>
      </c>
      <c r="W3" s="4">
        <v>578.89769999999999</v>
      </c>
      <c r="X3">
        <f>LN(W3)</f>
        <v>6.3611257780247259</v>
      </c>
      <c r="Y3" s="4">
        <v>579.84630000000004</v>
      </c>
      <c r="Z3">
        <f>LN(Y3)</f>
        <v>6.3627630684217609</v>
      </c>
      <c r="AM3">
        <v>0.1</v>
      </c>
      <c r="AN3">
        <f>EXP($K$3*LN($AM3)+$K$4*$AM3+AB$37)</f>
        <v>541.75041729640384</v>
      </c>
      <c r="AO3" s="53">
        <f>$K$3+$K$4*AM3</f>
        <v>1.3505399999999999E-2</v>
      </c>
      <c r="AP3" s="53" t="s">
        <v>246</v>
      </c>
      <c r="AQ3" s="53">
        <f>$K$5+2*$K$9*P5+$K$13*P8+$K$14*P9+$K$15*P10</f>
        <v>4.4662471400906303E-2</v>
      </c>
      <c r="AR3" s="53"/>
      <c r="AS3" s="53">
        <f>$K$5+2*$K$9*R5+$K$13*R8+$K$14*R9+$K$15*R10</f>
        <v>4.7847806756473529E-2</v>
      </c>
      <c r="AT3" s="53"/>
      <c r="AU3" s="53">
        <f>$K$5+2*$K$9*T5+$K$13*T8+$K$14*T9+$K$15*T10</f>
        <v>4.6220835070494834E-2</v>
      </c>
      <c r="AV3" s="53"/>
      <c r="AW3" s="53">
        <f>$K$5+2*$K$9*V5+$K$13*V8+$K$14*V9+$K$15*V10</f>
        <v>4.4147319366138429E-2</v>
      </c>
      <c r="AX3" s="53"/>
      <c r="AY3" s="53">
        <f>$K$5+2*$K$9*X5+$K$13*X8+$K$14*X9+$K$15*X10</f>
        <v>4.321602157927952E-2</v>
      </c>
      <c r="AZ3" s="53"/>
      <c r="BA3">
        <f>EXP($K$3*LN($AM3)+$K$4*$AM3+AD$37)</f>
        <v>534.87948285725952</v>
      </c>
      <c r="BC3">
        <f>EXP($K$3*LN($AM3)+$K$4*$AM3+AF$37)</f>
        <v>535.04084133713764</v>
      </c>
      <c r="BE3">
        <f>EXP($K$3*LN($AM3)+$K$4*$AM3+AH$37)</f>
        <v>529.7416509009231</v>
      </c>
      <c r="BG3">
        <f>EXP($K$3*LN($AM3)+$K$4*$AM3+AJ$37)</f>
        <v>530.26922614672424</v>
      </c>
      <c r="BI3">
        <f>EXP($K$3*LN($AM3)+$K$4*$AM3+AL$37)</f>
        <v>526.26190203670194</v>
      </c>
    </row>
    <row r="4" spans="1:61" ht="15" x14ac:dyDescent="0.15">
      <c r="A4" s="4" t="s">
        <v>1</v>
      </c>
      <c r="B4" s="7" t="s">
        <v>173</v>
      </c>
      <c r="C4" s="44">
        <v>3.0469999999999998E-4</v>
      </c>
      <c r="D4" s="7" t="s">
        <v>173</v>
      </c>
      <c r="E4" s="44">
        <v>2.8810000000000001E-4</v>
      </c>
      <c r="F4" s="7" t="s">
        <v>174</v>
      </c>
      <c r="G4" s="44">
        <v>3.6420000000000002E-4</v>
      </c>
      <c r="J4" s="4" t="s">
        <v>1</v>
      </c>
      <c r="K4" s="4">
        <v>-7.4999999999999993E-5</v>
      </c>
      <c r="N4" s="4" t="s">
        <v>1</v>
      </c>
      <c r="O4" s="7">
        <v>12.04823</v>
      </c>
      <c r="P4">
        <f t="shared" ref="P4:R21" si="0">LN(O4)</f>
        <v>2.4889177611807649</v>
      </c>
      <c r="Q4" s="7">
        <v>9.7552430000000001</v>
      </c>
      <c r="R4">
        <f t="shared" si="0"/>
        <v>2.2778048840672271</v>
      </c>
      <c r="S4" s="4">
        <v>10.75239</v>
      </c>
      <c r="T4">
        <f t="shared" ref="T4" si="1">LN(S4)</f>
        <v>2.3751280554443976</v>
      </c>
      <c r="U4" s="4">
        <v>11.901669999999999</v>
      </c>
      <c r="V4">
        <f t="shared" ref="V4" si="2">LN(U4)</f>
        <v>2.4766787264057433</v>
      </c>
      <c r="W4" s="4">
        <v>13.720940000000001</v>
      </c>
      <c r="X4">
        <f t="shared" ref="X4" si="3">LN(W4)</f>
        <v>2.6189231330703562</v>
      </c>
      <c r="Y4" s="4">
        <v>14.91846</v>
      </c>
      <c r="Z4">
        <f t="shared" ref="Z4" si="4">LN(Y4)</f>
        <v>2.7025993722901802</v>
      </c>
      <c r="AB4" t="s">
        <v>242</v>
      </c>
      <c r="AD4">
        <v>2011</v>
      </c>
      <c r="AF4">
        <v>2012</v>
      </c>
      <c r="AH4">
        <v>2013</v>
      </c>
      <c r="AJ4">
        <v>2014</v>
      </c>
      <c r="AL4">
        <v>2015</v>
      </c>
      <c r="AM4">
        <v>0.2</v>
      </c>
      <c r="AN4">
        <f t="shared" ref="AN4:AN67" si="5">EXP($K$3*LN($AM4)+$K$4*$AM4+AB$37)</f>
        <v>546.84442076179721</v>
      </c>
      <c r="AO4" s="53">
        <f t="shared" ref="AO4:AO67" si="6">$K$3+$K$4*AM4</f>
        <v>1.34979E-2</v>
      </c>
      <c r="AP4" s="53" t="s">
        <v>244</v>
      </c>
      <c r="AQ4" s="53">
        <f>$K$6+2*$K$10*P8+$K$13*P5+$K$16*P9+$K$17*P10</f>
        <v>5.4495951307229451E-2</v>
      </c>
      <c r="AR4" s="53"/>
      <c r="AS4" s="53">
        <f>$K$6+2*$K$10*R8+$K$13*R5+$K$16*R9+$K$17*R10</f>
        <v>6.2013493569526734E-2</v>
      </c>
      <c r="AT4" s="53"/>
      <c r="AU4" s="53">
        <f>$K$6+2*$K$10*T8+$K$13*T5+$K$16*T9+$K$17*T10</f>
        <v>5.5345964719992535E-2</v>
      </c>
      <c r="AV4" s="53"/>
      <c r="AW4" s="53">
        <f>$K$6+2*$K$10*V8+$K$13*V5+$K$16*V9+$K$17*V10</f>
        <v>5.2304401379997117E-2</v>
      </c>
      <c r="AX4" s="53"/>
      <c r="AY4" s="53">
        <f>$K$6+2*$K$10*X8+$K$13*X5+$K$16*X9+$K$17*X10</f>
        <v>5.2412942672250218E-2</v>
      </c>
      <c r="AZ4" s="53"/>
      <c r="BA4">
        <f>EXP($K$3*LN($AM4)+$K$4*$AM4+AD$37)</f>
        <v>539.90887988631971</v>
      </c>
      <c r="BC4">
        <f>EXP($K$3*LN($AM4)+$K$4*$AM4+AF$37)</f>
        <v>540.07175559743473</v>
      </c>
      <c r="BE4">
        <f>EXP($K$3*LN($AM4)+$K$4*$AM4+AH$37)</f>
        <v>534.72273761409872</v>
      </c>
      <c r="BG4">
        <f t="shared" ref="BG4:BG67" si="7">EXP($K$3*LN($AM4)+$K$4*$AM4+AJ$37)</f>
        <v>535.25527357620865</v>
      </c>
      <c r="BI4">
        <f t="shared" ref="BI4:BI67" si="8">EXP($K$3*LN($AM4)+$K$4*$AM4+AL$37)</f>
        <v>531.21026915759467</v>
      </c>
    </row>
    <row r="5" spans="1:61" ht="15" x14ac:dyDescent="0.15">
      <c r="A5" s="4" t="s">
        <v>55</v>
      </c>
      <c r="B5" s="7" t="s">
        <v>175</v>
      </c>
      <c r="C5" s="44">
        <v>4.3306999999999998E-2</v>
      </c>
      <c r="D5" s="7" t="s">
        <v>176</v>
      </c>
      <c r="E5" s="44">
        <v>3.81313E-2</v>
      </c>
      <c r="F5" s="7" t="s">
        <v>177</v>
      </c>
      <c r="G5" s="44">
        <v>4.8010799999999999E-2</v>
      </c>
      <c r="J5" s="4" t="s">
        <v>55</v>
      </c>
      <c r="K5" s="4">
        <v>-2.5562100000000001E-2</v>
      </c>
      <c r="L5">
        <f>K5*P5</f>
        <v>-6.127296678768971E-2</v>
      </c>
      <c r="N5" s="4" t="s">
        <v>2</v>
      </c>
      <c r="O5" s="7">
        <v>10.99042</v>
      </c>
      <c r="P5">
        <f t="shared" si="0"/>
        <v>2.3970239842458057</v>
      </c>
      <c r="Q5" s="7">
        <v>12.25399</v>
      </c>
      <c r="R5">
        <f t="shared" si="0"/>
        <v>2.5058515982430678</v>
      </c>
      <c r="S5" s="4">
        <v>11.498889999999999</v>
      </c>
      <c r="T5">
        <f t="shared" ref="T5" si="9">LN(S5)</f>
        <v>2.4422505089715512</v>
      </c>
      <c r="U5" s="4">
        <v>10.78468</v>
      </c>
      <c r="V5">
        <f t="shared" ref="V5" si="10">LN(U5)</f>
        <v>2.3781266085618031</v>
      </c>
      <c r="W5" s="4">
        <v>10.53354</v>
      </c>
      <c r="X5">
        <f t="shared" ref="X5" si="11">LN(W5)</f>
        <v>2.3545644519854467</v>
      </c>
      <c r="Y5" s="4">
        <v>9.4827779999999997</v>
      </c>
      <c r="Z5">
        <f t="shared" ref="Z5" si="12">LN(Y5)</f>
        <v>2.2494773113143727</v>
      </c>
      <c r="AB5">
        <f>$K$5*P5</f>
        <v>-6.127296678768971E-2</v>
      </c>
      <c r="AD5">
        <f>$K$5*R5</f>
        <v>-6.4054829139449126E-2</v>
      </c>
      <c r="AF5">
        <f>$K$5*T5</f>
        <v>-6.2429051735381692E-2</v>
      </c>
      <c r="AH5">
        <f>$K$5*V5</f>
        <v>-6.0789910180717673E-2</v>
      </c>
      <c r="AJ5">
        <f>$K$5*X5</f>
        <v>-6.0187611978097189E-2</v>
      </c>
      <c r="AL5">
        <f>$K$5*Z5</f>
        <v>-5.7501363979549129E-2</v>
      </c>
      <c r="AM5">
        <v>0.3</v>
      </c>
      <c r="AN5">
        <f t="shared" si="5"/>
        <v>549.84468568673822</v>
      </c>
      <c r="AO5" s="53">
        <f t="shared" si="6"/>
        <v>1.34904E-2</v>
      </c>
      <c r="AP5" s="53" t="s">
        <v>245</v>
      </c>
      <c r="AQ5" s="53">
        <f>$K$7+2*$K$11*P9+$K$14*P5+K16*P8+$K$18*P10</f>
        <v>2.6777873830145141E-2</v>
      </c>
      <c r="AR5" s="53"/>
      <c r="AS5" s="53">
        <f>$K$7+2*$K$11*R9+$K$14*R5+M16*R8+$K$18*R10</f>
        <v>3.5588546783805776E-2</v>
      </c>
      <c r="AT5" s="53"/>
      <c r="AU5" s="53">
        <f>$K$7+2*$K$11*T9+$K$14*T5+O16*T8+$K$18*T10</f>
        <v>3.6242594775015749E-2</v>
      </c>
      <c r="AV5" s="53"/>
      <c r="AW5" s="53">
        <f>$K$7+2*$K$11*V9+$K$14*V5+Q16*V8+$K$18*V10</f>
        <v>3.6798686510530428E-2</v>
      </c>
      <c r="AX5" s="53"/>
      <c r="AY5" s="53">
        <f>$K$7+2*$K$11*X9+$K$14*X5+S16*X8+$K$18*X10</f>
        <v>3.7211740587440964E-2</v>
      </c>
      <c r="AZ5" s="53"/>
      <c r="BA5">
        <f>EXP($K$3*LN($AM5)+$K$4*$AM5+AD$37)</f>
        <v>542.87109292806667</v>
      </c>
      <c r="BC5">
        <f>EXP($K$3*LN($AM5)+$K$4*$AM5+AF$37)</f>
        <v>543.03486225766733</v>
      </c>
      <c r="BE5">
        <f>EXP($K$3*LN($AM5)+$K$4*$AM5+AH$37)</f>
        <v>537.65649685771893</v>
      </c>
      <c r="BG5">
        <f t="shared" si="7"/>
        <v>538.19195458131662</v>
      </c>
      <c r="BI5">
        <f t="shared" si="8"/>
        <v>534.12475722369174</v>
      </c>
    </row>
    <row r="6" spans="1:61" ht="15" x14ac:dyDescent="0.15">
      <c r="A6" s="4" t="s">
        <v>51</v>
      </c>
      <c r="B6" s="7" t="s">
        <v>178</v>
      </c>
      <c r="C6" s="44">
        <v>9.6297099999999997E-2</v>
      </c>
      <c r="D6" s="7" t="s">
        <v>179</v>
      </c>
      <c r="E6" s="44">
        <v>8.4370000000000001E-2</v>
      </c>
      <c r="F6" s="7" t="s">
        <v>180</v>
      </c>
      <c r="G6" s="44">
        <v>9.8022899999999996E-2</v>
      </c>
      <c r="J6" s="4" t="s">
        <v>51</v>
      </c>
      <c r="K6" s="4">
        <v>0.36421379999999998</v>
      </c>
      <c r="L6">
        <f>K6*P8</f>
        <v>1.8470269582125185</v>
      </c>
      <c r="N6" s="4" t="s">
        <v>3</v>
      </c>
      <c r="O6" s="7">
        <v>10.873089999999999</v>
      </c>
      <c r="Q6" s="7">
        <v>12.12636</v>
      </c>
      <c r="S6" s="4">
        <v>11.374980000000001</v>
      </c>
      <c r="U6" s="4">
        <v>10.653779999999999</v>
      </c>
      <c r="W6" s="4">
        <v>10.43324</v>
      </c>
      <c r="Y6" s="4">
        <v>9.3839089999999992</v>
      </c>
      <c r="AM6">
        <v>0.4</v>
      </c>
      <c r="AN6">
        <f t="shared" si="5"/>
        <v>551.98218254800565</v>
      </c>
      <c r="AO6" s="53">
        <f t="shared" si="6"/>
        <v>1.3482899999999999E-2</v>
      </c>
      <c r="AP6" s="53" t="s">
        <v>247</v>
      </c>
      <c r="AQ6" s="53">
        <f>$K$8+2*$K$12*P10+$K$15*P5+$K$17*P8+$K$18*P9</f>
        <v>1.3861949494649167E-2</v>
      </c>
      <c r="AR6" s="53"/>
      <c r="AS6" s="53">
        <f>$K$8+2*$K$12*R10+$K$15*R5+$K$17*R8+$K$18*R9</f>
        <v>1.1038271345376202E-2</v>
      </c>
      <c r="AT6" s="53"/>
      <c r="AU6" s="53">
        <f>$K$8+2*$K$12*T10+$K$15*T5+$K$17*T8+$K$18*T9</f>
        <v>1.2483360830616033E-2</v>
      </c>
      <c r="AV6" s="53"/>
      <c r="AW6" s="53">
        <f>$K$8+2*$K$12*V10+$K$15*V5+$K$17*V8+$K$18*V9</f>
        <v>1.4469163758177247E-2</v>
      </c>
      <c r="AX6" s="53"/>
      <c r="AY6" s="53">
        <f>$K$8+2*$K$12*X10+$K$15*X5+$K$17*X8+$K$18*X9</f>
        <v>1.5323879299273518E-2</v>
      </c>
      <c r="AZ6" s="53"/>
      <c r="BA6">
        <f>EXP($K$3*LN($AM6)+$K$4*$AM6+AD$37)</f>
        <v>544.98148025636704</v>
      </c>
      <c r="BC6">
        <f>EXP($K$3*LN($AM6)+$K$4*$AM6+AF$37)</f>
        <v>545.14588623198256</v>
      </c>
      <c r="BE6">
        <f>EXP($K$3*LN($AM6)+$K$4*$AM6+AH$37)</f>
        <v>539.74661267476654</v>
      </c>
      <c r="BG6">
        <f t="shared" si="7"/>
        <v>540.2841519665476</v>
      </c>
      <c r="BI6">
        <f t="shared" si="8"/>
        <v>536.2011435593439</v>
      </c>
    </row>
    <row r="7" spans="1:61" ht="15" x14ac:dyDescent="0.15">
      <c r="A7" s="4" t="s">
        <v>53</v>
      </c>
      <c r="B7" s="7" t="s">
        <v>181</v>
      </c>
      <c r="C7" s="44">
        <v>8.7227999999999993E-3</v>
      </c>
      <c r="D7" s="7" t="s">
        <v>182</v>
      </c>
      <c r="E7" s="44">
        <v>7.7457000000000003E-3</v>
      </c>
      <c r="F7" s="7" t="s">
        <v>183</v>
      </c>
      <c r="G7" s="44">
        <v>9.1520000000000004E-3</v>
      </c>
      <c r="J7" s="4" t="s">
        <v>53</v>
      </c>
      <c r="K7" s="4">
        <v>2.4553499999999999E-2</v>
      </c>
      <c r="L7">
        <f>K7*P9</f>
        <v>0.10339644538484137</v>
      </c>
      <c r="N7" s="4" t="s">
        <v>4</v>
      </c>
      <c r="O7" s="7">
        <v>0.119336</v>
      </c>
      <c r="Q7" s="7">
        <v>0.12963440000000001</v>
      </c>
      <c r="S7" s="4">
        <v>0.12591050000000001</v>
      </c>
      <c r="U7" s="4">
        <v>0.13289309999999999</v>
      </c>
      <c r="W7" s="4">
        <v>0.10229679999999999</v>
      </c>
      <c r="Y7" s="4">
        <v>0.10086870000000001</v>
      </c>
      <c r="AM7">
        <v>0.5</v>
      </c>
      <c r="AN7">
        <f t="shared" si="5"/>
        <v>553.64494304702407</v>
      </c>
      <c r="AO7" s="53">
        <f t="shared" si="6"/>
        <v>1.34754E-2</v>
      </c>
      <c r="AP7" s="53" t="s">
        <v>248</v>
      </c>
      <c r="AQ7" s="53">
        <f>(1+2*($K$13-(AQ4/AQ3)*$K$9-(AQ3/AQ4)*$K$10)*((AQ3+AQ4)^(-1)))^(-1)</f>
        <v>0.87105639912448352</v>
      </c>
      <c r="AR7" s="53"/>
      <c r="AS7" s="53">
        <f>(1+2*($K$13-(AS4/AS3)*$K$9-(AS3/AS4)*$K$10)*((AS3+AS4)^(-1)))^(-1)</f>
        <v>0.90733326148260551</v>
      </c>
      <c r="AT7" s="53"/>
      <c r="AU7" s="53">
        <f>(1+2*($K$13-(AU4/AU3)*$K$9-(AU3/AU4)*$K$10)*((AU3+AU4)^(-1)))^(-1)</f>
        <v>0.8657796820152881</v>
      </c>
      <c r="AV7" s="53"/>
      <c r="AW7" s="53">
        <f>(1+2*($K$13-(AW4/AW3)*$K$9-(AW3/AW4)*$K$10)*((AW3+AW4)^(-1)))^(-1)</f>
        <v>0.85508542412669686</v>
      </c>
      <c r="AX7" s="53"/>
      <c r="AY7" s="53">
        <f>(1+2*($K$13-(AY4/AY3)*$K$9-(AY3/AY4)*$K$10)*((AY3+AY4)^(-1)))^(-1)</f>
        <v>0.8642382264699936</v>
      </c>
      <c r="AZ7" s="53"/>
      <c r="BA7">
        <f>EXP($K$3*LN($AM7)+$K$4*$AM7+AD$37)</f>
        <v>546.62315222824816</v>
      </c>
      <c r="BC7">
        <f>EXP($K$3*LN($AM7)+$K$4*$AM7+AF$37)</f>
        <v>546.78805345130229</v>
      </c>
      <c r="BE7">
        <f>EXP($K$3*LN($AM7)+$K$4*$AM7+AH$37)</f>
        <v>541.37251542201057</v>
      </c>
      <c r="BG7">
        <f t="shared" si="7"/>
        <v>541.91167396732794</v>
      </c>
      <c r="BI7">
        <f t="shared" si="8"/>
        <v>537.81636613215107</v>
      </c>
    </row>
    <row r="8" spans="1:61" ht="15" x14ac:dyDescent="0.15">
      <c r="A8" s="4" t="s">
        <v>47</v>
      </c>
      <c r="B8" s="7" t="s">
        <v>184</v>
      </c>
      <c r="C8" s="44">
        <v>0.13363040000000001</v>
      </c>
      <c r="D8" s="7" t="s">
        <v>185</v>
      </c>
      <c r="E8" s="44">
        <v>0.1114067</v>
      </c>
      <c r="F8" s="7" t="s">
        <v>186</v>
      </c>
      <c r="G8" s="44">
        <v>0.12659599999999999</v>
      </c>
      <c r="J8" s="4" t="s">
        <v>47</v>
      </c>
      <c r="K8" s="4">
        <v>-3.9995000000000003E-2</v>
      </c>
      <c r="L8">
        <f>K8*P10</f>
        <v>-0.18609844624476932</v>
      </c>
      <c r="N8" s="4" t="s">
        <v>5</v>
      </c>
      <c r="O8" s="7">
        <v>159.3768</v>
      </c>
      <c r="P8">
        <f>LN(O8)</f>
        <v>5.07127120996656</v>
      </c>
      <c r="Q8" s="7">
        <v>146.59909999999999</v>
      </c>
      <c r="R8">
        <f t="shared" si="0"/>
        <v>4.9877016502795453</v>
      </c>
      <c r="S8" s="4">
        <v>160.77070000000001</v>
      </c>
      <c r="T8">
        <f t="shared" ref="T8" si="13">LN(S8)</f>
        <v>5.0799791262115424</v>
      </c>
      <c r="U8" s="4">
        <v>164.10990000000001</v>
      </c>
      <c r="V8">
        <f t="shared" ref="V8" si="14">LN(U8)</f>
        <v>5.1005363253439615</v>
      </c>
      <c r="W8" s="4">
        <v>161.0547</v>
      </c>
      <c r="X8">
        <f t="shared" ref="X8" si="15">LN(W8)</f>
        <v>5.0817440588347687</v>
      </c>
      <c r="Y8" s="4">
        <v>166.2467</v>
      </c>
      <c r="Z8">
        <f t="shared" ref="Z8" si="16">LN(Y8)</f>
        <v>5.1134728297148966</v>
      </c>
      <c r="AB8">
        <f>$K$6*P8</f>
        <v>1.8470269582125185</v>
      </c>
      <c r="AD8">
        <f>$K$6*R8</f>
        <v>1.8165897713145842</v>
      </c>
      <c r="AF8">
        <f>$K$6*T8</f>
        <v>1.8501985014781854</v>
      </c>
      <c r="AH8">
        <f>$K$6*V8</f>
        <v>1.8576857170915604</v>
      </c>
      <c r="AJ8">
        <f>$K$6*X8</f>
        <v>1.8508413142956346</v>
      </c>
      <c r="AL8">
        <f>$K$6*Z8</f>
        <v>1.8623973705072152</v>
      </c>
      <c r="AM8">
        <v>0.6</v>
      </c>
      <c r="AN8">
        <f t="shared" si="5"/>
        <v>555.00647326711169</v>
      </c>
      <c r="AO8" s="53">
        <f t="shared" si="6"/>
        <v>1.34679E-2</v>
      </c>
      <c r="AP8" s="53" t="s">
        <v>249</v>
      </c>
      <c r="AQ8" s="53">
        <f>(1+2*($K$14-(AQ5/AQ3)*$K$9-(AQ3/AQ5)*$K$11)*((AQ3+AQ5)^(-1)))^(-1)</f>
        <v>1.5634036993041309</v>
      </c>
      <c r="AR8" s="53"/>
      <c r="AS8" s="53">
        <f>(1+2*($K$14-(AS5/AS3)*$K$9-(AS3/AS5)*$K$11)*((AS3+AS5)^(-1)))^(-1)</f>
        <v>1.5175356873102452</v>
      </c>
      <c r="AT8" s="53"/>
      <c r="AU8" s="53">
        <f>(1+2*($K$14-(AU5/AU3)*$K$9-(AU3/AU5)*$K$11)*((AU3+AU5)^(-1)))^(-1)</f>
        <v>1.5515032477460236</v>
      </c>
      <c r="AV8" s="53"/>
      <c r="AW8" s="53">
        <f>(1+2*($K$14-(AW5/AW3)*$K$9-(AW3/AW5)*$K$11)*((AW3+AW5)^(-1)))^(-1)</f>
        <v>1.601653132900217</v>
      </c>
      <c r="AX8" s="53"/>
      <c r="AY8" s="53">
        <f>(1+2*($K$14-(AY5/AY3)*$K$9-(AY3/AY5)*$K$11)*((AY3+AY5)^(-1)))^(-1)</f>
        <v>1.6282956867478664</v>
      </c>
      <c r="AZ8" s="53"/>
      <c r="BA8">
        <f>EXP($K$3*LN($AM8)+$K$4*$AM8+AD$37)</f>
        <v>547.96741437695005</v>
      </c>
      <c r="BC8">
        <f>EXP($K$3*LN($AM8)+$K$4*$AM8+AF$37)</f>
        <v>548.13272112705067</v>
      </c>
      <c r="BE8">
        <f>EXP($K$3*LN($AM8)+$K$4*$AM8+AH$37)</f>
        <v>542.703865142312</v>
      </c>
      <c r="BG8">
        <f t="shared" si="7"/>
        <v>543.2443495927281</v>
      </c>
      <c r="BI8">
        <f t="shared" si="8"/>
        <v>539.13897052787934</v>
      </c>
    </row>
    <row r="9" spans="1:61" ht="15" x14ac:dyDescent="0.15">
      <c r="A9" s="4" t="s">
        <v>58</v>
      </c>
      <c r="B9" s="7" t="s">
        <v>187</v>
      </c>
      <c r="C9" s="44">
        <v>3.2869000000000002E-3</v>
      </c>
      <c r="D9" s="7" t="s">
        <v>188</v>
      </c>
      <c r="E9" s="44">
        <v>2.7661000000000001E-3</v>
      </c>
      <c r="F9" s="7" t="s">
        <v>189</v>
      </c>
      <c r="G9" s="44">
        <v>3.6614E-3</v>
      </c>
      <c r="J9" s="4" t="s">
        <v>58</v>
      </c>
      <c r="K9" s="4">
        <v>1.46658E-2</v>
      </c>
      <c r="N9" s="4" t="s">
        <v>6</v>
      </c>
      <c r="O9" s="7">
        <v>67.428479999999993</v>
      </c>
      <c r="P9">
        <f t="shared" si="0"/>
        <v>4.2110674805971193</v>
      </c>
      <c r="Q9" s="7">
        <v>53.061450000000001</v>
      </c>
      <c r="R9">
        <f t="shared" si="0"/>
        <v>3.9714506758899155</v>
      </c>
      <c r="S9" s="4">
        <v>62.273560000000003</v>
      </c>
      <c r="T9">
        <f t="shared" ref="T9" si="17">LN(S9)</f>
        <v>4.1315369376372209</v>
      </c>
      <c r="U9" s="4">
        <v>70.64716</v>
      </c>
      <c r="V9">
        <f t="shared" ref="V9" si="18">LN(U9)</f>
        <v>4.2576979101626256</v>
      </c>
      <c r="W9" s="4">
        <v>76.992509999999996</v>
      </c>
      <c r="X9">
        <f t="shared" ref="X9" si="19">LN(W9)</f>
        <v>4.3437081443951122</v>
      </c>
      <c r="Y9" s="4">
        <v>77.528450000000007</v>
      </c>
      <c r="Z9">
        <f t="shared" ref="Z9" si="20">LN(Y9)</f>
        <v>4.35064496576996</v>
      </c>
      <c r="AB9">
        <f>$K$7*P9</f>
        <v>0.10339644538484137</v>
      </c>
      <c r="AD9">
        <f>$K$7*R9</f>
        <v>9.7513014170463042E-2</v>
      </c>
      <c r="AF9">
        <f>$K$7*T9</f>
        <v>0.1014436921982755</v>
      </c>
      <c r="AH9">
        <f>$K$7*V9</f>
        <v>0.10454138563717802</v>
      </c>
      <c r="AJ9">
        <f>$K$7*X9</f>
        <v>0.10665323792340538</v>
      </c>
      <c r="AL9">
        <f>$K$7*Z9</f>
        <v>0.1068235611670327</v>
      </c>
      <c r="AM9">
        <v>0.7</v>
      </c>
      <c r="AN9">
        <f t="shared" si="5"/>
        <v>556.15959806733213</v>
      </c>
      <c r="AO9" s="53">
        <f t="shared" si="6"/>
        <v>1.3460399999999999E-2</v>
      </c>
      <c r="AP9" s="53" t="s">
        <v>250</v>
      </c>
      <c r="AQ9" s="53">
        <f>(1+2*($K$16-(AQ4/AQ5)*$K$11-(AQ5/AQ4)*$K$10)*((AQ4+AQ5)^(-1)))^(-1)</f>
        <v>1.0102629799518987</v>
      </c>
      <c r="AR9" s="53"/>
      <c r="AS9" s="53">
        <f>(1+2*($K$16-(AS4/AS5)*$K$11-(AS5/AS4)*$K$10)*((AS4+AS5)^(-1)))^(-1)</f>
        <v>0.97337969625790077</v>
      </c>
      <c r="AT9" s="53"/>
      <c r="AU9" s="53">
        <f>(1+2*($K$16-(AU4/AU5)*$K$11-(AU5/AU4)*$K$10)*((AU4+AU5)^(-1)))^(-1)</f>
        <v>0.94081864642899926</v>
      </c>
      <c r="AV9" s="53"/>
      <c r="AW9" s="53">
        <f>(1+2*($K$16-(AW4/AW5)*$K$11-(AW5/AW4)*$K$10)*((AW4+AW5)^(-1)))^(-1)</f>
        <v>0.92227163985852689</v>
      </c>
      <c r="AX9" s="53"/>
      <c r="AY9" s="53">
        <f>(1+2*($K$16-(AY4/AY5)*$K$11-(AY5/AY4)*$K$10)*((AY4+AY5)^(-1)))^(-1)</f>
        <v>0.92055233166332884</v>
      </c>
      <c r="AZ9" s="53"/>
      <c r="BA9">
        <f>EXP($K$3*LN($AM9)+$K$4*$AM9+AD$37)</f>
        <v>549.10591427860186</v>
      </c>
      <c r="BC9">
        <f>EXP($K$3*LN($AM9)+$K$4*$AM9+AF$37)</f>
        <v>549.27156448291851</v>
      </c>
      <c r="BE9">
        <f>EXP($K$3*LN($AM9)+$K$4*$AM9+AH$37)</f>
        <v>543.83142908293985</v>
      </c>
      <c r="BG9">
        <f t="shared" si="7"/>
        <v>544.37303648606724</v>
      </c>
      <c r="BI9">
        <f t="shared" si="8"/>
        <v>540.25912776500354</v>
      </c>
    </row>
    <row r="10" spans="1:61" ht="15" x14ac:dyDescent="0.15">
      <c r="A10" s="4" t="s">
        <v>50</v>
      </c>
      <c r="B10" s="7" t="s">
        <v>190</v>
      </c>
      <c r="C10" s="44">
        <v>9.6834999999999994E-3</v>
      </c>
      <c r="D10" s="7" t="s">
        <v>191</v>
      </c>
      <c r="E10" s="44">
        <v>8.6133000000000008E-3</v>
      </c>
      <c r="F10" s="7" t="s">
        <v>192</v>
      </c>
      <c r="G10" s="44">
        <v>9.7205E-3</v>
      </c>
      <c r="J10" s="4" t="s">
        <v>50</v>
      </c>
      <c r="K10" s="4">
        <v>-1.28428E-2</v>
      </c>
      <c r="N10" s="4" t="s">
        <v>7</v>
      </c>
      <c r="O10" s="7">
        <v>104.9037</v>
      </c>
      <c r="P10">
        <f>LN(O10)</f>
        <v>4.653042786467541</v>
      </c>
      <c r="Q10" s="7">
        <v>97.375770000000003</v>
      </c>
      <c r="R10">
        <f>LN(Q10)</f>
        <v>4.5785774117334599</v>
      </c>
      <c r="S10" s="4">
        <v>104.3047</v>
      </c>
      <c r="T10">
        <f>LN(S10)</f>
        <v>4.6473164233116808</v>
      </c>
      <c r="U10" s="4">
        <v>107.4666</v>
      </c>
      <c r="V10">
        <f>LN(U10)</f>
        <v>4.6771801016167762</v>
      </c>
      <c r="W10" s="4">
        <v>107.13</v>
      </c>
      <c r="X10">
        <f>LN(W10)</f>
        <v>4.6740430502744665</v>
      </c>
      <c r="Y10" s="4">
        <v>109.63720000000001</v>
      </c>
      <c r="Z10">
        <f>LN(Y10)</f>
        <v>4.69717673298371</v>
      </c>
      <c r="AB10">
        <f>$K$8*P10</f>
        <v>-0.18609844624476932</v>
      </c>
      <c r="AD10">
        <f>$K$8*R10</f>
        <v>-0.18312020358227973</v>
      </c>
      <c r="AF10">
        <f>$K$8*T10</f>
        <v>-0.1858694203503507</v>
      </c>
      <c r="AH10">
        <f>$K$8*V10</f>
        <v>-0.18706381816416298</v>
      </c>
      <c r="AJ10">
        <f>$K$8*X10</f>
        <v>-0.18693835179572729</v>
      </c>
      <c r="AL10">
        <f>$K$8*Z10</f>
        <v>-0.18786358343568349</v>
      </c>
      <c r="AM10">
        <v>0.8</v>
      </c>
      <c r="AN10">
        <f t="shared" si="5"/>
        <v>557.15985763436345</v>
      </c>
      <c r="AO10" s="53">
        <f t="shared" si="6"/>
        <v>1.34529E-2</v>
      </c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>
        <f>EXP($K$3*LN($AM10)+$K$4*$AM10+AD$37)</f>
        <v>550.09348771252132</v>
      </c>
      <c r="BC10">
        <f>EXP($K$3*LN($AM10)+$K$4*$AM10+AF$37)</f>
        <v>550.25943584067534</v>
      </c>
      <c r="BE10">
        <f>EXP($K$3*LN($AM10)+$K$4*$AM10+AH$37)</f>
        <v>544.80951629330684</v>
      </c>
      <c r="BG10">
        <f t="shared" si="7"/>
        <v>545.35209778370779</v>
      </c>
      <c r="BI10">
        <f t="shared" si="8"/>
        <v>541.23079014950758</v>
      </c>
    </row>
    <row r="11" spans="1:61" ht="15" x14ac:dyDescent="0.15">
      <c r="A11" s="4" t="s">
        <v>61</v>
      </c>
      <c r="B11" s="7" t="s">
        <v>193</v>
      </c>
      <c r="C11" s="44">
        <v>3.4650000000000002E-4</v>
      </c>
      <c r="D11" s="7" t="s">
        <v>194</v>
      </c>
      <c r="E11" s="44">
        <v>3.2370000000000001E-4</v>
      </c>
      <c r="F11" s="7" t="s">
        <v>156</v>
      </c>
      <c r="G11" s="44">
        <v>3.812E-4</v>
      </c>
      <c r="J11" s="4" t="s">
        <v>61</v>
      </c>
      <c r="K11" s="4">
        <v>2.3506E-3</v>
      </c>
      <c r="N11" s="4" t="s">
        <v>58</v>
      </c>
      <c r="O11" s="7"/>
      <c r="P11">
        <f>P5^2</f>
        <v>5.7457239810496361</v>
      </c>
      <c r="Q11" s="7"/>
      <c r="R11">
        <f>R5^2</f>
        <v>6.2792922324173377</v>
      </c>
      <c r="S11" s="7"/>
      <c r="T11">
        <f>T5^2</f>
        <v>5.9645875485718003</v>
      </c>
      <c r="U11" s="7"/>
      <c r="V11">
        <f>V5^2</f>
        <v>5.6554861663496636</v>
      </c>
      <c r="W11" s="7"/>
      <c r="X11">
        <f>X5^2</f>
        <v>5.5439737585535269</v>
      </c>
      <c r="Y11" s="7"/>
      <c r="Z11">
        <f>Z5^2</f>
        <v>5.0601481741181393</v>
      </c>
      <c r="AB11">
        <f>$K$9*P11</f>
        <v>8.4265638761277753E-2</v>
      </c>
      <c r="AD11">
        <f>$K$9*R11</f>
        <v>9.2090844022186188E-2</v>
      </c>
      <c r="AF11">
        <f>$K$9*T11</f>
        <v>8.7475448069844308E-2</v>
      </c>
      <c r="AH11">
        <f>$K$9*V11</f>
        <v>8.29422290184509E-2</v>
      </c>
      <c r="AJ11">
        <f>$K$9*X11</f>
        <v>8.1306810348194314E-2</v>
      </c>
      <c r="AL11">
        <f>$K$9*Z11</f>
        <v>7.4211121091981802E-2</v>
      </c>
      <c r="AM11">
        <v>0.9</v>
      </c>
      <c r="AN11">
        <f t="shared" si="5"/>
        <v>558.04314862804631</v>
      </c>
      <c r="AO11" s="53">
        <f t="shared" si="6"/>
        <v>1.34454E-2</v>
      </c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>
        <f>EXP($K$3*LN($AM11)+$K$4*$AM11+AD$37)</f>
        <v>550.96557606691772</v>
      </c>
      <c r="BC11">
        <f>EXP($K$3*LN($AM11)+$K$4*$AM11+AF$37)</f>
        <v>551.13178728022592</v>
      </c>
      <c r="BE11">
        <f>EXP($K$3*LN($AM11)+$K$4*$AM11+AH$37)</f>
        <v>545.673227726248</v>
      </c>
      <c r="BG11">
        <f t="shared" si="7"/>
        <v>546.21666939589056</v>
      </c>
      <c r="BI11">
        <f t="shared" si="8"/>
        <v>542.0888280642863</v>
      </c>
    </row>
    <row r="12" spans="1:61" ht="15" x14ac:dyDescent="0.15">
      <c r="A12" s="4" t="s">
        <v>48</v>
      </c>
      <c r="B12" s="7" t="s">
        <v>195</v>
      </c>
      <c r="C12" s="44">
        <v>1.48716E-2</v>
      </c>
      <c r="D12" s="7" t="s">
        <v>196</v>
      </c>
      <c r="E12" s="44">
        <v>1.2322899999999999E-2</v>
      </c>
      <c r="F12" s="7" t="s">
        <v>197</v>
      </c>
      <c r="G12" s="44">
        <v>1.3561E-2</v>
      </c>
      <c r="J12" s="4" t="s">
        <v>48</v>
      </c>
      <c r="K12" s="4">
        <v>3.4789199999999999E-2</v>
      </c>
      <c r="N12" s="4" t="s">
        <v>50</v>
      </c>
      <c r="P12">
        <f>P8^2</f>
        <v>25.717791685035696</v>
      </c>
      <c r="Q12" s="7"/>
      <c r="R12">
        <f>R8^2</f>
        <v>24.877167752201299</v>
      </c>
      <c r="S12" s="7"/>
      <c r="T12">
        <f>T8^2</f>
        <v>25.806187922744986</v>
      </c>
      <c r="U12" s="7"/>
      <c r="V12">
        <f>V8^2</f>
        <v>26.015470806153282</v>
      </c>
      <c r="W12" s="7"/>
      <c r="X12">
        <f>X8^2</f>
        <v>25.824122679502469</v>
      </c>
      <c r="Y12" s="7"/>
      <c r="Z12">
        <f>Z8^2</f>
        <v>26.147604380232472</v>
      </c>
      <c r="AB12">
        <f>$K$10*P12</f>
        <v>-0.33028845505257642</v>
      </c>
      <c r="AD12">
        <f>$K$10*R12</f>
        <v>-0.31949249000797081</v>
      </c>
      <c r="AF12">
        <f>$K$10*T12</f>
        <v>-0.33142371025422929</v>
      </c>
      <c r="AH12">
        <f>$K$10*V12</f>
        <v>-0.33411148846926536</v>
      </c>
      <c r="AJ12">
        <f>$K$10*X12</f>
        <v>-0.33165404274831428</v>
      </c>
      <c r="AL12">
        <f>$K$10*Z12</f>
        <v>-0.3358084535344496</v>
      </c>
      <c r="AM12">
        <v>1</v>
      </c>
      <c r="AN12">
        <f t="shared" si="5"/>
        <v>558.83402380362406</v>
      </c>
      <c r="AO12" s="53">
        <f t="shared" si="6"/>
        <v>1.3437899999999999E-2</v>
      </c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>
        <f>EXP($K$3*LN($AM12)+$K$4*$AM12+AD$37)</f>
        <v>551.74642069834181</v>
      </c>
      <c r="BC12">
        <f>EXP($K$3*LN($AM12)+$K$4*$AM12+AF$37)</f>
        <v>551.9128674710737</v>
      </c>
      <c r="BE12">
        <f>EXP($K$3*LN($AM12)+$K$4*$AM12+AH$37)</f>
        <v>546.4465718858296</v>
      </c>
      <c r="BG12">
        <f t="shared" si="7"/>
        <v>546.99078373700195</v>
      </c>
      <c r="BI12">
        <f t="shared" si="8"/>
        <v>542.85709230716441</v>
      </c>
    </row>
    <row r="13" spans="1:61" ht="15" x14ac:dyDescent="0.15">
      <c r="A13" s="4" t="s">
        <v>79</v>
      </c>
      <c r="B13" s="7" t="s">
        <v>198</v>
      </c>
      <c r="C13" s="44">
        <v>7.6096999999999996E-3</v>
      </c>
      <c r="D13" s="7" t="s">
        <v>199</v>
      </c>
      <c r="E13" s="44">
        <v>6.7730000000000004E-3</v>
      </c>
      <c r="F13" s="7" t="s">
        <v>200</v>
      </c>
      <c r="G13" s="44">
        <v>7.8589999999999997E-3</v>
      </c>
      <c r="J13" s="4" t="s">
        <v>79</v>
      </c>
      <c r="K13" s="4">
        <v>1.47087E-2</v>
      </c>
      <c r="N13" s="4" t="s">
        <v>61</v>
      </c>
      <c r="P13">
        <f>P9^2</f>
        <v>17.733089326142569</v>
      </c>
      <c r="Q13" s="7"/>
      <c r="R13">
        <f t="shared" ref="P13:R14" si="21">R9^2</f>
        <v>15.772420471026466</v>
      </c>
      <c r="S13" s="7"/>
      <c r="T13">
        <f t="shared" ref="T13" si="22">T9^2</f>
        <v>17.069597467060746</v>
      </c>
      <c r="U13" s="7"/>
      <c r="V13">
        <f t="shared" ref="V13" si="23">V9^2</f>
        <v>18.12799149420319</v>
      </c>
      <c r="W13" s="7"/>
      <c r="X13">
        <f t="shared" ref="X13" si="24">X9^2</f>
        <v>18.86780044368443</v>
      </c>
      <c r="Y13" s="7"/>
      <c r="Z13">
        <f t="shared" ref="Z13" si="25">Z9^2</f>
        <v>18.928111618179496</v>
      </c>
      <c r="AB13">
        <f>$K$11*P13</f>
        <v>4.1683399770030723E-2</v>
      </c>
      <c r="AD13">
        <f>$K$11*R13</f>
        <v>3.7074651559194809E-2</v>
      </c>
      <c r="AF13">
        <f>$K$11*T13</f>
        <v>4.012379580607299E-2</v>
      </c>
      <c r="AH13">
        <f>$K$11*V13</f>
        <v>4.2611656806274018E-2</v>
      </c>
      <c r="AJ13">
        <f>$K$11*X13</f>
        <v>4.4350651722924621E-2</v>
      </c>
      <c r="AL13">
        <f>$K$11*Z13</f>
        <v>4.4492419169692723E-2</v>
      </c>
      <c r="AM13">
        <v>2</v>
      </c>
      <c r="AN13">
        <f t="shared" si="5"/>
        <v>564.0505873339556</v>
      </c>
      <c r="AO13" s="53">
        <f t="shared" si="6"/>
        <v>1.3362899999999999E-2</v>
      </c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>
        <f>EXP($K$3*LN($AM13)+$K$4*$AM13+AD$37)</f>
        <v>556.89682338251578</v>
      </c>
      <c r="BC13">
        <f>EXP($K$3*LN($AM13)+$K$4*$AM13+AF$37)</f>
        <v>557.06482389057408</v>
      </c>
      <c r="BE13">
        <f>EXP($K$3*LN($AM13)+$K$4*$AM13+AH$37)</f>
        <v>551.54750192364702</v>
      </c>
      <c r="BG13">
        <f t="shared" si="7"/>
        <v>552.09679384434753</v>
      </c>
      <c r="BI13">
        <f t="shared" si="8"/>
        <v>547.92451552996101</v>
      </c>
    </row>
    <row r="14" spans="1:61" ht="15" x14ac:dyDescent="0.15">
      <c r="A14" s="4" t="s">
        <v>80</v>
      </c>
      <c r="B14" s="7" t="s">
        <v>201</v>
      </c>
      <c r="C14" s="44">
        <v>8.474E-4</v>
      </c>
      <c r="D14" s="7" t="s">
        <v>174</v>
      </c>
      <c r="E14" s="44">
        <v>7.6610000000000003E-4</v>
      </c>
      <c r="F14" s="7" t="s">
        <v>174</v>
      </c>
      <c r="G14" s="44">
        <v>9.8590000000000006E-4</v>
      </c>
      <c r="J14" s="4" t="s">
        <v>80</v>
      </c>
      <c r="K14" s="4">
        <v>-1.5890000000000001E-4</v>
      </c>
      <c r="N14" s="4" t="s">
        <v>48</v>
      </c>
      <c r="P14">
        <f t="shared" si="21"/>
        <v>21.650807172697618</v>
      </c>
      <c r="Q14" s="7"/>
      <c r="R14">
        <f t="shared" si="21"/>
        <v>20.963371115235869</v>
      </c>
      <c r="S14" s="7"/>
      <c r="T14">
        <f t="shared" ref="T14" si="26">T10^2</f>
        <v>21.597549938382475</v>
      </c>
      <c r="U14" s="7"/>
      <c r="V14">
        <f t="shared" ref="V14" si="27">V10^2</f>
        <v>21.876013702959916</v>
      </c>
      <c r="W14" s="7"/>
      <c r="X14">
        <f t="shared" ref="X14" si="28">X10^2</f>
        <v>21.84667843581904</v>
      </c>
      <c r="Y14" s="7"/>
      <c r="Z14">
        <f t="shared" ref="Z14" si="29">Z10^2</f>
        <v>22.063469260883519</v>
      </c>
      <c r="AB14">
        <f>$K$12*P14</f>
        <v>0.75321426089241195</v>
      </c>
      <c r="AD14">
        <f>$K$12*R14</f>
        <v>0.72929891040216366</v>
      </c>
      <c r="AF14">
        <f>$K$12*T14</f>
        <v>0.75136148431637562</v>
      </c>
      <c r="AH14">
        <f>$K$12*V14</f>
        <v>0.76104901591501306</v>
      </c>
      <c r="AJ14">
        <f>$K$12*X14</f>
        <v>0.76002846543939573</v>
      </c>
      <c r="AL14">
        <f>$K$12*Z14</f>
        <v>0.76757044481072889</v>
      </c>
      <c r="AM14">
        <v>3</v>
      </c>
      <c r="AN14">
        <f t="shared" si="5"/>
        <v>567.10697297387139</v>
      </c>
      <c r="AO14" s="53">
        <f t="shared" si="6"/>
        <v>1.32879E-2</v>
      </c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>
        <f>EXP($K$3*LN($AM14)+$K$4*$AM14+AD$37)</f>
        <v>559.91444536912911</v>
      </c>
      <c r="BC14">
        <f>EXP($K$3*LN($AM14)+$K$4*$AM14+AF$37)</f>
        <v>560.08335621103311</v>
      </c>
      <c r="BE14">
        <f>EXP($K$3*LN($AM14)+$K$4*$AM14+AH$37)</f>
        <v>554.53613787663619</v>
      </c>
      <c r="BG14">
        <f t="shared" si="7"/>
        <v>555.08840621111278</v>
      </c>
      <c r="BI14">
        <f t="shared" si="8"/>
        <v>550.89351983317283</v>
      </c>
    </row>
    <row r="15" spans="1:61" ht="15" x14ac:dyDescent="0.15">
      <c r="A15" s="4" t="s">
        <v>56</v>
      </c>
      <c r="B15" s="7" t="s">
        <v>202</v>
      </c>
      <c r="C15" s="44">
        <v>7.4498999999999998E-3</v>
      </c>
      <c r="D15" s="7" t="s">
        <v>203</v>
      </c>
      <c r="E15" s="44">
        <v>6.7631000000000002E-3</v>
      </c>
      <c r="F15" s="7" t="s">
        <v>204</v>
      </c>
      <c r="G15" s="44">
        <v>8.4533000000000004E-3</v>
      </c>
      <c r="J15" s="4" t="s">
        <v>56</v>
      </c>
      <c r="K15" s="4">
        <v>-1.5904999999999999E-2</v>
      </c>
      <c r="N15" s="4" t="s">
        <v>79</v>
      </c>
      <c r="P15">
        <f>P5*P8</f>
        <v>12.155958720905092</v>
      </c>
      <c r="Q15" s="7"/>
      <c r="R15">
        <f>R5*R8</f>
        <v>12.498440151912586</v>
      </c>
      <c r="S15" s="7"/>
      <c r="T15">
        <f>T5*T8</f>
        <v>12.406581606554996</v>
      </c>
      <c r="U15" s="7"/>
      <c r="V15">
        <f>V5*V8</f>
        <v>12.129721153236517</v>
      </c>
      <c r="W15" s="7"/>
      <c r="X15">
        <f>X5*X8</f>
        <v>11.965293915020586</v>
      </c>
      <c r="Y15" s="7"/>
      <c r="Z15">
        <f>Z5*Z8</f>
        <v>11.502641112466163</v>
      </c>
      <c r="AB15">
        <f>$K$13*P15</f>
        <v>0.17879835003817673</v>
      </c>
      <c r="AD15">
        <f>$K$13*R15</f>
        <v>0.18383580666243665</v>
      </c>
      <c r="AF15">
        <f>$K$13*T15</f>
        <v>0.18248468687633546</v>
      </c>
      <c r="AH15">
        <f>$K$13*V15</f>
        <v>0.17841242952660996</v>
      </c>
      <c r="AJ15">
        <f>$K$13*X15</f>
        <v>0.17599391860786329</v>
      </c>
      <c r="AL15">
        <f>$K$13*Z15</f>
        <v>0.16918889733093107</v>
      </c>
      <c r="AM15">
        <v>4</v>
      </c>
      <c r="AN15">
        <f t="shared" si="5"/>
        <v>569.27314897790632</v>
      </c>
      <c r="AO15" s="53">
        <f t="shared" si="6"/>
        <v>1.32129E-2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>
        <f>EXP($K$3*LN($AM15)+$K$4*$AM15+AD$37)</f>
        <v>562.05314810718733</v>
      </c>
      <c r="BC15">
        <f>EXP($K$3*LN($AM15)+$K$4*$AM15+AF$37)</f>
        <v>562.22270413708918</v>
      </c>
      <c r="BE15">
        <f>EXP($K$3*LN($AM15)+$K$4*$AM15+AH$37)</f>
        <v>556.65429711728075</v>
      </c>
      <c r="BG15">
        <f t="shared" si="7"/>
        <v>557.20867494867923</v>
      </c>
      <c r="BI15">
        <f t="shared" si="8"/>
        <v>552.99776538173865</v>
      </c>
    </row>
    <row r="16" spans="1:61" ht="15" x14ac:dyDescent="0.15">
      <c r="A16" s="4" t="s">
        <v>81</v>
      </c>
      <c r="B16" s="7" t="s">
        <v>205</v>
      </c>
      <c r="C16" s="44">
        <v>1.3667E-3</v>
      </c>
      <c r="D16" s="7" t="s">
        <v>174</v>
      </c>
      <c r="E16" s="44">
        <v>1.2741E-3</v>
      </c>
      <c r="F16" s="7" t="s">
        <v>206</v>
      </c>
      <c r="G16" s="44">
        <v>1.4404000000000001E-3</v>
      </c>
      <c r="J16" s="4" t="s">
        <v>81</v>
      </c>
      <c r="K16" s="4">
        <v>-1.9396999999999999E-3</v>
      </c>
      <c r="N16" s="4" t="s">
        <v>80</v>
      </c>
      <c r="P16">
        <f>P5*P9</f>
        <v>10.094029750268854</v>
      </c>
      <c r="Q16" s="7"/>
      <c r="R16">
        <f>R5*R9</f>
        <v>9.9518660235222569</v>
      </c>
      <c r="S16" s="7"/>
      <c r="T16">
        <f>T5*T9</f>
        <v>10.090248188779267</v>
      </c>
      <c r="U16" s="7"/>
      <c r="V16">
        <f>V5*V9</f>
        <v>10.125344691375721</v>
      </c>
      <c r="W16" s="7"/>
      <c r="X16">
        <f>X5*X9</f>
        <v>10.2275407865924</v>
      </c>
      <c r="Y16" s="7"/>
      <c r="Z16">
        <f>Z5*Z9</f>
        <v>9.7866771400836203</v>
      </c>
      <c r="AB16">
        <f>$K$14*P16</f>
        <v>-1.6039413273177211E-3</v>
      </c>
      <c r="AD16">
        <f>$K$14*R16</f>
        <v>-1.5813515111376868E-3</v>
      </c>
      <c r="AF16">
        <f>$K$14*T16</f>
        <v>-1.6033404371970255E-3</v>
      </c>
      <c r="AH16">
        <f>$K$14*V16</f>
        <v>-1.6089172714596023E-3</v>
      </c>
      <c r="AJ16">
        <f>$K$14*X16</f>
        <v>-1.6251562309895324E-3</v>
      </c>
      <c r="AL16">
        <f>$K$14*Z16</f>
        <v>-1.5551029975592874E-3</v>
      </c>
      <c r="AM16">
        <v>5</v>
      </c>
      <c r="AN16">
        <f t="shared" si="5"/>
        <v>570.94945543581332</v>
      </c>
      <c r="AO16" s="53">
        <f t="shared" si="6"/>
        <v>1.3137899999999999E-2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>
        <f>EXP($K$3*LN($AM16)+$K$4*$AM16+AD$37)</f>
        <v>563.70819423671344</v>
      </c>
      <c r="BC16">
        <f>EXP($K$3*LN($AM16)+$K$4*$AM16+AF$37)</f>
        <v>563.87824954867085</v>
      </c>
      <c r="BE16">
        <f>EXP($K$3*LN($AM16)+$K$4*$AM16+AH$37)</f>
        <v>558.2934455555212</v>
      </c>
      <c r="BG16">
        <f t="shared" si="7"/>
        <v>558.84945583197816</v>
      </c>
      <c r="BI16">
        <f t="shared" si="8"/>
        <v>554.62614663769978</v>
      </c>
    </row>
    <row r="17" spans="1:61" ht="15" x14ac:dyDescent="0.15">
      <c r="A17" s="4" t="s">
        <v>82</v>
      </c>
      <c r="B17" s="7" t="s">
        <v>207</v>
      </c>
      <c r="C17" s="44">
        <v>1.42104E-2</v>
      </c>
      <c r="D17" s="7" t="s">
        <v>208</v>
      </c>
      <c r="E17" s="44">
        <v>1.23877E-2</v>
      </c>
      <c r="F17" s="7" t="s">
        <v>209</v>
      </c>
      <c r="G17" s="44">
        <v>1.3804800000000001E-2</v>
      </c>
      <c r="J17" s="4" t="s">
        <v>82</v>
      </c>
      <c r="K17" s="4">
        <v>-4.4389900000000003E-2</v>
      </c>
      <c r="N17" s="4" t="s">
        <v>56</v>
      </c>
      <c r="P17">
        <f>P5*P10</f>
        <v>11.153455158884631</v>
      </c>
      <c r="Q17" s="7"/>
      <c r="R17">
        <f>R5*R10</f>
        <v>11.4732355248719</v>
      </c>
      <c r="S17" s="7"/>
      <c r="T17">
        <f>T5*T10</f>
        <v>11.349910900184801</v>
      </c>
      <c r="U17" s="7"/>
      <c r="V17">
        <f>V5*V10</f>
        <v>11.122926452690654</v>
      </c>
      <c r="W17" s="7"/>
      <c r="X17">
        <f>X5*X10</f>
        <v>11.005335613225885</v>
      </c>
      <c r="Y17" s="7"/>
      <c r="Z17">
        <f>Z5*Z10</f>
        <v>10.566192488080626</v>
      </c>
      <c r="AB17">
        <f>$K$15*P17</f>
        <v>-0.17739570430206003</v>
      </c>
      <c r="AD17">
        <f>$K$15*R17</f>
        <v>-0.18248181102308755</v>
      </c>
      <c r="AF17">
        <f>$K$15*T17</f>
        <v>-0.18052033286743924</v>
      </c>
      <c r="AH17">
        <f>$K$15*V17</f>
        <v>-0.17691014523004484</v>
      </c>
      <c r="AJ17">
        <f>$K$15*X17</f>
        <v>-0.17503986292835769</v>
      </c>
      <c r="AL17">
        <f>$K$15*Z17</f>
        <v>-0.16805529152292234</v>
      </c>
      <c r="AM17">
        <v>6</v>
      </c>
      <c r="AN17">
        <f t="shared" si="5"/>
        <v>572.31490855814707</v>
      </c>
      <c r="AO17" s="53">
        <f t="shared" si="6"/>
        <v>1.3062899999999999E-2</v>
      </c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>
        <f>EXP($K$3*LN($AM17)+$K$4*$AM17+AD$37)</f>
        <v>565.05632953411566</v>
      </c>
      <c r="BC17">
        <f>EXP($K$3*LN($AM17)+$K$4*$AM17+AF$37)</f>
        <v>565.2267915415423</v>
      </c>
      <c r="BE17">
        <f>EXP($K$3*LN($AM17)+$K$4*$AM17+AH$37)</f>
        <v>559.62863122065221</v>
      </c>
      <c r="BG17">
        <f t="shared" si="7"/>
        <v>560.18597122246535</v>
      </c>
      <c r="BI17">
        <f t="shared" si="8"/>
        <v>555.95256178083412</v>
      </c>
    </row>
    <row r="18" spans="1:61" ht="15" x14ac:dyDescent="0.15">
      <c r="A18" s="4" t="s">
        <v>83</v>
      </c>
      <c r="B18" s="7" t="s">
        <v>188</v>
      </c>
      <c r="C18" s="44">
        <v>1.5023E-3</v>
      </c>
      <c r="D18" s="7" t="s">
        <v>205</v>
      </c>
      <c r="E18" s="44">
        <v>1.3389000000000001E-3</v>
      </c>
      <c r="F18" s="7" t="s">
        <v>206</v>
      </c>
      <c r="G18" s="44">
        <v>1.5215999999999999E-3</v>
      </c>
      <c r="J18" s="4" t="s">
        <v>83</v>
      </c>
      <c r="K18" s="4">
        <v>-1.5807E-3</v>
      </c>
      <c r="N18" s="4" t="s">
        <v>81</v>
      </c>
      <c r="P18">
        <f>P8*P9</f>
        <v>21.355465277578588</v>
      </c>
      <c r="Q18" s="7"/>
      <c r="R18">
        <f>R8*R9</f>
        <v>19.808411090139948</v>
      </c>
      <c r="S18" s="7"/>
      <c r="T18">
        <f>T8*T9</f>
        <v>20.988121402369039</v>
      </c>
      <c r="U18" s="7"/>
      <c r="V18">
        <f>V8*V9</f>
        <v>21.716542853125542</v>
      </c>
      <c r="W18" s="7"/>
      <c r="X18">
        <f>X8*X9</f>
        <v>22.073613056092057</v>
      </c>
      <c r="Y18" s="7"/>
      <c r="Z18">
        <f>Z8*Z9</f>
        <v>22.246904824200588</v>
      </c>
      <c r="AB18">
        <f>$K$16*P18</f>
        <v>-4.1423195998919186E-2</v>
      </c>
      <c r="AD18">
        <f>$K$16*R18</f>
        <v>-3.842237499154446E-2</v>
      </c>
      <c r="AF18">
        <f>$K$16*T18</f>
        <v>-4.0710659084175226E-2</v>
      </c>
      <c r="AH18">
        <f>$K$16*V18</f>
        <v>-4.2123578172207611E-2</v>
      </c>
      <c r="AJ18">
        <f>$K$16*X18</f>
        <v>-4.2816187244901764E-2</v>
      </c>
      <c r="AL18">
        <f>$K$16*Z18</f>
        <v>-4.3152321287501877E-2</v>
      </c>
      <c r="AM18">
        <v>7</v>
      </c>
      <c r="AN18">
        <f t="shared" si="5"/>
        <v>573.46528450232495</v>
      </c>
      <c r="AO18" s="53">
        <f t="shared" si="6"/>
        <v>1.29879E-2</v>
      </c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>
        <f>EXP($K$3*LN($AM18)+$K$4*$AM18+AD$37)</f>
        <v>566.19211544302925</v>
      </c>
      <c r="BC18">
        <f>EXP($K$3*LN($AM18)+$K$4*$AM18+AF$37)</f>
        <v>566.36292008593466</v>
      </c>
      <c r="BE18">
        <f>EXP($K$3*LN($AM18)+$K$4*$AM18+AH$37)</f>
        <v>560.75350723803808</v>
      </c>
      <c r="BG18">
        <f t="shared" si="7"/>
        <v>561.31196751563152</v>
      </c>
      <c r="BI18">
        <f t="shared" si="8"/>
        <v>557.07004875105474</v>
      </c>
    </row>
    <row r="19" spans="1:61" ht="15" x14ac:dyDescent="0.15">
      <c r="A19" s="4" t="s">
        <v>14</v>
      </c>
      <c r="B19" s="7" t="s">
        <v>210</v>
      </c>
      <c r="C19" s="44">
        <v>1.06195E-2</v>
      </c>
      <c r="D19" s="7" t="s">
        <v>211</v>
      </c>
      <c r="E19" s="44">
        <v>8.4332999999999995E-3</v>
      </c>
      <c r="F19" s="7" t="s">
        <v>212</v>
      </c>
      <c r="G19" s="44">
        <v>9.4710000000000003E-3</v>
      </c>
      <c r="J19" s="4" t="s">
        <v>14</v>
      </c>
      <c r="K19" s="4">
        <v>-3.6581999999999999E-3</v>
      </c>
      <c r="N19" s="4" t="s">
        <v>82</v>
      </c>
      <c r="O19" s="7"/>
      <c r="P19">
        <f>P8*P10</f>
        <v>23.59684192175542</v>
      </c>
      <c r="Q19" s="7"/>
      <c r="R19">
        <f>R8*R10</f>
        <v>22.836578112435628</v>
      </c>
      <c r="S19" s="7"/>
      <c r="T19">
        <f>T8*T10</f>
        <v>23.608270423323422</v>
      </c>
      <c r="U19" s="7"/>
      <c r="V19">
        <f>V8*V10</f>
        <v>23.856127008472328</v>
      </c>
      <c r="W19" s="7"/>
      <c r="X19">
        <f>X8*X10</f>
        <v>23.75229050147021</v>
      </c>
      <c r="Y19" s="7"/>
      <c r="Z19">
        <f>Z8*Z10</f>
        <v>24.018885600481184</v>
      </c>
      <c r="AB19">
        <f>$K$17*P19</f>
        <v>-1.047461453222531</v>
      </c>
      <c r="AD19">
        <f>$K$17*R19</f>
        <v>-1.0137134187532064</v>
      </c>
      <c r="AF19">
        <f>$K$17*T19</f>
        <v>-1.0479687632642845</v>
      </c>
      <c r="AH19">
        <f>$K$17*V19</f>
        <v>-1.0589710922933859</v>
      </c>
      <c r="AJ19">
        <f>$K$17*X19</f>
        <v>-1.0543618001312125</v>
      </c>
      <c r="AL19">
        <f>$K$17*Z19</f>
        <v>-1.0661959299167998</v>
      </c>
      <c r="AM19">
        <v>8</v>
      </c>
      <c r="AN19">
        <f t="shared" si="5"/>
        <v>574.45789133321591</v>
      </c>
      <c r="AO19" s="53">
        <f t="shared" si="6"/>
        <v>1.29129E-2</v>
      </c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>
        <f>EXP($K$3*LN($AM19)+$K$4*$AM19+AD$37)</f>
        <v>567.17213319924463</v>
      </c>
      <c r="BC19">
        <f>EXP($K$3*LN($AM19)+$K$4*$AM19+AF$37)</f>
        <v>567.34323348664657</v>
      </c>
      <c r="BE19">
        <f>EXP($K$3*LN($AM19)+$K$4*$AM19+AH$37)</f>
        <v>561.72411134742822</v>
      </c>
      <c r="BG19">
        <f t="shared" si="7"/>
        <v>562.28353825979684</v>
      </c>
      <c r="BI19">
        <f t="shared" si="8"/>
        <v>558.03427718932005</v>
      </c>
    </row>
    <row r="20" spans="1:61" ht="15" x14ac:dyDescent="0.15">
      <c r="A20" s="4" t="s">
        <v>15</v>
      </c>
      <c r="B20" s="7" t="s">
        <v>213</v>
      </c>
      <c r="C20" s="44">
        <v>3.2410000000000002E-4</v>
      </c>
      <c r="D20" s="7" t="s">
        <v>214</v>
      </c>
      <c r="E20" s="44">
        <v>2.7310000000000002E-4</v>
      </c>
      <c r="F20" s="7" t="s">
        <v>215</v>
      </c>
      <c r="G20" s="44">
        <v>3.2200000000000002E-4</v>
      </c>
      <c r="J20" s="4" t="s">
        <v>15</v>
      </c>
      <c r="K20" s="4">
        <v>8.4389999999999997E-4</v>
      </c>
      <c r="N20" s="4" t="s">
        <v>83</v>
      </c>
      <c r="O20" s="7"/>
      <c r="P20">
        <f>P9*P10</f>
        <v>19.594277163920466</v>
      </c>
      <c r="Q20" s="7"/>
      <c r="R20">
        <f>R9*R10</f>
        <v>18.183594356443148</v>
      </c>
      <c r="S20" s="7"/>
      <c r="T20">
        <f>T9*T10</f>
        <v>19.200559463800303</v>
      </c>
      <c r="U20" s="7"/>
      <c r="V20">
        <f>V9*V10</f>
        <v>19.914019944107963</v>
      </c>
      <c r="W20" s="7"/>
      <c r="X20">
        <f>X9*X10</f>
        <v>20.302678864730574</v>
      </c>
      <c r="Y20" s="7"/>
      <c r="Z20">
        <f>Z9*Z10</f>
        <v>20.435748306687366</v>
      </c>
      <c r="AB20">
        <f>$K$18*P20</f>
        <v>-3.0972673913009081E-2</v>
      </c>
      <c r="AD20">
        <f>$K$18*R20</f>
        <v>-2.8742807599229685E-2</v>
      </c>
      <c r="AF20">
        <f>$K$18*T20</f>
        <v>-3.0350324344429139E-2</v>
      </c>
      <c r="AH20">
        <f>$K$18*V20</f>
        <v>-3.1478091325651457E-2</v>
      </c>
      <c r="AJ20">
        <f>$K$18*X20</f>
        <v>-3.2092444481479618E-2</v>
      </c>
      <c r="AL20">
        <f>$K$18*Z20</f>
        <v>-3.230278734838072E-2</v>
      </c>
      <c r="AM20">
        <v>9</v>
      </c>
      <c r="AN20">
        <f t="shared" si="5"/>
        <v>575.32976962037435</v>
      </c>
      <c r="AO20" s="53">
        <f t="shared" si="6"/>
        <v>1.2837899999999999E-2</v>
      </c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>
        <f>EXP($K$3*LN($AM20)+$K$4*$AM20+AD$37)</f>
        <v>568.03295359265951</v>
      </c>
      <c r="BC20">
        <f>EXP($K$3*LN($AM20)+$K$4*$AM20+AF$37)</f>
        <v>568.20431356598056</v>
      </c>
      <c r="BE20">
        <f>EXP($K$3*LN($AM20)+$K$4*$AM20+AH$37)</f>
        <v>562.57666305477892</v>
      </c>
      <c r="BG20">
        <f t="shared" si="7"/>
        <v>563.13693903230183</v>
      </c>
      <c r="BI20">
        <f t="shared" si="8"/>
        <v>558.88122868413257</v>
      </c>
    </row>
    <row r="21" spans="1:61" ht="15" x14ac:dyDescent="0.15">
      <c r="A21" s="4" t="s">
        <v>16</v>
      </c>
      <c r="B21" s="7" t="s">
        <v>174</v>
      </c>
      <c r="C21" s="44">
        <v>1.4251000000000001E-3</v>
      </c>
      <c r="D21" s="7" t="s">
        <v>157</v>
      </c>
      <c r="E21" s="44">
        <v>1.1899E-3</v>
      </c>
      <c r="F21" s="7" t="s">
        <v>216</v>
      </c>
      <c r="G21" s="44">
        <v>1.4182000000000001E-3</v>
      </c>
      <c r="J21" s="4" t="s">
        <v>16</v>
      </c>
      <c r="K21" s="4">
        <v>2.8021999999999999E-3</v>
      </c>
      <c r="N21" s="4" t="s">
        <v>8</v>
      </c>
      <c r="O21" s="7">
        <v>80.602019999999996</v>
      </c>
      <c r="P21">
        <f t="shared" si="0"/>
        <v>4.3895237112332746</v>
      </c>
      <c r="Q21" s="7">
        <v>73.274850000000001</v>
      </c>
      <c r="R21">
        <f t="shared" si="0"/>
        <v>4.2942174395119537</v>
      </c>
      <c r="S21" s="4">
        <v>80.363439999999997</v>
      </c>
      <c r="T21">
        <f t="shared" ref="T21" si="30">LN(S21)</f>
        <v>4.386559346397374</v>
      </c>
      <c r="U21" s="4">
        <v>85.829070000000002</v>
      </c>
      <c r="V21">
        <f t="shared" ref="V21" si="31">LN(U21)</f>
        <v>4.4523577602991784</v>
      </c>
      <c r="W21" s="4">
        <v>87.620729999999995</v>
      </c>
      <c r="X21">
        <f t="shared" ref="X21" si="32">LN(W21)</f>
        <v>4.4730176137822264</v>
      </c>
      <c r="Y21" s="4">
        <v>75.700400000000002</v>
      </c>
      <c r="Z21">
        <f t="shared" ref="Z21" si="33">LN(Y21)</f>
        <v>4.3267834444452946</v>
      </c>
      <c r="AB21">
        <f>$K$30*P21</f>
        <v>-1.6593716485575147E-2</v>
      </c>
      <c r="AD21">
        <f>$K$30*R21</f>
        <v>-1.6233430186587038E-2</v>
      </c>
      <c r="AF21">
        <f>$K$30*T21</f>
        <v>-1.6582510297185993E-2</v>
      </c>
      <c r="AH21">
        <f>$K$30*V21</f>
        <v>-1.6831248041258982E-2</v>
      </c>
      <c r="AJ21">
        <f>$K$30*X21</f>
        <v>-1.6909348485380948E-2</v>
      </c>
      <c r="AL21">
        <f>$K$30*Z21</f>
        <v>-1.6356539455036546E-2</v>
      </c>
      <c r="AM21">
        <v>10</v>
      </c>
      <c r="AN21">
        <f t="shared" si="5"/>
        <v>576.10625541932075</v>
      </c>
      <c r="AO21" s="53">
        <f t="shared" si="6"/>
        <v>1.2762899999999999E-2</v>
      </c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>
        <f>EXP($K$3*LN($AM21)+$K$4*$AM21+AD$37)</f>
        <v>568.7995913456291</v>
      </c>
      <c r="BC21">
        <f>EXP($K$3*LN($AM21)+$K$4*$AM21+AF$37)</f>
        <v>568.97118259254808</v>
      </c>
      <c r="BE21">
        <f>EXP($K$3*LN($AM21)+$K$4*$AM21+AH$37)</f>
        <v>563.33593680132765</v>
      </c>
      <c r="BG21">
        <f t="shared" si="7"/>
        <v>563.89696894750898</v>
      </c>
      <c r="BI21">
        <f t="shared" si="8"/>
        <v>559.63551493922637</v>
      </c>
    </row>
    <row r="22" spans="1:61" ht="15" x14ac:dyDescent="0.15">
      <c r="A22" s="4" t="s">
        <v>17</v>
      </c>
      <c r="B22" s="7" t="s">
        <v>217</v>
      </c>
      <c r="C22" s="44">
        <v>1.0227699999999999E-2</v>
      </c>
      <c r="D22" s="7" t="s">
        <v>218</v>
      </c>
      <c r="E22" s="44">
        <v>7.9450000000000007E-3</v>
      </c>
      <c r="F22" s="7" t="s">
        <v>219</v>
      </c>
      <c r="G22" s="44">
        <v>8.2039999999999995E-3</v>
      </c>
      <c r="J22" s="4" t="s">
        <v>17</v>
      </c>
      <c r="K22" s="4">
        <v>-1.44487E-2</v>
      </c>
      <c r="N22" s="4" t="s">
        <v>9</v>
      </c>
      <c r="O22" s="7">
        <v>0.18399689999999999</v>
      </c>
      <c r="P22" s="7">
        <f>O22</f>
        <v>0.18399689999999999</v>
      </c>
      <c r="Q22" s="7">
        <v>0.1085029</v>
      </c>
      <c r="R22" s="7">
        <f>Q22</f>
        <v>0.1085029</v>
      </c>
      <c r="S22" s="4">
        <v>0.15144540000000001</v>
      </c>
      <c r="T22" s="7">
        <f>S22</f>
        <v>0.15144540000000001</v>
      </c>
      <c r="U22" s="4">
        <v>0.2089511</v>
      </c>
      <c r="V22" s="7">
        <f>U22</f>
        <v>0.2089511</v>
      </c>
      <c r="W22" s="4">
        <v>0.2511429</v>
      </c>
      <c r="X22" s="7">
        <f>W22</f>
        <v>0.2511429</v>
      </c>
      <c r="Y22" s="4">
        <v>0.21452589999999999</v>
      </c>
      <c r="Z22" s="7">
        <f>Y22</f>
        <v>0.21452589999999999</v>
      </c>
      <c r="AA22" s="7"/>
      <c r="AB22">
        <f>$K$27*P22</f>
        <v>-1.5111187005059999E-2</v>
      </c>
      <c r="AD22">
        <f>$K$27*R22</f>
        <v>-8.9110610694599999E-3</v>
      </c>
      <c r="AF22">
        <f>$K$27*T22</f>
        <v>-1.2437816943960001E-2</v>
      </c>
      <c r="AH22">
        <f>$K$27*V22</f>
        <v>-1.7160610570140001E-2</v>
      </c>
      <c r="AJ22">
        <f>$K$27*X22</f>
        <v>-2.0625713405459999E-2</v>
      </c>
      <c r="AL22">
        <f>$K$27*Z22</f>
        <v>-1.7618454399660002E-2</v>
      </c>
      <c r="AM22">
        <v>11</v>
      </c>
      <c r="AN22">
        <f t="shared" si="5"/>
        <v>576.80544839501556</v>
      </c>
      <c r="AO22" s="53">
        <f t="shared" si="6"/>
        <v>1.26879E-2</v>
      </c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>
        <f>EXP($K$3*LN($AM22)+$K$4*$AM22+AD$37)</f>
        <v>569.48991656793987</v>
      </c>
      <c r="BC22">
        <f>EXP($K$3*LN($AM22)+$K$4*$AM22+AF$37)</f>
        <v>569.6617160670578</v>
      </c>
      <c r="BE22">
        <f>EXP($K$3*LN($AM22)+$K$4*$AM22+AH$37)</f>
        <v>564.01963104394827</v>
      </c>
      <c r="BG22">
        <f t="shared" si="7"/>
        <v>564.58134408837032</v>
      </c>
      <c r="BI22">
        <f t="shared" si="8"/>
        <v>560.31471815445627</v>
      </c>
    </row>
    <row r="23" spans="1:61" ht="15" x14ac:dyDescent="0.15">
      <c r="A23" s="4" t="s">
        <v>18</v>
      </c>
      <c r="B23" s="7" t="s">
        <v>220</v>
      </c>
      <c r="C23" s="44">
        <v>4.6078999999999998E-3</v>
      </c>
      <c r="D23" s="7" t="s">
        <v>221</v>
      </c>
      <c r="E23" s="44">
        <v>4.0296999999999998E-3</v>
      </c>
      <c r="F23" s="7" t="s">
        <v>222</v>
      </c>
      <c r="G23" s="44">
        <v>4.5101000000000004E-3</v>
      </c>
      <c r="J23" s="4" t="s">
        <v>18</v>
      </c>
      <c r="K23" s="4">
        <v>2.2779000000000001E-2</v>
      </c>
      <c r="N23" s="4" t="s">
        <v>10</v>
      </c>
      <c r="O23" s="7">
        <v>3.677559</v>
      </c>
      <c r="P23" s="7">
        <f t="shared" ref="P23:R31" si="34">O23</f>
        <v>3.677559</v>
      </c>
      <c r="Q23" s="7">
        <v>3.336894</v>
      </c>
      <c r="R23" s="7">
        <f t="shared" si="34"/>
        <v>3.336894</v>
      </c>
      <c r="S23" s="4">
        <v>3.4861550000000001</v>
      </c>
      <c r="T23" s="7">
        <f t="shared" ref="T23" si="35">S23</f>
        <v>3.4861550000000001</v>
      </c>
      <c r="U23" s="4">
        <v>3.7976939999999999</v>
      </c>
      <c r="V23" s="7">
        <f t="shared" ref="V23" si="36">U23</f>
        <v>3.7976939999999999</v>
      </c>
      <c r="W23" s="4">
        <v>3.887527</v>
      </c>
      <c r="X23" s="7">
        <f t="shared" ref="X23" si="37">W23</f>
        <v>3.887527</v>
      </c>
      <c r="Y23" s="4">
        <v>3.9740929999999999</v>
      </c>
      <c r="Z23" s="7">
        <f t="shared" ref="Z23" si="38">Y23</f>
        <v>3.9740929999999999</v>
      </c>
      <c r="AA23" s="7"/>
      <c r="AB23">
        <f>$K$26*P23</f>
        <v>-1.81483859091E-2</v>
      </c>
      <c r="AD23">
        <f>$K$26*R23</f>
        <v>-1.6467238200600001E-2</v>
      </c>
      <c r="AF23">
        <f>$K$26*T23</f>
        <v>-1.72038263095E-2</v>
      </c>
      <c r="AH23">
        <f>$K$26*V23</f>
        <v>-1.8741240120599998E-2</v>
      </c>
      <c r="AJ23">
        <f>$K$26*X23</f>
        <v>-1.9184556992300001E-2</v>
      </c>
      <c r="AL23">
        <f>$K$26*Z23</f>
        <v>-1.9611751545699999E-2</v>
      </c>
      <c r="AM23">
        <v>12</v>
      </c>
      <c r="AN23">
        <f t="shared" si="5"/>
        <v>577.44073159822869</v>
      </c>
      <c r="AO23" s="53">
        <f t="shared" si="6"/>
        <v>1.26129E-2</v>
      </c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>
        <f>EXP($K$3*LN($AM23)+$K$4*$AM23+AD$37)</f>
        <v>570.1171425752558</v>
      </c>
      <c r="BC23">
        <f>EXP($K$3*LN($AM23)+$K$4*$AM23+AF$37)</f>
        <v>570.28913129126897</v>
      </c>
      <c r="BE23">
        <f>EXP($K$3*LN($AM23)+$K$4*$AM23+AH$37)</f>
        <v>564.64083217663824</v>
      </c>
      <c r="BG23">
        <f t="shared" si="7"/>
        <v>565.20316388175968</v>
      </c>
      <c r="BI23">
        <f t="shared" si="8"/>
        <v>560.93183876236162</v>
      </c>
    </row>
    <row r="24" spans="1:61" ht="15" x14ac:dyDescent="0.15">
      <c r="A24" s="4" t="s">
        <v>19</v>
      </c>
      <c r="B24" s="7" t="s">
        <v>223</v>
      </c>
      <c r="C24" s="44">
        <v>7.0077000000000004E-3</v>
      </c>
      <c r="D24" s="7" t="s">
        <v>224</v>
      </c>
      <c r="E24" s="44">
        <v>5.6885E-3</v>
      </c>
      <c r="F24" s="7" t="s">
        <v>213</v>
      </c>
      <c r="G24" s="44">
        <v>6.3163000000000004E-3</v>
      </c>
      <c r="J24" s="4" t="s">
        <v>19</v>
      </c>
      <c r="K24" s="4">
        <v>6.8219999999999999E-4</v>
      </c>
      <c r="N24" s="4" t="s">
        <v>11</v>
      </c>
      <c r="O24" s="7">
        <v>0.74395610000000001</v>
      </c>
      <c r="P24" s="7">
        <f>O24</f>
        <v>0.74395610000000001</v>
      </c>
      <c r="Q24" s="7">
        <v>0.72716860000000005</v>
      </c>
      <c r="R24" s="7">
        <f t="shared" si="34"/>
        <v>0.72716860000000005</v>
      </c>
      <c r="S24" s="4">
        <v>0.7767058</v>
      </c>
      <c r="T24" s="7">
        <f t="shared" ref="T24" si="39">S24</f>
        <v>0.7767058</v>
      </c>
      <c r="U24" s="4">
        <v>0.73412630000000001</v>
      </c>
      <c r="V24" s="7">
        <f t="shared" ref="V24" si="40">U24</f>
        <v>0.73412630000000001</v>
      </c>
      <c r="W24" s="4">
        <v>0.73412730000000004</v>
      </c>
      <c r="X24" s="7">
        <f t="shared" ref="X24" si="41">W24</f>
        <v>0.73412730000000004</v>
      </c>
      <c r="Y24" s="4">
        <v>0.74615730000000002</v>
      </c>
      <c r="Z24" s="7">
        <f t="shared" ref="Z24" si="42">Y24</f>
        <v>0.74615730000000002</v>
      </c>
      <c r="AA24" s="7"/>
      <c r="AB24">
        <f>$K$25*P24</f>
        <v>-8.6559292234999995E-3</v>
      </c>
      <c r="AD24">
        <f>$K$25*R24</f>
        <v>-8.4606066610000003E-3</v>
      </c>
      <c r="AF24">
        <f>$K$25*T24</f>
        <v>-9.0369719830000004E-3</v>
      </c>
      <c r="AH24">
        <f>$K$25*V24</f>
        <v>-8.5415595004999997E-3</v>
      </c>
      <c r="AJ24">
        <f>$K$25*X24</f>
        <v>-8.5415711354999996E-3</v>
      </c>
      <c r="AL24">
        <f>$K$25*Z24</f>
        <v>-8.6815401855000005E-3</v>
      </c>
      <c r="AM24">
        <v>13</v>
      </c>
      <c r="AN24">
        <f t="shared" si="5"/>
        <v>578.02228134350617</v>
      </c>
      <c r="AO24" s="53">
        <f t="shared" si="6"/>
        <v>1.2537899999999999E-2</v>
      </c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>
        <f>EXP($K$3*LN($AM24)+$K$4*$AM24+AD$37)</f>
        <v>570.69131661754284</v>
      </c>
      <c r="BC24">
        <f>EXP($K$3*LN($AM24)+$K$4*$AM24+AF$37)</f>
        <v>570.86347854612745</v>
      </c>
      <c r="BE24">
        <f>EXP($K$3*LN($AM24)+$K$4*$AM24+AH$37)</f>
        <v>565.2094909396194</v>
      </c>
      <c r="BG24">
        <f t="shared" si="7"/>
        <v>565.77238897794518</v>
      </c>
      <c r="BI24">
        <f t="shared" si="8"/>
        <v>561.49676213908185</v>
      </c>
    </row>
    <row r="25" spans="1:61" ht="15" x14ac:dyDescent="0.15">
      <c r="A25" s="4" t="s">
        <v>11</v>
      </c>
      <c r="B25" s="7" t="s">
        <v>225</v>
      </c>
      <c r="C25" s="44">
        <v>6.4383000000000001E-3</v>
      </c>
      <c r="D25" s="7" t="s">
        <v>226</v>
      </c>
      <c r="E25" s="44">
        <v>5.1656999999999996E-3</v>
      </c>
      <c r="F25" s="7" t="s">
        <v>227</v>
      </c>
      <c r="G25" s="44">
        <v>5.3680000000000004E-3</v>
      </c>
      <c r="J25" s="4" t="s">
        <v>11</v>
      </c>
      <c r="K25" s="4">
        <v>-1.1635E-2</v>
      </c>
      <c r="N25" s="4" t="s">
        <v>12</v>
      </c>
      <c r="O25" s="7">
        <v>0.55694589999999999</v>
      </c>
      <c r="P25" s="7">
        <f t="shared" si="34"/>
        <v>0.55694589999999999</v>
      </c>
      <c r="Q25" s="7">
        <v>0.56189860000000003</v>
      </c>
      <c r="R25" s="7">
        <f t="shared" si="34"/>
        <v>0.56189860000000003</v>
      </c>
      <c r="S25" s="4">
        <v>0.55755569999999999</v>
      </c>
      <c r="T25" s="7">
        <f t="shared" ref="T25" si="43">S25</f>
        <v>0.55755569999999999</v>
      </c>
      <c r="U25" s="4">
        <v>0.5686426</v>
      </c>
      <c r="V25" s="7">
        <f t="shared" ref="V25" si="44">U25</f>
        <v>0.5686426</v>
      </c>
      <c r="W25" s="4">
        <v>0.54952389999999995</v>
      </c>
      <c r="X25" s="7">
        <f t="shared" ref="X25" si="45">W25</f>
        <v>0.54952389999999995</v>
      </c>
      <c r="Y25" s="4">
        <v>0.54417009999999999</v>
      </c>
      <c r="Z25" s="7">
        <f t="shared" ref="Z25" si="46">Y25</f>
        <v>0.54417009999999999</v>
      </c>
      <c r="AA25" s="7"/>
      <c r="AB25">
        <f>$K$29*P25</f>
        <v>8.36972729061E-3</v>
      </c>
      <c r="AD25">
        <f>$K$29*R25</f>
        <v>8.4441559709400003E-3</v>
      </c>
      <c r="AF25">
        <f>$K$29*T25</f>
        <v>8.3788913040300003E-3</v>
      </c>
      <c r="AH25">
        <f>$K$29*V25</f>
        <v>8.5455041285400005E-3</v>
      </c>
      <c r="AJ25">
        <f>$K$29*X25</f>
        <v>8.2581902168099991E-3</v>
      </c>
      <c r="AL25">
        <f>$K$29*Z25</f>
        <v>8.1777338457900001E-3</v>
      </c>
      <c r="AM25">
        <v>14</v>
      </c>
      <c r="AN25">
        <f t="shared" si="5"/>
        <v>578.55801717399231</v>
      </c>
      <c r="AO25" s="53">
        <f t="shared" si="6"/>
        <v>1.2462899999999999E-2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>
        <f>EXP($K$3*LN($AM25)+$K$4*$AM25+AD$37)</f>
        <v>571.2202577956383</v>
      </c>
      <c r="BC25">
        <f>EXP($K$3*LN($AM25)+$K$4*$AM25+AF$37)</f>
        <v>571.39257929127905</v>
      </c>
      <c r="BE25">
        <f>EXP($K$3*LN($AM25)+$K$4*$AM25+AH$37)</f>
        <v>565.73335132666762</v>
      </c>
      <c r="BG25">
        <f t="shared" si="7"/>
        <v>566.29677108302712</v>
      </c>
      <c r="BI25">
        <f t="shared" si="8"/>
        <v>562.01718140991102</v>
      </c>
    </row>
    <row r="26" spans="1:61" ht="15" x14ac:dyDescent="0.15">
      <c r="A26" s="4" t="s">
        <v>10</v>
      </c>
      <c r="B26" s="7" t="s">
        <v>228</v>
      </c>
      <c r="C26" s="44">
        <v>1.0888E-3</v>
      </c>
      <c r="D26" s="7" t="s">
        <v>228</v>
      </c>
      <c r="E26" s="44">
        <v>9.6009999999999997E-4</v>
      </c>
      <c r="F26" s="7" t="s">
        <v>229</v>
      </c>
      <c r="G26" s="44">
        <v>1.1677E-3</v>
      </c>
      <c r="J26" s="4" t="s">
        <v>10</v>
      </c>
      <c r="K26" s="4">
        <v>-4.9348999999999999E-3</v>
      </c>
      <c r="N26" s="4" t="s">
        <v>14</v>
      </c>
      <c r="O26" s="7">
        <v>0.57433230000000002</v>
      </c>
      <c r="P26" s="7">
        <f t="shared" si="34"/>
        <v>0.57433230000000002</v>
      </c>
      <c r="Q26" s="7">
        <v>0.91601460000000001</v>
      </c>
      <c r="R26" s="7">
        <f t="shared" si="34"/>
        <v>0.91601460000000001</v>
      </c>
      <c r="S26" s="4">
        <v>0.91199799999999998</v>
      </c>
      <c r="T26" s="7">
        <f t="shared" ref="T26" si="47">S26</f>
        <v>0.91199799999999998</v>
      </c>
      <c r="U26" s="4">
        <v>0</v>
      </c>
      <c r="V26" s="7">
        <f t="shared" ref="V26" si="48">U26</f>
        <v>0</v>
      </c>
      <c r="W26" s="4">
        <v>0.90857140000000003</v>
      </c>
      <c r="X26" s="7">
        <f t="shared" ref="X26" si="49">W26</f>
        <v>0.90857140000000003</v>
      </c>
      <c r="Y26" s="4">
        <v>0</v>
      </c>
      <c r="Z26" s="7">
        <f t="shared" ref="Z26" si="50">Y26</f>
        <v>0</v>
      </c>
      <c r="AA26" s="7"/>
      <c r="AB26">
        <f>$K$19*P26</f>
        <v>-2.1010224198600002E-3</v>
      </c>
      <c r="AD26">
        <f>$K$19*R26</f>
        <v>-3.3509646097199999E-3</v>
      </c>
      <c r="AF26">
        <f>$K$19*T26</f>
        <v>-3.3362710835999998E-3</v>
      </c>
      <c r="AH26">
        <f>$K$19*V26</f>
        <v>0</v>
      </c>
      <c r="AJ26">
        <f>$K$19*X26</f>
        <v>-3.32373589548E-3</v>
      </c>
      <c r="AL26">
        <f>$K$19*Z26</f>
        <v>0</v>
      </c>
      <c r="AM26">
        <v>15</v>
      </c>
      <c r="AN26">
        <f t="shared" si="5"/>
        <v>579.05422402663362</v>
      </c>
      <c r="AO26" s="53">
        <f t="shared" si="6"/>
        <v>1.23879E-2</v>
      </c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>
        <f>EXP($K$3*LN($AM26)+$K$4*$AM26+AD$37)</f>
        <v>571.71017133563259</v>
      </c>
      <c r="BC26">
        <f>EXP($K$3*LN($AM26)+$K$4*$AM26+AF$37)</f>
        <v>571.8826406247606</v>
      </c>
      <c r="BE26">
        <f>EXP($K$3*LN($AM26)+$K$4*$AM26+AH$37)</f>
        <v>566.21855895902786</v>
      </c>
      <c r="BG26">
        <f t="shared" si="7"/>
        <v>566.78246193873883</v>
      </c>
      <c r="BI26">
        <f t="shared" si="8"/>
        <v>562.49920182694711</v>
      </c>
    </row>
    <row r="27" spans="1:61" ht="15" x14ac:dyDescent="0.15">
      <c r="A27" s="4" t="s">
        <v>64</v>
      </c>
      <c r="B27" s="7" t="s">
        <v>208</v>
      </c>
      <c r="C27" s="44">
        <v>7.4812000000000003E-3</v>
      </c>
      <c r="D27" s="7" t="s">
        <v>230</v>
      </c>
      <c r="E27" s="44">
        <v>7.1421999999999996E-3</v>
      </c>
      <c r="F27" s="7" t="s">
        <v>231</v>
      </c>
      <c r="G27" s="44">
        <v>8.3478000000000007E-3</v>
      </c>
      <c r="J27" s="4" t="s">
        <v>64</v>
      </c>
      <c r="K27" s="4">
        <v>-8.2127400000000003E-2</v>
      </c>
      <c r="N27" s="4" t="s">
        <v>15</v>
      </c>
      <c r="O27" s="7">
        <v>52.440469999999998</v>
      </c>
      <c r="P27" s="7">
        <f t="shared" si="34"/>
        <v>52.440469999999998</v>
      </c>
      <c r="Q27" s="7">
        <v>51.724829999999997</v>
      </c>
      <c r="R27" s="7">
        <f t="shared" si="34"/>
        <v>51.724829999999997</v>
      </c>
      <c r="S27" s="4">
        <v>52.229590000000002</v>
      </c>
      <c r="T27" s="7">
        <f t="shared" ref="T27" si="51">S27</f>
        <v>52.229590000000002</v>
      </c>
      <c r="U27" s="4">
        <v>52.462589999999999</v>
      </c>
      <c r="V27" s="7">
        <f t="shared" ref="V27" si="52">U27</f>
        <v>52.462589999999999</v>
      </c>
      <c r="W27" s="4">
        <v>53.418109999999999</v>
      </c>
      <c r="X27" s="7">
        <f t="shared" ref="X27" si="53">W27</f>
        <v>53.418109999999999</v>
      </c>
      <c r="Y27" s="4">
        <v>52.462589999999999</v>
      </c>
      <c r="Z27" s="7">
        <f t="shared" ref="Z27" si="54">Y27</f>
        <v>52.462589999999999</v>
      </c>
      <c r="AA27" s="7"/>
      <c r="AB27">
        <f>$K$20*P27</f>
        <v>4.4254512632999995E-2</v>
      </c>
      <c r="AD27">
        <f>$K$20*R27</f>
        <v>4.3650584036999993E-2</v>
      </c>
      <c r="AF27">
        <f>$K$20*T27</f>
        <v>4.4076551000999997E-2</v>
      </c>
      <c r="AH27">
        <f>$K$20*V27</f>
        <v>4.4273179700999997E-2</v>
      </c>
      <c r="AJ27">
        <f>$K$20*X27</f>
        <v>4.5079543028999997E-2</v>
      </c>
      <c r="AL27">
        <f>$K$20*Z27</f>
        <v>4.4273179700999997E-2</v>
      </c>
      <c r="AM27">
        <v>16</v>
      </c>
      <c r="AN27">
        <f t="shared" si="5"/>
        <v>579.51597365034547</v>
      </c>
      <c r="AO27" s="53">
        <f t="shared" si="6"/>
        <v>1.23129E-2</v>
      </c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>
        <f>EXP($K$3*LN($AM27)+$K$4*$AM27+AD$37)</f>
        <v>572.16606466225528</v>
      </c>
      <c r="BC27">
        <f>EXP($K$3*LN($AM27)+$K$4*$AM27+AF$37)</f>
        <v>572.33867148190484</v>
      </c>
      <c r="BE27">
        <f>EXP($K$3*LN($AM27)+$K$4*$AM27+AH$37)</f>
        <v>566.67007316217098</v>
      </c>
      <c r="BG27">
        <f t="shared" si="7"/>
        <v>567.234425809595</v>
      </c>
      <c r="BI27">
        <f t="shared" si="8"/>
        <v>562.94775013901312</v>
      </c>
    </row>
    <row r="28" spans="1:61" ht="15" x14ac:dyDescent="0.15">
      <c r="A28" s="4" t="s">
        <v>62</v>
      </c>
      <c r="B28" s="7" t="s">
        <v>182</v>
      </c>
      <c r="C28" s="44">
        <v>1.09946E-2</v>
      </c>
      <c r="D28" s="7" t="s">
        <v>232</v>
      </c>
      <c r="E28" s="44">
        <v>9.4731999999999993E-3</v>
      </c>
      <c r="F28" s="7" t="s">
        <v>233</v>
      </c>
      <c r="G28" s="44">
        <v>9.3638000000000002E-3</v>
      </c>
      <c r="J28" s="4" t="s">
        <v>62</v>
      </c>
      <c r="K28" s="4">
        <v>4.5275000000000003E-3</v>
      </c>
      <c r="N28" s="4" t="s">
        <v>16</v>
      </c>
      <c r="O28" s="7">
        <v>7.1577520000000003</v>
      </c>
      <c r="P28" s="7">
        <f t="shared" si="34"/>
        <v>7.1577520000000003</v>
      </c>
      <c r="Q28" s="7">
        <v>7.1382760000000003</v>
      </c>
      <c r="R28" s="7">
        <f t="shared" si="34"/>
        <v>7.1382760000000003</v>
      </c>
      <c r="S28" s="4">
        <v>7.1557380000000004</v>
      </c>
      <c r="T28" s="7">
        <f t="shared" ref="T28" si="55">S28</f>
        <v>7.1557380000000004</v>
      </c>
      <c r="U28" s="4">
        <v>7.1577529999999996</v>
      </c>
      <c r="V28" s="7">
        <f t="shared" ref="V28" si="56">U28</f>
        <v>7.1577529999999996</v>
      </c>
      <c r="W28" s="4">
        <v>7.1813370000000001</v>
      </c>
      <c r="X28" s="7">
        <f t="shared" ref="X28" si="57">W28</f>
        <v>7.1813370000000001</v>
      </c>
      <c r="Y28" s="4">
        <v>7.1577529999999996</v>
      </c>
      <c r="Z28" s="7">
        <f t="shared" ref="Z28" si="58">Y28</f>
        <v>7.1577529999999996</v>
      </c>
      <c r="AA28" s="7"/>
      <c r="AB28">
        <f>$K$21*P28</f>
        <v>2.0057452654399999E-2</v>
      </c>
      <c r="AD28">
        <f>$K$21*R28</f>
        <v>2.00028770072E-2</v>
      </c>
      <c r="AF28">
        <f>$K$21*T28</f>
        <v>2.0051809023600001E-2</v>
      </c>
      <c r="AH28">
        <f>$K$21*V28</f>
        <v>2.0057455456599999E-2</v>
      </c>
      <c r="AJ28">
        <f>$K$21*X28</f>
        <v>2.0123542541399999E-2</v>
      </c>
      <c r="AL28">
        <f>$K$21*Z28</f>
        <v>2.0057455456599999E-2</v>
      </c>
      <c r="AM28">
        <v>17</v>
      </c>
      <c r="AN28">
        <f t="shared" si="5"/>
        <v>579.94741833695628</v>
      </c>
      <c r="AO28" s="53">
        <f t="shared" si="6"/>
        <v>1.2237899999999999E-2</v>
      </c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>
        <f>EXP($K$3*LN($AM28)+$K$4*$AM28+AD$37)</f>
        <v>572.59203740447776</v>
      </c>
      <c r="BC28">
        <f>EXP($K$3*LN($AM28)+$K$4*$AM28+AF$37)</f>
        <v>572.7647727284284</v>
      </c>
      <c r="BE28">
        <f>EXP($K$3*LN($AM28)+$K$4*$AM28+AH$37)</f>
        <v>567.09195418572097</v>
      </c>
      <c r="BG28">
        <f t="shared" si="7"/>
        <v>567.65672698886488</v>
      </c>
      <c r="BI28">
        <f t="shared" si="8"/>
        <v>563.36685992490402</v>
      </c>
    </row>
    <row r="29" spans="1:61" ht="15" x14ac:dyDescent="0.15">
      <c r="A29" s="4" t="s">
        <v>12</v>
      </c>
      <c r="B29" s="7" t="s">
        <v>212</v>
      </c>
      <c r="C29" s="44">
        <v>1.0396900000000001E-2</v>
      </c>
      <c r="D29" s="7" t="s">
        <v>234</v>
      </c>
      <c r="E29" s="44">
        <v>9.2399000000000005E-3</v>
      </c>
      <c r="F29" s="7" t="s">
        <v>235</v>
      </c>
      <c r="G29" s="44">
        <v>1.1317300000000001E-2</v>
      </c>
      <c r="J29" s="4" t="s">
        <v>12</v>
      </c>
      <c r="K29" s="4">
        <v>1.50279E-2</v>
      </c>
      <c r="N29" s="4" t="s">
        <v>17</v>
      </c>
      <c r="O29" s="7">
        <v>7.9287800000000005E-2</v>
      </c>
      <c r="P29" s="7">
        <f t="shared" si="34"/>
        <v>7.9287800000000005E-2</v>
      </c>
      <c r="Q29" s="7">
        <v>0.1244131</v>
      </c>
      <c r="R29" s="7">
        <f t="shared" si="34"/>
        <v>0.1244131</v>
      </c>
      <c r="S29" s="4">
        <v>0.12739829999999999</v>
      </c>
      <c r="T29" s="7">
        <f t="shared" ref="T29" si="59">S29</f>
        <v>0.12739829999999999</v>
      </c>
      <c r="U29" s="4">
        <v>0</v>
      </c>
      <c r="V29" s="7">
        <f t="shared" ref="V29" si="60">U29</f>
        <v>0</v>
      </c>
      <c r="W29" s="4">
        <v>0.126</v>
      </c>
      <c r="X29" s="7">
        <f t="shared" ref="X29" si="61">W29</f>
        <v>0.126</v>
      </c>
      <c r="Y29" s="4">
        <v>0</v>
      </c>
      <c r="Z29" s="7">
        <f t="shared" ref="Z29" si="62">Y29</f>
        <v>0</v>
      </c>
      <c r="AA29" s="7"/>
      <c r="AB29">
        <f>$K$22*P29</f>
        <v>-1.1456056358600001E-3</v>
      </c>
      <c r="AD29">
        <f>$K$22*R29</f>
        <v>-1.79760755797E-3</v>
      </c>
      <c r="AF29">
        <f>$K$22*T29</f>
        <v>-1.8407398172099998E-3</v>
      </c>
      <c r="AH29">
        <f>$K$22*V29</f>
        <v>0</v>
      </c>
      <c r="AJ29">
        <f>$K$22*X29</f>
        <v>-1.8205362000000001E-3</v>
      </c>
      <c r="AL29">
        <f>$K$22*Z29</f>
        <v>0</v>
      </c>
      <c r="AM29">
        <v>18</v>
      </c>
      <c r="AN29">
        <f t="shared" si="5"/>
        <v>580.35200076401532</v>
      </c>
      <c r="AO29" s="53">
        <f t="shared" si="6"/>
        <v>1.2162899999999999E-2</v>
      </c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>
        <f>EXP($K$3*LN($AM29)+$K$4*$AM29+AD$37)</f>
        <v>572.99148857691694</v>
      </c>
      <c r="BC29">
        <f>EXP($K$3*LN($AM29)+$K$4*$AM29+AF$37)</f>
        <v>573.16434440433807</v>
      </c>
      <c r="BE29">
        <f>EXP($K$3*LN($AM29)+$K$4*$AM29+AH$37)</f>
        <v>567.48756839476084</v>
      </c>
      <c r="BG29">
        <f t="shared" si="7"/>
        <v>568.05273519422963</v>
      </c>
      <c r="BI29">
        <f t="shared" si="8"/>
        <v>563.75987543683902</v>
      </c>
    </row>
    <row r="30" spans="1:61" ht="15" x14ac:dyDescent="0.15">
      <c r="A30" s="4" t="s">
        <v>63</v>
      </c>
      <c r="B30" s="7" t="s">
        <v>236</v>
      </c>
      <c r="C30" s="44">
        <v>1.5468000000000001E-3</v>
      </c>
      <c r="D30" s="7" t="s">
        <v>206</v>
      </c>
      <c r="E30" s="44">
        <v>1.2222999999999999E-3</v>
      </c>
      <c r="F30" s="7" t="s">
        <v>158</v>
      </c>
      <c r="G30" s="44">
        <v>1.5499999999999999E-3</v>
      </c>
      <c r="J30" s="4" t="s">
        <v>63</v>
      </c>
      <c r="K30" s="4">
        <v>-3.7802999999999999E-3</v>
      </c>
      <c r="N30" s="4" t="s">
        <v>18</v>
      </c>
      <c r="O30" s="7">
        <v>4.2782910000000003</v>
      </c>
      <c r="P30" s="7">
        <f t="shared" si="34"/>
        <v>4.2782910000000003</v>
      </c>
      <c r="Q30" s="7">
        <v>4.461398</v>
      </c>
      <c r="R30" s="7">
        <f t="shared" si="34"/>
        <v>4.461398</v>
      </c>
      <c r="S30" s="4">
        <v>4.4308009999999998</v>
      </c>
      <c r="T30" s="7">
        <f t="shared" ref="T30" si="63">S30</f>
        <v>4.4308009999999998</v>
      </c>
      <c r="U30" s="4">
        <v>4</v>
      </c>
      <c r="V30" s="7">
        <f t="shared" ref="V30" si="64">U30</f>
        <v>4</v>
      </c>
      <c r="W30" s="4">
        <v>4.4334290000000003</v>
      </c>
      <c r="X30" s="7">
        <f t="shared" ref="X30" si="65">W30</f>
        <v>4.4334290000000003</v>
      </c>
      <c r="Y30" s="4">
        <v>4</v>
      </c>
      <c r="Z30" s="7">
        <f t="shared" ref="Z30" si="66">Y30</f>
        <v>4</v>
      </c>
      <c r="AA30" s="7"/>
      <c r="AB30">
        <f>$K$23*P30</f>
        <v>9.7455190689000007E-2</v>
      </c>
      <c r="AD30">
        <f>$K$23*R30</f>
        <v>0.10162618504200001</v>
      </c>
      <c r="AF30">
        <f>$K$23*T30</f>
        <v>0.10092921597899999</v>
      </c>
      <c r="AH30">
        <f>$K$23*V30</f>
        <v>9.1116000000000003E-2</v>
      </c>
      <c r="AJ30">
        <f>$K$23*X30</f>
        <v>0.100989079191</v>
      </c>
      <c r="AL30">
        <f>$K$23*Z30</f>
        <v>9.1116000000000003E-2</v>
      </c>
      <c r="AM30">
        <v>19</v>
      </c>
      <c r="AN30">
        <f t="shared" si="5"/>
        <v>580.73260716104335</v>
      </c>
      <c r="AO30" s="53">
        <f t="shared" si="6"/>
        <v>1.20879E-2</v>
      </c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>
        <f>EXP($K$3*LN($AM30)+$K$4*$AM30+AD$37)</f>
        <v>573.36726780350341</v>
      </c>
      <c r="BC30">
        <f>EXP($K$3*LN($AM30)+$K$4*$AM30+AF$37)</f>
        <v>573.54023699321772</v>
      </c>
      <c r="BE30">
        <f>EXP($K$3*LN($AM30)+$K$4*$AM30+AH$37)</f>
        <v>567.8597380409077</v>
      </c>
      <c r="BG30">
        <f t="shared" si="7"/>
        <v>568.42527548801615</v>
      </c>
      <c r="BI30">
        <f t="shared" si="8"/>
        <v>564.12960038772485</v>
      </c>
    </row>
    <row r="31" spans="1:61" ht="15" x14ac:dyDescent="0.15">
      <c r="A31" s="4" t="s">
        <v>86</v>
      </c>
      <c r="B31" s="7" t="s">
        <v>237</v>
      </c>
      <c r="C31" s="44">
        <v>13.12</v>
      </c>
      <c r="D31" s="7" t="s">
        <v>238</v>
      </c>
      <c r="E31" s="44">
        <v>0.33264549999999998</v>
      </c>
      <c r="F31" s="7" t="s">
        <v>239</v>
      </c>
      <c r="G31" s="44">
        <v>0.39273010000000003</v>
      </c>
      <c r="J31" s="4" t="s">
        <v>85</v>
      </c>
      <c r="K31" s="4"/>
      <c r="N31" s="6" t="s">
        <v>19</v>
      </c>
      <c r="O31" s="8">
        <v>0.1767176</v>
      </c>
      <c r="P31" s="7">
        <f t="shared" si="34"/>
        <v>0.1767176</v>
      </c>
      <c r="Q31" s="8">
        <v>0.16875329999999999</v>
      </c>
      <c r="R31" s="7">
        <f t="shared" si="34"/>
        <v>0.16875329999999999</v>
      </c>
      <c r="S31" s="6">
        <v>0.18879509999999999</v>
      </c>
      <c r="T31" s="7">
        <f t="shared" ref="T31" si="67">S31</f>
        <v>0.18879509999999999</v>
      </c>
      <c r="U31" s="6">
        <v>0.1784734</v>
      </c>
      <c r="V31" s="7">
        <f t="shared" ref="V31" si="68">U31</f>
        <v>0.1784734</v>
      </c>
      <c r="W31" s="6">
        <v>0.17371429999999999</v>
      </c>
      <c r="X31" s="7">
        <f t="shared" ref="X31" si="69">W31</f>
        <v>0.17371429999999999</v>
      </c>
      <c r="Y31" s="6">
        <v>0.17249500000000001</v>
      </c>
      <c r="Z31" s="7">
        <f t="shared" ref="Z31" si="70">Y31</f>
        <v>0.17249500000000001</v>
      </c>
      <c r="AA31" s="7"/>
      <c r="AB31">
        <f>$K$24*P31</f>
        <v>1.2055674672E-4</v>
      </c>
      <c r="AD31">
        <f>$K$24*R31</f>
        <v>1.1512350125999999E-4</v>
      </c>
      <c r="AF31">
        <f>$K$24*T31</f>
        <v>1.2879601722000001E-4</v>
      </c>
      <c r="AH31">
        <f>$K$24*V31</f>
        <v>1.2175455348E-4</v>
      </c>
      <c r="AJ31">
        <f>$K$24*X31</f>
        <v>1.1850789546E-4</v>
      </c>
      <c r="AL31">
        <f>$K$24*Z31</f>
        <v>1.17676089E-4</v>
      </c>
      <c r="AM31">
        <v>20</v>
      </c>
      <c r="AN31">
        <f t="shared" si="5"/>
        <v>581.09168123672191</v>
      </c>
      <c r="AO31" s="53">
        <f t="shared" si="6"/>
        <v>1.20129E-2</v>
      </c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>
        <f>EXP($K$3*LN($AM31)+$K$4*$AM31+AD$37)</f>
        <v>573.72178779974979</v>
      </c>
      <c r="BC31">
        <f>EXP($K$3*LN($AM31)+$K$4*$AM31+AF$37)</f>
        <v>573.89486393843026</v>
      </c>
      <c r="BE31">
        <f>EXP($K$3*LN($AM31)+$K$4*$AM31+AH$37)</f>
        <v>568.21085266412285</v>
      </c>
      <c r="BG31">
        <f t="shared" si="7"/>
        <v>568.77673978995358</v>
      </c>
      <c r="BI31">
        <f t="shared" si="8"/>
        <v>564.4784086211946</v>
      </c>
    </row>
    <row r="32" spans="1:61" ht="15" x14ac:dyDescent="0.15">
      <c r="A32" s="4" t="s">
        <v>159</v>
      </c>
      <c r="B32" s="49" t="s">
        <v>166</v>
      </c>
      <c r="C32" s="49"/>
      <c r="D32" s="46" t="s">
        <v>167</v>
      </c>
      <c r="E32" s="46"/>
      <c r="F32" s="46" t="s">
        <v>167</v>
      </c>
      <c r="G32" s="46"/>
      <c r="J32" s="4">
        <v>2012</v>
      </c>
      <c r="K32" s="4">
        <v>3.1548800000000002E-2</v>
      </c>
      <c r="N32" s="4" t="s">
        <v>85</v>
      </c>
      <c r="Q32" s="7"/>
      <c r="R32" s="7"/>
      <c r="S32" s="7"/>
      <c r="T32" s="7"/>
      <c r="U32" s="7"/>
      <c r="V32" s="7"/>
      <c r="W32" s="7"/>
      <c r="X32" s="7"/>
      <c r="AB32">
        <f>$K$32*O33</f>
        <v>6.9054013439999997E-3</v>
      </c>
      <c r="AD32">
        <f>$K$32*Q33</f>
        <v>0</v>
      </c>
      <c r="AF32">
        <f>$K$32*S33</f>
        <v>0</v>
      </c>
      <c r="AH32">
        <f>$K$32*U33</f>
        <v>0</v>
      </c>
      <c r="AJ32">
        <f>$K$32*W33</f>
        <v>0</v>
      </c>
      <c r="AL32">
        <f>$K$32*Y33</f>
        <v>0</v>
      </c>
      <c r="AM32">
        <v>21</v>
      </c>
      <c r="AN32">
        <f t="shared" si="5"/>
        <v>581.43131034822886</v>
      </c>
      <c r="AO32" s="53">
        <f t="shared" si="6"/>
        <v>1.19379E-2</v>
      </c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>
        <f>EXP($K$3*LN($AM32)+$K$4*$AM32+AD$37)</f>
        <v>574.05710944921464</v>
      </c>
      <c r="BC32">
        <f>EXP($K$3*LN($AM32)+$K$4*$AM32+AF$37)</f>
        <v>574.23028674524619</v>
      </c>
      <c r="BE32">
        <f>EXP($K$3*LN($AM32)+$K$4*$AM32+AH$37)</f>
        <v>568.5429533519665</v>
      </c>
      <c r="BG32">
        <f t="shared" si="7"/>
        <v>569.10917122034266</v>
      </c>
      <c r="BI32">
        <f t="shared" si="8"/>
        <v>564.80832781738218</v>
      </c>
    </row>
    <row r="33" spans="1:61" ht="15" x14ac:dyDescent="0.15">
      <c r="A33" s="4" t="s">
        <v>168</v>
      </c>
      <c r="B33" s="49" t="s">
        <v>160</v>
      </c>
      <c r="C33" s="49"/>
      <c r="D33" s="46" t="s">
        <v>169</v>
      </c>
      <c r="E33" s="46"/>
      <c r="F33" s="46" t="s">
        <v>169</v>
      </c>
      <c r="G33" s="46"/>
      <c r="J33" s="4">
        <v>2013</v>
      </c>
      <c r="K33" s="4">
        <v>1.4101799999999999E-2</v>
      </c>
      <c r="N33" s="4">
        <v>2012</v>
      </c>
      <c r="O33" s="52">
        <v>0.21887999999999999</v>
      </c>
      <c r="Q33" s="7"/>
      <c r="R33" s="7"/>
      <c r="S33" s="7"/>
      <c r="T33" s="7"/>
      <c r="U33" s="7"/>
      <c r="V33" s="7"/>
      <c r="W33" s="7"/>
      <c r="X33" s="7"/>
      <c r="AB33">
        <f>$K$33*O34</f>
        <v>2.8805746860000002E-3</v>
      </c>
      <c r="AD33">
        <f>$K$33*Q34</f>
        <v>0</v>
      </c>
      <c r="AF33">
        <f>$K$33*S34</f>
        <v>0</v>
      </c>
      <c r="AH33">
        <f>$K$33*U34</f>
        <v>0</v>
      </c>
      <c r="AJ33">
        <f>$K$33*W34</f>
        <v>0</v>
      </c>
      <c r="AL33">
        <f>$K$33*Y34</f>
        <v>0</v>
      </c>
      <c r="AM33">
        <v>22</v>
      </c>
      <c r="AN33">
        <f t="shared" si="5"/>
        <v>581.75329165537198</v>
      </c>
      <c r="AO33" s="53">
        <f t="shared" si="6"/>
        <v>1.1862899999999999E-2</v>
      </c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>
        <f>EXP($K$3*LN($AM33)+$K$4*$AM33+AD$37)</f>
        <v>574.37500711861367</v>
      </c>
      <c r="BC33">
        <f>EXP($K$3*LN($AM33)+$K$4*$AM33+AF$37)</f>
        <v>574.54828031565899</v>
      </c>
      <c r="BE33">
        <f>EXP($K$3*LN($AM33)+$K$4*$AM33+AH$37)</f>
        <v>568.85779742731847</v>
      </c>
      <c r="BG33">
        <f t="shared" si="7"/>
        <v>569.42432885219932</v>
      </c>
      <c r="BI33">
        <f t="shared" si="8"/>
        <v>565.12110375572479</v>
      </c>
    </row>
    <row r="34" spans="1:61" ht="15" x14ac:dyDescent="0.15">
      <c r="A34" s="4" t="s">
        <v>161</v>
      </c>
      <c r="B34" s="49" t="s">
        <v>166</v>
      </c>
      <c r="C34" s="49"/>
      <c r="D34" s="46" t="s">
        <v>169</v>
      </c>
      <c r="E34" s="46"/>
      <c r="F34" s="46" t="s">
        <v>169</v>
      </c>
      <c r="G34" s="46"/>
      <c r="J34" s="4">
        <v>2014</v>
      </c>
      <c r="K34" s="4">
        <v>3.3637599999999997E-2</v>
      </c>
      <c r="N34" s="4">
        <v>2013</v>
      </c>
      <c r="O34" s="52">
        <v>0.20427000000000001</v>
      </c>
      <c r="Q34" s="7"/>
      <c r="R34" s="7"/>
      <c r="S34" s="7"/>
      <c r="T34" s="7"/>
      <c r="U34" s="7"/>
      <c r="V34" s="7"/>
      <c r="W34" s="7"/>
      <c r="X34" s="7"/>
      <c r="AB34">
        <f>$K$34*O35</f>
        <v>6.5922968479999993E-3</v>
      </c>
      <c r="AD34">
        <f>$K$34*Q35</f>
        <v>0</v>
      </c>
      <c r="AF34">
        <f>$K$34*S35</f>
        <v>0</v>
      </c>
      <c r="AH34">
        <f>$K$34*U35</f>
        <v>0</v>
      </c>
      <c r="AJ34">
        <f>$K$34*W35</f>
        <v>0</v>
      </c>
      <c r="AL34">
        <f>$K$34*Y35</f>
        <v>0</v>
      </c>
      <c r="AM34">
        <v>23</v>
      </c>
      <c r="AN34">
        <f t="shared" si="5"/>
        <v>582.05918359351392</v>
      </c>
      <c r="AO34" s="53">
        <f t="shared" si="6"/>
        <v>1.17879E-2</v>
      </c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>
        <f>EXP($K$3*LN($AM34)+$K$4*$AM34+AD$37)</f>
        <v>574.67701947792114</v>
      </c>
      <c r="BC34">
        <f>EXP($K$3*LN($AM34)+$K$4*$AM34+AF$37)</f>
        <v>574.85038378381773</v>
      </c>
      <c r="BE34">
        <f>EXP($K$3*LN($AM34)+$K$4*$AM34+AH$37)</f>
        <v>569.15690878032353</v>
      </c>
      <c r="BG34">
        <f t="shared" si="7"/>
        <v>569.72373809332646</v>
      </c>
      <c r="BI34">
        <f t="shared" si="8"/>
        <v>565.4182503162898</v>
      </c>
    </row>
    <row r="35" spans="1:61" ht="15" x14ac:dyDescent="0.15">
      <c r="A35" s="4" t="s">
        <v>132</v>
      </c>
      <c r="B35" s="47" t="s">
        <v>94</v>
      </c>
      <c r="C35" s="47"/>
      <c r="D35" s="47"/>
      <c r="E35" s="47"/>
      <c r="F35" s="47"/>
      <c r="G35" s="47"/>
      <c r="H35" s="12"/>
      <c r="J35" s="4">
        <v>2015</v>
      </c>
      <c r="K35" s="4">
        <v>1.3267899999999999E-2</v>
      </c>
      <c r="N35" s="4">
        <v>2014</v>
      </c>
      <c r="O35" s="52">
        <v>0.19597999999999999</v>
      </c>
      <c r="Q35" s="7"/>
      <c r="R35" s="7"/>
      <c r="S35" s="7"/>
      <c r="T35" s="7"/>
      <c r="U35" s="7"/>
      <c r="V35" s="7"/>
      <c r="W35" s="7"/>
      <c r="X35" s="7"/>
      <c r="AB35">
        <f>$K$35*O36</f>
        <v>2.2094635832999999E-3</v>
      </c>
      <c r="AD35">
        <f>$K$35*Q36</f>
        <v>0</v>
      </c>
      <c r="AF35">
        <f>$K$35*S36</f>
        <v>0</v>
      </c>
      <c r="AH35">
        <f>$K$35*U36</f>
        <v>0</v>
      </c>
      <c r="AJ35">
        <f>$K$35*W36</f>
        <v>0</v>
      </c>
      <c r="AL35">
        <f>$K$35*Y36</f>
        <v>0</v>
      </c>
      <c r="AM35">
        <v>24</v>
      </c>
      <c r="AN35">
        <f t="shared" si="5"/>
        <v>582.35034641076572</v>
      </c>
      <c r="AO35" s="53">
        <f t="shared" si="6"/>
        <v>1.17129E-2</v>
      </c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>
        <f>EXP($K$3*LN($AM35)+$K$4*$AM35+AD$37)</f>
        <v>574.96448952343792</v>
      </c>
      <c r="BC35">
        <f>EXP($K$3*LN($AM35)+$K$4*$AM35+AF$37)</f>
        <v>575.13794055116819</v>
      </c>
      <c r="BE35">
        <f>EXP($K$3*LN($AM35)+$K$4*$AM35+AH$37)</f>
        <v>569.44161750701301</v>
      </c>
      <c r="BG35">
        <f t="shared" si="7"/>
        <v>570.00873036441203</v>
      </c>
      <c r="BI35">
        <f t="shared" si="8"/>
        <v>565.70108885801903</v>
      </c>
    </row>
    <row r="36" spans="1:61" ht="15" x14ac:dyDescent="0.15">
      <c r="A36" s="6" t="s">
        <v>92</v>
      </c>
      <c r="B36" s="50">
        <v>0.34010000000000001</v>
      </c>
      <c r="C36" s="50"/>
      <c r="D36" s="50"/>
      <c r="E36" s="50"/>
      <c r="F36" s="50"/>
      <c r="G36" s="50"/>
      <c r="H36" s="51"/>
      <c r="J36" s="4" t="s">
        <v>86</v>
      </c>
      <c r="K36" s="4">
        <v>5.0056969999999996</v>
      </c>
      <c r="N36" s="4">
        <v>2015</v>
      </c>
      <c r="O36" s="52">
        <v>0.16652700000000001</v>
      </c>
      <c r="Q36" s="7"/>
      <c r="R36" s="7"/>
      <c r="S36" s="7"/>
      <c r="T36" s="7"/>
      <c r="U36" s="7"/>
      <c r="V36" s="7"/>
      <c r="W36" s="7"/>
      <c r="X36" s="7"/>
      <c r="AB36">
        <f>$K$36</f>
        <v>5.0056969999999996</v>
      </c>
      <c r="AD36">
        <f>$K$36</f>
        <v>5.0056969999999996</v>
      </c>
      <c r="AF36">
        <f>$K$36</f>
        <v>5.0056969999999996</v>
      </c>
      <c r="AH36">
        <f>$K$36</f>
        <v>5.0056969999999996</v>
      </c>
      <c r="AJ36">
        <f>$K$36</f>
        <v>5.0056969999999996</v>
      </c>
      <c r="AL36">
        <f>$K$36</f>
        <v>5.0056969999999996</v>
      </c>
      <c r="AM36">
        <v>25</v>
      </c>
      <c r="AN36">
        <f t="shared" si="5"/>
        <v>582.6279744451956</v>
      </c>
      <c r="AO36" s="53">
        <f t="shared" si="6"/>
        <v>1.16379E-2</v>
      </c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>
        <f>EXP($K$3*LN($AM36)+$K$4*$AM36+AD$37)</f>
        <v>575.23859644563208</v>
      </c>
      <c r="BC36">
        <f>EXP($K$3*LN($AM36)+$K$4*$AM36+AF$37)</f>
        <v>575.41213016390793</v>
      </c>
      <c r="BE36">
        <f>EXP($K$3*LN($AM36)+$K$4*$AM36+AH$37)</f>
        <v>569.71309147103727</v>
      </c>
      <c r="BG36">
        <f t="shared" si="7"/>
        <v>570.28047469219382</v>
      </c>
      <c r="BI36">
        <f t="shared" si="8"/>
        <v>565.97077957314002</v>
      </c>
    </row>
    <row r="37" spans="1:61" ht="15" x14ac:dyDescent="0.15">
      <c r="N37" s="4" t="s">
        <v>86</v>
      </c>
      <c r="Q37" s="7"/>
      <c r="R37" s="7"/>
      <c r="S37" s="7"/>
      <c r="T37" s="7"/>
      <c r="U37" s="7"/>
      <c r="V37" s="7"/>
      <c r="W37" s="7"/>
      <c r="X37" s="7"/>
      <c r="AB37">
        <f>SUM(AB8:AB36)</f>
        <v>6.3259275127941486</v>
      </c>
      <c r="AD37">
        <f>SUM(AD8:AD36)</f>
        <v>6.3131635579356349</v>
      </c>
      <c r="AF37">
        <f>SUM(AF8:AF36)</f>
        <v>6.3134651850333778</v>
      </c>
      <c r="AH37">
        <f>SUM(AH8:AH36)</f>
        <v>6.3035115386760294</v>
      </c>
      <c r="AJ37">
        <f>SUM(AJ8:AJ36)</f>
        <v>6.3045069535359843</v>
      </c>
      <c r="AL37">
        <f>SUM(AL8:AL36)</f>
        <v>6.2969211035407779</v>
      </c>
      <c r="AM37">
        <v>26</v>
      </c>
      <c r="AN37">
        <f t="shared" si="5"/>
        <v>582.89312208362628</v>
      </c>
      <c r="AO37" s="53">
        <f t="shared" si="6"/>
        <v>1.1562899999999999E-2</v>
      </c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>
        <f>EXP($K$3*LN($AM37)+$K$4*$AM37+AD$37)</f>
        <v>575.50038125870594</v>
      </c>
      <c r="BC37">
        <f>EXP($K$3*LN($AM37)+$K$4*$AM37+AF$37)</f>
        <v>575.67399395028485</v>
      </c>
      <c r="BE37">
        <f>EXP($K$3*LN($AM37)+$K$4*$AM37+AH$37)</f>
        <v>569.97236168704501</v>
      </c>
      <c r="BG37">
        <f t="shared" si="7"/>
        <v>570.54000311811899</v>
      </c>
      <c r="BI37">
        <f t="shared" si="8"/>
        <v>566.22834670380769</v>
      </c>
    </row>
    <row r="38" spans="1:61" ht="15" x14ac:dyDescent="0.15">
      <c r="Q38" s="7"/>
      <c r="R38" s="7"/>
      <c r="S38" s="7"/>
      <c r="T38" s="7"/>
      <c r="U38" s="7"/>
      <c r="V38" s="7"/>
      <c r="W38" s="7"/>
      <c r="X38" s="7"/>
      <c r="AM38">
        <v>27</v>
      </c>
      <c r="AN38">
        <f t="shared" si="5"/>
        <v>583.14672483103232</v>
      </c>
      <c r="AO38" s="53">
        <f t="shared" si="6"/>
        <v>1.1487899999999999E-2</v>
      </c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>
        <f>EXP($K$3*LN($AM38)+$K$4*$AM38+AD$37)</f>
        <v>575.75076760277307</v>
      </c>
      <c r="BC38">
        <f>EXP($K$3*LN($AM38)+$K$4*$AM38+AF$37)</f>
        <v>575.92445582904941</v>
      </c>
      <c r="BE38">
        <f>EXP($K$3*LN($AM38)+$K$4*$AM38+AH$37)</f>
        <v>570.22034292304352</v>
      </c>
      <c r="BG38">
        <f t="shared" si="7"/>
        <v>570.78823132122182</v>
      </c>
      <c r="BI38">
        <f t="shared" si="8"/>
        <v>566.47469900913245</v>
      </c>
    </row>
    <row r="39" spans="1:61" ht="15" x14ac:dyDescent="0.15">
      <c r="Q39" s="7"/>
      <c r="R39" s="7"/>
      <c r="S39" s="7"/>
      <c r="T39" s="7"/>
      <c r="U39" s="7"/>
      <c r="V39" s="7"/>
      <c r="W39" s="7"/>
      <c r="X39" s="7"/>
      <c r="AM39">
        <v>28</v>
      </c>
      <c r="AN39">
        <f t="shared" si="5"/>
        <v>583.38961655605999</v>
      </c>
      <c r="AO39" s="53">
        <f t="shared" si="6"/>
        <v>1.14129E-2</v>
      </c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>
        <f>EXP($K$3*LN($AM39)+$K$4*$AM39+AD$37)</f>
        <v>575.99057877065638</v>
      </c>
      <c r="BC39">
        <f>EXP($K$3*LN($AM39)+$K$4*$AM39+AF$37)</f>
        <v>576.16433934138922</v>
      </c>
      <c r="BE39">
        <f>EXP($K$3*LN($AM39)+$K$4*$AM39+AH$37)</f>
        <v>570.45785056364389</v>
      </c>
      <c r="BG39">
        <f t="shared" si="7"/>
        <v>571.02597549816335</v>
      </c>
      <c r="BI39">
        <f t="shared" si="8"/>
        <v>566.71064651765482</v>
      </c>
    </row>
    <row r="40" spans="1:61" ht="15" x14ac:dyDescent="0.15">
      <c r="Q40" s="7"/>
      <c r="R40" s="7"/>
      <c r="S40" s="7"/>
      <c r="T40" s="7"/>
      <c r="U40" s="7"/>
      <c r="V40" s="7"/>
      <c r="W40" s="7"/>
      <c r="X40" s="7"/>
      <c r="AM40">
        <v>29</v>
      </c>
      <c r="AN40">
        <f t="shared" si="5"/>
        <v>583.6225437166803</v>
      </c>
      <c r="AO40" s="53">
        <f t="shared" si="6"/>
        <v>1.13379E-2</v>
      </c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>
        <f>EXP($K$3*LN($AM40)+$K$4*$AM40+AD$37)</f>
        <v>576.22055175311891</v>
      </c>
      <c r="BC40">
        <f>EXP($K$3*LN($AM40)+$K$4*$AM40+AF$37)</f>
        <v>576.39438170039739</v>
      </c>
      <c r="BE40">
        <f>EXP($K$3*LN($AM40)+$K$4*$AM40+AH$37)</f>
        <v>570.68561452037966</v>
      </c>
      <c r="BG40">
        <f t="shared" si="7"/>
        <v>571.25396628740373</v>
      </c>
      <c r="BI40">
        <f t="shared" si="8"/>
        <v>566.93691434629034</v>
      </c>
    </row>
    <row r="41" spans="1:61" ht="15" x14ac:dyDescent="0.15">
      <c r="Q41" s="7"/>
      <c r="R41" s="7"/>
      <c r="S41" s="7"/>
      <c r="T41" s="7"/>
      <c r="U41" s="7"/>
      <c r="V41" s="7"/>
      <c r="W41" s="7"/>
      <c r="X41" s="7"/>
      <c r="AM41">
        <v>30</v>
      </c>
      <c r="AN41">
        <f t="shared" si="5"/>
        <v>583.84617717937476</v>
      </c>
      <c r="AO41" s="53">
        <f t="shared" si="6"/>
        <v>1.1262899999999999E-2</v>
      </c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>
        <f>EXP($K$3*LN($AM41)+$K$4*$AM41+AD$37)</f>
        <v>576.44134890814939</v>
      </c>
      <c r="BC41">
        <f>EXP($K$3*LN($AM41)+$K$4*$AM41+AF$37)</f>
        <v>576.61524546387795</v>
      </c>
      <c r="BE41">
        <f>EXP($K$3*LN($AM41)+$K$4*$AM41+AH$37)</f>
        <v>570.90429078890133</v>
      </c>
      <c r="BG41">
        <f t="shared" si="7"/>
        <v>571.47286033790635</v>
      </c>
      <c r="BI41">
        <f t="shared" si="8"/>
        <v>567.15415418160785</v>
      </c>
    </row>
    <row r="42" spans="1:61" x14ac:dyDescent="0.15">
      <c r="AM42">
        <v>31</v>
      </c>
      <c r="AN42">
        <f t="shared" si="5"/>
        <v>584.06112210459423</v>
      </c>
      <c r="AO42" s="53">
        <f t="shared" si="6"/>
        <v>1.1187900000000001E-2</v>
      </c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>
        <f>EXP($K$3*LN($AM42)+$K$4*$AM42+AD$37)</f>
        <v>576.65356772104485</v>
      </c>
      <c r="BC42">
        <f>EXP($K$3*LN($AM42)+$K$4*$AM42+AF$37)</f>
        <v>576.82752829737262</v>
      </c>
      <c r="BE42">
        <f>EXP($K$3*LN($AM42)+$K$4*$AM42+AH$37)</f>
        <v>571.11447111530856</v>
      </c>
      <c r="BG42">
        <f t="shared" si="7"/>
        <v>571.68324998509695</v>
      </c>
      <c r="BI42">
        <f t="shared" si="8"/>
        <v>567.36295388266524</v>
      </c>
    </row>
    <row r="43" spans="1:61" x14ac:dyDescent="0.15">
      <c r="AM43">
        <v>32</v>
      </c>
      <c r="AN43">
        <f t="shared" si="5"/>
        <v>584.26792626629606</v>
      </c>
      <c r="AO43" s="53">
        <f t="shared" si="6"/>
        <v>1.11129E-2</v>
      </c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>
        <f>EXP($K$3*LN($AM43)+$K$4*$AM43+AD$37)</f>
        <v>576.85774901843229</v>
      </c>
      <c r="BC43">
        <f>EXP($K$3*LN($AM43)+$K$4*$AM43+AF$37)</f>
        <v>577.03177119066117</v>
      </c>
      <c r="BE43">
        <f>EXP($K$3*LN($AM43)+$K$4*$AM43+AH$37)</f>
        <v>571.31669113127043</v>
      </c>
      <c r="BG43">
        <f t="shared" si="7"/>
        <v>571.88567139408588</v>
      </c>
      <c r="BI43">
        <f t="shared" si="8"/>
        <v>567.56384556269268</v>
      </c>
    </row>
    <row r="44" spans="1:61" x14ac:dyDescent="0.15">
      <c r="AM44">
        <v>33</v>
      </c>
      <c r="AN44">
        <f t="shared" si="5"/>
        <v>584.46708709421364</v>
      </c>
      <c r="AO44" s="53">
        <f t="shared" si="6"/>
        <v>1.10379E-2</v>
      </c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>
        <f>EXP($K$3*LN($AM44)+$K$4*$AM44+AD$37)</f>
        <v>577.05438392122312</v>
      </c>
      <c r="BC44">
        <f>EXP($K$3*LN($AM44)+$K$4*$AM44+AF$37)</f>
        <v>577.22846541281285</v>
      </c>
      <c r="BE44">
        <f>EXP($K$3*LN($AM44)+$K$4*$AM44+AH$37)</f>
        <v>571.51143724019346</v>
      </c>
      <c r="BG44">
        <f t="shared" si="7"/>
        <v>572.0806114526938</v>
      </c>
      <c r="BI44">
        <f t="shared" si="8"/>
        <v>567.75731243002656</v>
      </c>
    </row>
    <row r="45" spans="1:61" x14ac:dyDescent="0.15">
      <c r="AM45">
        <v>34</v>
      </c>
      <c r="AN45">
        <f t="shared" si="5"/>
        <v>584.65905766727315</v>
      </c>
      <c r="AO45" s="53">
        <f t="shared" si="6"/>
        <v>1.0962899999999999E-2</v>
      </c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>
        <f>EXP($K$3*LN($AM45)+$K$4*$AM45+AD$37)</f>
        <v>577.24391976201548</v>
      </c>
      <c r="BC45">
        <f>EXP($K$3*LN($AM45)+$K$4*$AM45+AF$37)</f>
        <v>577.41805843137354</v>
      </c>
      <c r="BE45">
        <f>EXP($K$3*LN($AM45)+$K$4*$AM45+AH$37)</f>
        <v>571.69915247778283</v>
      </c>
      <c r="BG45">
        <f t="shared" si="7"/>
        <v>572.26851363784988</v>
      </c>
      <c r="BI45">
        <f t="shared" si="8"/>
        <v>567.94379461017422</v>
      </c>
    </row>
    <row r="46" spans="1:61" x14ac:dyDescent="0.15">
      <c r="AM46">
        <v>35</v>
      </c>
      <c r="AN46">
        <f t="shared" si="5"/>
        <v>584.8442518402768</v>
      </c>
      <c r="AO46" s="53">
        <f t="shared" si="6"/>
        <v>1.0887899999999999E-2</v>
      </c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>
        <f>EXP($K$3*LN($AM46)+$K$4*$AM46+AD$37)</f>
        <v>577.42676514675679</v>
      </c>
      <c r="BC46">
        <f>EXP($K$3*LN($AM46)+$K$4*$AM46+AF$37)</f>
        <v>577.60095897555595</v>
      </c>
      <c r="BE46">
        <f>EXP($K$3*LN($AM46)+$K$4*$AM46+AH$37)</f>
        <v>571.88024152508569</v>
      </c>
      <c r="BG46">
        <f t="shared" si="7"/>
        <v>572.44978303362734</v>
      </c>
      <c r="BI46">
        <f t="shared" si="8"/>
        <v>568.12369412592795</v>
      </c>
    </row>
    <row r="47" spans="1:61" x14ac:dyDescent="0.15">
      <c r="AM47">
        <v>36</v>
      </c>
      <c r="AN47">
        <f t="shared" si="5"/>
        <v>585.02304865010683</v>
      </c>
      <c r="AO47" s="53">
        <f t="shared" si="6"/>
        <v>1.08129E-2</v>
      </c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>
        <f>EXP($K$3*LN($AM47)+$K$4*$AM47+AD$37)</f>
        <v>577.60329430506499</v>
      </c>
      <c r="BC47">
        <f>EXP($K$3*LN($AM47)+$K$4*$AM47+AF$37)</f>
        <v>577.77754138787282</v>
      </c>
      <c r="BE47">
        <f>EXP($K$3*LN($AM47)+$K$4*$AM47+AH$37)</f>
        <v>572.05507501702448</v>
      </c>
      <c r="BG47">
        <f t="shared" si="7"/>
        <v>572.62479064406762</v>
      </c>
      <c r="BI47">
        <f t="shared" si="8"/>
        <v>568.29737917759587</v>
      </c>
    </row>
    <row r="48" spans="1:61" x14ac:dyDescent="0.15">
      <c r="AM48">
        <v>37</v>
      </c>
      <c r="AN48">
        <f t="shared" si="5"/>
        <v>585.19579611968197</v>
      </c>
      <c r="AO48" s="53">
        <f t="shared" si="6"/>
        <v>1.07379E-2</v>
      </c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>
        <f>EXP($K$3*LN($AM48)+$K$4*$AM48+AD$37)</f>
        <v>577.77385084593925</v>
      </c>
      <c r="BC48">
        <f>EXP($K$3*LN($AM48)+$K$4*$AM48+AF$37)</f>
        <v>577.94814938098079</v>
      </c>
      <c r="BE48">
        <f>EXP($K$3*LN($AM48)+$K$4*$AM48+AH$37)</f>
        <v>572.22399326203185</v>
      </c>
      <c r="BG48">
        <f t="shared" si="7"/>
        <v>572.79387711652032</v>
      </c>
      <c r="BI48">
        <f t="shared" si="8"/>
        <v>568.46518783820443</v>
      </c>
    </row>
    <row r="49" spans="39:61" x14ac:dyDescent="0.15">
      <c r="AM49">
        <v>38</v>
      </c>
      <c r="AN49">
        <f t="shared" si="5"/>
        <v>585.36281455587391</v>
      </c>
      <c r="AO49" s="53">
        <f t="shared" si="6"/>
        <v>1.0662899999999999E-2</v>
      </c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>
        <f>EXP($K$3*LN($AM49)+$K$4*$AM49+AD$37)</f>
        <v>577.93875101385015</v>
      </c>
      <c r="BC49">
        <f>EXP($K$3*LN($AM49)+$K$4*$AM49+AF$37)</f>
        <v>578.11309929475271</v>
      </c>
      <c r="BE49">
        <f>EXP($K$3*LN($AM49)+$K$4*$AM49+AH$37)</f>
        <v>572.38730946686417</v>
      </c>
      <c r="BG49">
        <f t="shared" si="7"/>
        <v>572.95735596966767</v>
      </c>
      <c r="BI49">
        <f t="shared" si="8"/>
        <v>568.62743125712825</v>
      </c>
    </row>
    <row r="50" spans="39:61" x14ac:dyDescent="0.15">
      <c r="AM50">
        <v>39</v>
      </c>
      <c r="AN50">
        <f t="shared" si="5"/>
        <v>585.52439942009562</v>
      </c>
      <c r="AO50" s="53">
        <f t="shared" si="6"/>
        <v>1.0587900000000001E-2</v>
      </c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>
        <f>EXP($K$3*LN($AM50)+$K$4*$AM50+AD$37)</f>
        <v>578.09828652292049</v>
      </c>
      <c r="BC50">
        <f>EXP($K$3*LN($AM50)+$K$4*$AM50+AF$37)</f>
        <v>578.27268293131362</v>
      </c>
      <c r="BE50">
        <f>EXP($K$3*LN($AM50)+$K$4*$AM50+AH$37)</f>
        <v>572.54531254355879</v>
      </c>
      <c r="BG50">
        <f t="shared" si="7"/>
        <v>573.11551640327752</v>
      </c>
      <c r="BI50">
        <f t="shared" si="8"/>
        <v>568.78439644860896</v>
      </c>
    </row>
    <row r="51" spans="39:61" x14ac:dyDescent="0.15">
      <c r="AM51">
        <v>40</v>
      </c>
      <c r="AN51">
        <f t="shared" si="5"/>
        <v>585.68082383637443</v>
      </c>
      <c r="AO51" s="53">
        <f t="shared" si="6"/>
        <v>1.05129E-2</v>
      </c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>
        <f>EXP($K$3*LN($AM51)+$K$4*$AM51+AD$37)</f>
        <v>578.25272703318899</v>
      </c>
      <c r="BC51">
        <f>EXP($K$3*LN($AM51)+$K$4*$AM51+AF$37)</f>
        <v>578.42717003205121</v>
      </c>
      <c r="BE51">
        <f>EXP($K$3*LN($AM51)+$K$4*$AM51+AH$37)</f>
        <v>572.69826956191105</v>
      </c>
      <c r="BG51">
        <f t="shared" si="7"/>
        <v>573.26862575312271</v>
      </c>
      <c r="BI51">
        <f t="shared" si="8"/>
        <v>568.93634872812299</v>
      </c>
    </row>
    <row r="52" spans="39:61" x14ac:dyDescent="0.15">
      <c r="AM52">
        <v>41</v>
      </c>
      <c r="AN52">
        <f t="shared" si="5"/>
        <v>585.83234079050578</v>
      </c>
      <c r="AO52" s="53">
        <f t="shared" si="6"/>
        <v>1.04379E-2</v>
      </c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>
        <f>EXP($K$3*LN($AM52)+$K$4*$AM52+AD$37)</f>
        <v>578.40232232187259</v>
      </c>
      <c r="BC52">
        <f>EXP($K$3*LN($AM52)+$K$4*$AM52+AF$37)</f>
        <v>578.57681044953313</v>
      </c>
      <c r="BE52">
        <f>EXP($K$3*LN($AM52)+$K$4*$AM52+AH$37)</f>
        <v>572.84642789988061</v>
      </c>
      <c r="BG52">
        <f t="shared" si="7"/>
        <v>573.41693164352932</v>
      </c>
      <c r="BI52">
        <f t="shared" si="8"/>
        <v>569.08353384866223</v>
      </c>
    </row>
    <row r="53" spans="39:61" x14ac:dyDescent="0.15">
      <c r="AM53">
        <v>42</v>
      </c>
      <c r="AN53">
        <f t="shared" si="5"/>
        <v>585.97918506487952</v>
      </c>
      <c r="AO53" s="53">
        <f t="shared" si="6"/>
        <v>1.03629E-2</v>
      </c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>
        <f>EXP($K$3*LN($AM53)+$K$4*$AM53+AD$37)</f>
        <v>578.54730419365319</v>
      </c>
      <c r="BC53">
        <f>EXP($K$3*LN($AM53)+$K$4*$AM53+AF$37)</f>
        <v>578.72183605837085</v>
      </c>
      <c r="BE53">
        <f>EXP($K$3*LN($AM53)+$K$4*$AM53+AH$37)</f>
        <v>572.99001713552968</v>
      </c>
      <c r="BG53">
        <f t="shared" si="7"/>
        <v>573.56066388119859</v>
      </c>
      <c r="BI53">
        <f t="shared" si="8"/>
        <v>569.22617988024399</v>
      </c>
    </row>
    <row r="54" spans="39:61" x14ac:dyDescent="0.15">
      <c r="AM54">
        <v>43</v>
      </c>
      <c r="AN54">
        <f t="shared" si="5"/>
        <v>586.12157494622454</v>
      </c>
      <c r="AO54" s="53">
        <f t="shared" si="6"/>
        <v>1.0287899999999999E-2</v>
      </c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>
        <f>EXP($K$3*LN($AM54)+$K$4*$AM54+AD$37)</f>
        <v>578.68788816676397</v>
      </c>
      <c r="BC54">
        <f>EXP($K$3*LN($AM54)+$K$4*$AM54+AF$37)</f>
        <v>578.86246244181302</v>
      </c>
      <c r="BE54">
        <f>EXP($K$3*LN($AM54)+$K$4*$AM54+AH$37)</f>
        <v>573.12925071691143</v>
      </c>
      <c r="BG54">
        <f t="shared" si="7"/>
        <v>573.70003612675907</v>
      </c>
      <c r="BI54">
        <f t="shared" si="8"/>
        <v>569.36449886883167</v>
      </c>
    </row>
    <row r="55" spans="39:61" x14ac:dyDescent="0.15">
      <c r="AM55">
        <v>44</v>
      </c>
      <c r="AN55">
        <f t="shared" si="5"/>
        <v>586.2597137375285</v>
      </c>
      <c r="AO55" s="53">
        <f t="shared" si="6"/>
        <v>1.02129E-2</v>
      </c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>
        <f>EXP($K$3*LN($AM55)+$K$4*$AM55+AD$37)</f>
        <v>578.82427496573303</v>
      </c>
      <c r="BC55">
        <f>EXP($K$3*LN($AM55)+$K$4*$AM55+AF$37)</f>
        <v>578.99889038494132</v>
      </c>
      <c r="BE55">
        <f>EXP($K$3*LN($AM55)+$K$4*$AM55+AH$37)</f>
        <v>573.26432744047736</v>
      </c>
      <c r="BG55">
        <f t="shared" si="7"/>
        <v>573.83524737464552</v>
      </c>
      <c r="BI55">
        <f t="shared" si="8"/>
        <v>569.49868830502919</v>
      </c>
    </row>
    <row r="56" spans="39:61" x14ac:dyDescent="0.15">
      <c r="AM56">
        <v>45</v>
      </c>
      <c r="AN56">
        <f t="shared" si="5"/>
        <v>586.39379110050095</v>
      </c>
      <c r="AO56" s="53">
        <f t="shared" si="6"/>
        <v>1.01379E-2</v>
      </c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>
        <f>EXP($K$3*LN($AM56)+$K$4*$AM56+AD$37)</f>
        <v>578.95665184682048</v>
      </c>
      <c r="BC56">
        <f>EXP($K$3*LN($AM56)+$K$4*$AM56+AF$37)</f>
        <v>579.1313072005056</v>
      </c>
      <c r="BE56">
        <f>EXP($K$3*LN($AM56)+$K$4*$AM56+AH$37)</f>
        <v>573.39543276378083</v>
      </c>
      <c r="BG56">
        <f t="shared" si="7"/>
        <v>573.96648326711045</v>
      </c>
      <c r="BI56">
        <f t="shared" si="8"/>
        <v>569.62893242816244</v>
      </c>
    </row>
    <row r="57" spans="39:61" x14ac:dyDescent="0.15">
      <c r="AM57">
        <v>46</v>
      </c>
      <c r="AN57">
        <f t="shared" si="5"/>
        <v>586.52398425086483</v>
      </c>
      <c r="AO57" s="53">
        <f t="shared" si="6"/>
        <v>1.00629E-2</v>
      </c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>
        <f>EXP($K$3*LN($AM57)+$K$4*$AM57+AD$37)</f>
        <v>579.0851937781506</v>
      </c>
      <c r="BC57">
        <f>EXP($K$3*LN($AM57)+$K$4*$AM57+AF$37)</f>
        <v>579.25988790941324</v>
      </c>
      <c r="BE57">
        <f>EXP($K$3*LN($AM57)+$K$4*$AM57+AH$37)</f>
        <v>573.52273997427449</v>
      </c>
      <c r="BG57">
        <f t="shared" si="7"/>
        <v>574.09391726418528</v>
      </c>
      <c r="BI57">
        <f t="shared" si="8"/>
        <v>569.75540338739972</v>
      </c>
    </row>
    <row r="58" spans="39:61" x14ac:dyDescent="0.15">
      <c r="AM58">
        <v>47</v>
      </c>
      <c r="AN58">
        <f t="shared" si="5"/>
        <v>586.65045902544784</v>
      </c>
      <c r="AO58" s="53">
        <f t="shared" si="6"/>
        <v>9.9879000000000009E-3</v>
      </c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>
        <f>EXP($K$3*LN($AM58)+$K$4*$AM58+AD$37)</f>
        <v>579.21006449326899</v>
      </c>
      <c r="BC58">
        <f>EXP($K$3*LN($AM58)+$K$4*$AM58+AF$37)</f>
        <v>579.38479629460392</v>
      </c>
      <c r="BE58">
        <f>EXP($K$3*LN($AM58)+$K$4*$AM58+AH$37)</f>
        <v>573.64641123274669</v>
      </c>
      <c r="BG58">
        <f t="shared" si="7"/>
        <v>574.21771168815621</v>
      </c>
      <c r="BI58">
        <f t="shared" si="8"/>
        <v>569.87826227833307</v>
      </c>
    </row>
    <row r="59" spans="39:61" x14ac:dyDescent="0.15">
      <c r="AM59">
        <v>48</v>
      </c>
      <c r="AN59">
        <f t="shared" si="5"/>
        <v>586.77337083722364</v>
      </c>
      <c r="AO59" s="53">
        <f t="shared" si="6"/>
        <v>9.9128999999999988E-3</v>
      </c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>
        <f>EXP($K$3*LN($AM59)+$K$4*$AM59+AD$37)</f>
        <v>579.331417434071</v>
      </c>
      <c r="BC59">
        <f>EXP($K$3*LN($AM59)+$K$4*$AM59+AF$37)</f>
        <v>579.50618584426218</v>
      </c>
      <c r="BE59">
        <f>EXP($K$3*LN($AM59)+$K$4*$AM59+AH$37)</f>
        <v>573.76659850719363</v>
      </c>
      <c r="BG59">
        <f t="shared" si="7"/>
        <v>574.33801865836574</v>
      </c>
      <c r="BI59">
        <f t="shared" si="8"/>
        <v>569.99766007071639</v>
      </c>
    </row>
    <row r="60" spans="39:61" x14ac:dyDescent="0.15">
      <c r="AM60">
        <v>49</v>
      </c>
      <c r="AN60">
        <f t="shared" si="5"/>
        <v>586.89286553213958</v>
      </c>
      <c r="AO60" s="53">
        <f t="shared" si="6"/>
        <v>9.8379000000000001E-3</v>
      </c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>
        <f>EXP($K$3*LN($AM60)+$K$4*$AM60+AD$37)</f>
        <v>579.44939659676334</v>
      </c>
      <c r="BC60">
        <f>EXP($K$3*LN($AM60)+$K$4*$AM60+AF$37)</f>
        <v>579.62420059803424</v>
      </c>
      <c r="BE60">
        <f>EXP($K$3*LN($AM60)+$K$4*$AM60+AH$37)</f>
        <v>573.8834444106534</v>
      </c>
      <c r="BG60">
        <f t="shared" si="7"/>
        <v>574.45498092988169</v>
      </c>
      <c r="BI60">
        <f t="shared" si="8"/>
        <v>570.11373844079606</v>
      </c>
    </row>
    <row r="61" spans="39:61" x14ac:dyDescent="0.15">
      <c r="AM61">
        <v>50</v>
      </c>
      <c r="AN61">
        <f t="shared" si="5"/>
        <v>587.00908015962057</v>
      </c>
      <c r="AO61" s="53">
        <f t="shared" si="6"/>
        <v>9.7628999999999997E-3</v>
      </c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>
        <f>EXP($K$3*LN($AM61)+$K$4*$AM61+AD$37)</f>
        <v>579.56413729259475</v>
      </c>
      <c r="BC61">
        <f>EXP($K$3*LN($AM61)+$K$4*$AM61+AF$37)</f>
        <v>579.73897590798867</v>
      </c>
      <c r="BE61">
        <f>EXP($K$3*LN($AM61)+$K$4*$AM61+AH$37)</f>
        <v>573.99708295463063</v>
      </c>
      <c r="BG61">
        <f t="shared" si="7"/>
        <v>574.56873264767239</v>
      </c>
      <c r="BI61">
        <f t="shared" si="8"/>
        <v>570.2266305197868</v>
      </c>
    </row>
    <row r="62" spans="39:61" x14ac:dyDescent="0.15">
      <c r="AM62">
        <v>51</v>
      </c>
      <c r="AN62">
        <f t="shared" si="5"/>
        <v>587.1221436669731</v>
      </c>
      <c r="AO62" s="53">
        <f t="shared" si="6"/>
        <v>9.6878999999999993E-3</v>
      </c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>
        <f>EXP($K$3*LN($AM62)+$K$4*$AM62+AD$37)</f>
        <v>579.67576683345328</v>
      </c>
      <c r="BC62">
        <f>EXP($K$3*LN($AM62)+$K$4*$AM62+AF$37)</f>
        <v>579.85063912442024</v>
      </c>
      <c r="BE62">
        <f>EXP($K$3*LN($AM62)+$K$4*$AM62+AH$37)</f>
        <v>574.10764022810815</v>
      </c>
      <c r="BG62">
        <f t="shared" si="7"/>
        <v>574.67940002629382</v>
      </c>
      <c r="BI62">
        <f t="shared" si="8"/>
        <v>570.33646156842212</v>
      </c>
    </row>
    <row r="63" spans="39:61" x14ac:dyDescent="0.15">
      <c r="AM63">
        <v>52</v>
      </c>
      <c r="AN63">
        <f t="shared" si="5"/>
        <v>587.23217752654591</v>
      </c>
      <c r="AO63" s="53">
        <f t="shared" si="6"/>
        <v>9.6129000000000006E-3</v>
      </c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>
        <f>EXP($K$3*LN($AM63)+$K$4*$AM63+AD$37)</f>
        <v>579.78440515107343</v>
      </c>
      <c r="BC63">
        <f>EXP($K$3*LN($AM63)+$K$4*$AM63+AF$37)</f>
        <v>579.95931021524314</v>
      </c>
      <c r="BE63">
        <f>EXP($K$3*LN($AM63)+$K$4*$AM63+AH$37)</f>
        <v>574.21523501080526</v>
      </c>
      <c r="BG63">
        <f t="shared" si="7"/>
        <v>574.78710196375937</v>
      </c>
      <c r="BI63">
        <f t="shared" si="8"/>
        <v>570.44334958618526</v>
      </c>
    </row>
    <row r="64" spans="39:61" x14ac:dyDescent="0.15">
      <c r="AM64">
        <v>53</v>
      </c>
      <c r="AN64">
        <f t="shared" si="5"/>
        <v>587.33929630331249</v>
      </c>
      <c r="AO64" s="53">
        <f t="shared" si="6"/>
        <v>9.5379000000000002E-3</v>
      </c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>
        <f>EXP($K$3*LN($AM64)+$K$4*$AM64+AD$37)</f>
        <v>579.89016535741928</v>
      </c>
      <c r="BC64">
        <f>EXP($K$3*LN($AM64)+$K$4*$AM64+AF$37)</f>
        <v>580.06510232654455</v>
      </c>
      <c r="BE64">
        <f>EXP($K$3*LN($AM64)+$K$4*$AM64+AH$37)</f>
        <v>574.31997932817933</v>
      </c>
      <c r="BG64">
        <f t="shared" si="7"/>
        <v>574.89195059709368</v>
      </c>
      <c r="BI64">
        <f t="shared" si="8"/>
        <v>570.54740586266473</v>
      </c>
    </row>
    <row r="65" spans="39:61" x14ac:dyDescent="0.15">
      <c r="AM65">
        <v>54</v>
      </c>
      <c r="AN65">
        <f t="shared" si="5"/>
        <v>587.44360816954782</v>
      </c>
      <c r="AO65" s="53">
        <f t="shared" si="6"/>
        <v>9.4628999999999998E-3</v>
      </c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>
        <f>EXP($K$3*LN($AM65)+$K$4*$AM65+AD$37)</f>
        <v>579.99315425283396</v>
      </c>
      <c r="BC65">
        <f>EXP($K$3*LN($AM65)+$K$4*$AM65+AF$37)</f>
        <v>580.16812229088623</v>
      </c>
      <c r="BE65">
        <f>EXP($K$3*LN($AM65)+$K$4*$AM65+AH$37)</f>
        <v>574.42197895469337</v>
      </c>
      <c r="BG65">
        <f t="shared" si="7"/>
        <v>574.99405180610165</v>
      </c>
      <c r="BI65">
        <f t="shared" si="8"/>
        <v>570.64873547751563</v>
      </c>
    </row>
    <row r="66" spans="39:61" x14ac:dyDescent="0.15">
      <c r="AM66">
        <v>55</v>
      </c>
      <c r="AN66">
        <f t="shared" si="5"/>
        <v>587.54521537240623</v>
      </c>
      <c r="AO66" s="53">
        <f t="shared" si="6"/>
        <v>9.3879000000000011E-3</v>
      </c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>
        <f>EXP($K$3*LN($AM66)+$K$4*$AM66+AD$37)</f>
        <v>580.09347278768757</v>
      </c>
      <c r="BC66">
        <f>EXP($K$3*LN($AM66)+$K$4*$AM66+AF$37)</f>
        <v>580.26847108909226</v>
      </c>
      <c r="BE66">
        <f>EXP($K$3*LN($AM66)+$K$4*$AM66+AH$37)</f>
        <v>574.5213338710297</v>
      </c>
      <c r="BG66">
        <f t="shared" si="7"/>
        <v>575.09350567103729</v>
      </c>
      <c r="BI66">
        <f t="shared" si="8"/>
        <v>570.74743775467084</v>
      </c>
    </row>
    <row r="67" spans="39:61" x14ac:dyDescent="0.15">
      <c r="AM67">
        <v>56</v>
      </c>
      <c r="AN67">
        <f t="shared" si="5"/>
        <v>587.64421465948931</v>
      </c>
      <c r="AO67" s="53">
        <f t="shared" si="6"/>
        <v>9.312899999999999E-3</v>
      </c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>
        <f>EXP($K$3*LN($AM67)+$K$4*$AM67+AD$37)</f>
        <v>580.19121648254702</v>
      </c>
      <c r="BC67">
        <f>EXP($K$3*LN($AM67)+$K$4*$AM67+AF$37)</f>
        <v>580.36624427054551</v>
      </c>
      <c r="BE67">
        <f t="shared" ref="BE67:BE130" si="71">EXP($K$3*LN($AM67)+$K$4*$AM67+AH$37)</f>
        <v>574.61813868022409</v>
      </c>
      <c r="BG67">
        <f t="shared" si="7"/>
        <v>575.19040688915288</v>
      </c>
      <c r="BI67">
        <f t="shared" si="8"/>
        <v>570.84360667574083</v>
      </c>
    </row>
    <row r="68" spans="39:61" x14ac:dyDescent="0.15">
      <c r="AM68">
        <v>57</v>
      </c>
      <c r="AN68">
        <f t="shared" ref="AN68:AN131" si="72">EXP($K$3*LN($AM68)+$K$4*$AM68+AB$37)</f>
        <v>587.74069766684397</v>
      </c>
      <c r="AO68" s="53">
        <f t="shared" ref="AO68:AO131" si="73">$K$3+$K$4*AM68</f>
        <v>9.2379000000000003E-3</v>
      </c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>
        <f>EXP($K$3*LN($AM68)+$K$4*$AM68+AD$37)</f>
        <v>580.28647581125404</v>
      </c>
      <c r="BC68">
        <f>EXP($K$3*LN($AM68)+$K$4*$AM68+AF$37)</f>
        <v>580.46153233638108</v>
      </c>
      <c r="BE68">
        <f>EXP($K$3*LN($AM68)+$K$4*$AM68+AH$37)</f>
        <v>574.71248298706382</v>
      </c>
      <c r="BG68">
        <f t="shared" ref="BG68:BG131" si="74">EXP($K$3*LN($AM68)+$K$4*$AM68+AJ$37)</f>
        <v>575.2848451544736</v>
      </c>
      <c r="BI68">
        <f t="shared" ref="BI68:BI131" si="75">EXP($K$3*LN($AM68)+$K$4*$AM68+AL$37)</f>
        <v>570.93733125691983</v>
      </c>
    </row>
    <row r="69" spans="39:61" x14ac:dyDescent="0.15">
      <c r="AM69">
        <v>58</v>
      </c>
      <c r="AN69">
        <f t="shared" si="72"/>
        <v>587.83475127331781</v>
      </c>
      <c r="AO69" s="53">
        <f t="shared" si="73"/>
        <v>9.1628999999999999E-3</v>
      </c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>
        <f>EXP($K$3*LN($AM69)+$K$4*$AM69+AD$37)</f>
        <v>580.37933655078541</v>
      </c>
      <c r="BC69">
        <f>EXP($K$3*LN($AM69)+$K$4*$AM69+AF$37)</f>
        <v>580.55442108945238</v>
      </c>
      <c r="BE69">
        <f>EXP($K$3*LN($AM69)+$K$4*$AM69+AH$37)</f>
        <v>574.80445174458737</v>
      </c>
      <c r="BG69">
        <f t="shared" si="74"/>
        <v>575.3769055046439</v>
      </c>
      <c r="BI69">
        <f t="shared" si="75"/>
        <v>571.02869589321006</v>
      </c>
    </row>
    <row r="70" spans="39:61" x14ac:dyDescent="0.15">
      <c r="AM70">
        <v>59</v>
      </c>
      <c r="AN70">
        <f t="shared" si="72"/>
        <v>587.92645792470432</v>
      </c>
      <c r="AO70" s="53">
        <f t="shared" si="73"/>
        <v>9.0878999999999995E-3</v>
      </c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>
        <f>EXP($K$3*LN($AM70)+$K$4*$AM70+AD$37)</f>
        <v>580.4698801012878</v>
      </c>
      <c r="BC70">
        <f>EXP($K$3*LN($AM70)+$K$4*$AM70+AF$37)</f>
        <v>580.6449919544624</v>
      </c>
      <c r="BE70">
        <f>EXP($K$3*LN($AM70)+$K$4*$AM70+AH$37)</f>
        <v>574.89412557104515</v>
      </c>
      <c r="BG70">
        <f t="shared" si="74"/>
        <v>575.46666863820246</v>
      </c>
      <c r="BI70">
        <f t="shared" si="75"/>
        <v>571.11778067329919</v>
      </c>
    </row>
    <row r="71" spans="39:61" x14ac:dyDescent="0.15">
      <c r="AM71">
        <v>60</v>
      </c>
      <c r="AN71">
        <f t="shared" si="72"/>
        <v>588.01589593071958</v>
      </c>
      <c r="AO71" s="53">
        <f t="shared" si="73"/>
        <v>9.0129000000000008E-3</v>
      </c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>
        <f>EXP($K$3*LN($AM71)+$K$4*$AM71+AD$37)</f>
        <v>580.55818377928767</v>
      </c>
      <c r="BC71">
        <f>EXP($K$3*LN($AM71)+$K$4*$AM71+AF$37)</f>
        <v>580.73332227126161</v>
      </c>
      <c r="BE71">
        <f>EXP($K$3*LN($AM71)+$K$4*$AM71+AH$37)</f>
        <v>574.98158104029289</v>
      </c>
      <c r="BG71">
        <f t="shared" si="74"/>
        <v>575.55421120526591</v>
      </c>
      <c r="BI71">
        <f t="shared" si="75"/>
        <v>571.20466166804738</v>
      </c>
    </row>
    <row r="72" spans="39:61" x14ac:dyDescent="0.15">
      <c r="AM72">
        <v>61</v>
      </c>
      <c r="AN72">
        <f t="shared" si="72"/>
        <v>588.10313973750419</v>
      </c>
      <c r="AO72" s="53">
        <f t="shared" si="73"/>
        <v>8.9379000000000004E-3</v>
      </c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>
        <f>EXP($K$3*LN($AM72)+$K$4*$AM72+AD$37)</f>
        <v>580.64432108673702</v>
      </c>
      <c r="BC72">
        <f>EXP($K$3*LN($AM72)+$K$4*$AM72+AF$37)</f>
        <v>580.81948556397583</v>
      </c>
      <c r="BE72">
        <f>EXP($K$3*LN($AM72)+$K$4*$AM72+AH$37)</f>
        <v>575.06689094825322</v>
      </c>
      <c r="BG72">
        <f t="shared" si="74"/>
        <v>575.63960607425497</v>
      </c>
      <c r="BI72">
        <f t="shared" si="75"/>
        <v>571.28941119519777</v>
      </c>
    </row>
    <row r="73" spans="39:61" x14ac:dyDescent="0.15">
      <c r="AM73">
        <v>62</v>
      </c>
      <c r="AN73">
        <f t="shared" si="72"/>
        <v>588.18826017802621</v>
      </c>
      <c r="AO73" s="53">
        <f t="shared" si="73"/>
        <v>8.8628999999999999E-3</v>
      </c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>
        <f>EXP($K$3*LN($AM73)+$K$4*$AM73+AD$37)</f>
        <v>580.7283619582405</v>
      </c>
      <c r="BC73">
        <f>EXP($K$3*LN($AM73)+$K$4*$AM73+AF$37)</f>
        <v>580.9035517883068</v>
      </c>
      <c r="BE73">
        <f>EXP($K$3*LN($AM73)+$K$4*$AM73+AH$37)</f>
        <v>575.15012455776764</v>
      </c>
      <c r="BG73">
        <f t="shared" si="74"/>
        <v>575.72292257699098</v>
      </c>
      <c r="BI73">
        <f t="shared" si="75"/>
        <v>571.37209806262069</v>
      </c>
    </row>
    <row r="74" spans="39:61" x14ac:dyDescent="0.15">
      <c r="AM74">
        <v>63</v>
      </c>
      <c r="AN74">
        <f t="shared" si="72"/>
        <v>588.27132470250899</v>
      </c>
      <c r="AO74" s="53">
        <f t="shared" si="73"/>
        <v>8.7879000000000013E-3</v>
      </c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>
        <f>EXP($K$3*LN($AM74)+$K$4*$AM74+AD$37)</f>
        <v>580.8103729885612</v>
      </c>
      <c r="BC74">
        <f>EXP($K$3*LN($AM74)+$K$4*$AM74+AF$37)</f>
        <v>580.98558755910756</v>
      </c>
      <c r="BE74">
        <f>EXP($K$3*LN($AM74)+$K$4*$AM74+AH$37)</f>
        <v>575.2313478239173</v>
      </c>
      <c r="BG74">
        <f t="shared" si="74"/>
        <v>575.80422673424016</v>
      </c>
      <c r="BI74">
        <f t="shared" si="75"/>
        <v>571.4527877921538</v>
      </c>
    </row>
    <row r="75" spans="39:61" x14ac:dyDescent="0.15">
      <c r="AM75">
        <v>64</v>
      </c>
      <c r="AN75">
        <f t="shared" si="72"/>
        <v>588.35239759075967</v>
      </c>
      <c r="AO75" s="53">
        <f t="shared" si="73"/>
        <v>8.7128999999999991E-3</v>
      </c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>
        <f>EXP($K$3*LN($AM75)+$K$4*$AM75+AD$37)</f>
        <v>580.89041764225556</v>
      </c>
      <c r="BC75">
        <f>EXP($K$3*LN($AM75)+$K$4*$AM75+AF$37)</f>
        <v>581.06565636008008</v>
      </c>
      <c r="BE75">
        <f>EXP($K$3*LN($AM75)+$K$4*$AM75+AH$37)</f>
        <v>575.31062360164458</v>
      </c>
      <c r="BG75">
        <f t="shared" si="74"/>
        <v>575.8835814635429</v>
      </c>
      <c r="BI75">
        <f t="shared" si="75"/>
        <v>571.53154282585979</v>
      </c>
    </row>
    <row r="76" spans="39:61" x14ac:dyDescent="0.15">
      <c r="AM76">
        <v>65</v>
      </c>
      <c r="AN76">
        <f t="shared" si="72"/>
        <v>588.43154014808761</v>
      </c>
      <c r="AO76" s="53">
        <f t="shared" si="73"/>
        <v>8.6379000000000004E-3</v>
      </c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>
        <f>EXP($K$3*LN($AM76)+$K$4*$AM76+AD$37)</f>
        <v>580.96855644710752</v>
      </c>
      <c r="BC76">
        <f>EXP($K$3*LN($AM76)+$K$4*$AM76+AF$37)</f>
        <v>581.14381873726768</v>
      </c>
      <c r="BE76">
        <f>EXP($K$3*LN($AM76)+$K$4*$AM76+AH$37)</f>
        <v>575.38801183732824</v>
      </c>
      <c r="BG76">
        <f t="shared" si="74"/>
        <v>575.96104677097912</v>
      </c>
      <c r="BI76">
        <f t="shared" si="75"/>
        <v>571.60842271634385</v>
      </c>
    </row>
    <row r="77" spans="39:61" x14ac:dyDescent="0.15">
      <c r="AM77">
        <v>66</v>
      </c>
      <c r="AN77">
        <f t="shared" si="72"/>
        <v>588.50881088630501</v>
      </c>
      <c r="AO77" s="53">
        <f t="shared" si="73"/>
        <v>8.5629E-3</v>
      </c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>
        <f>EXP($K$3*LN($AM77)+$K$4*$AM77+AD$37)</f>
        <v>581.0448471728331</v>
      </c>
      <c r="BC77">
        <f>EXP($K$3*LN($AM77)+$K$4*$AM77+AF$37)</f>
        <v>581.22013247781433</v>
      </c>
      <c r="BE77">
        <f>EXP($K$3*LN($AM77)+$K$4*$AM77+AH$37)</f>
        <v>575.46356974577225</v>
      </c>
      <c r="BG77">
        <f t="shared" si="74"/>
        <v>576.03667992833368</v>
      </c>
      <c r="BI77">
        <f t="shared" si="75"/>
        <v>571.68348430257947</v>
      </c>
    </row>
    <row r="78" spans="39:61" x14ac:dyDescent="0.15">
      <c r="AM78">
        <v>67</v>
      </c>
      <c r="AN78">
        <f t="shared" si="72"/>
        <v>588.5842656911517</v>
      </c>
      <c r="AO78" s="53">
        <f t="shared" si="73"/>
        <v>8.4878999999999996E-3</v>
      </c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>
        <f>EXP($K$3*LN($AM78)+$K$4*$AM78+AD$37)</f>
        <v>581.11934499638244</v>
      </c>
      <c r="BC78">
        <f>EXP($K$3*LN($AM78)+$K$4*$AM78+AF$37)</f>
        <v>581.29465277531517</v>
      </c>
      <c r="BE78">
        <f>EXP($K$3*LN($AM78)+$K$4*$AM78+AH$37)</f>
        <v>575.53735197391961</v>
      </c>
      <c r="BG78">
        <f t="shared" si="74"/>
        <v>576.11053563697317</v>
      </c>
      <c r="BI78">
        <f t="shared" si="75"/>
        <v>571.75678187254653</v>
      </c>
    </row>
    <row r="79" spans="39:61" x14ac:dyDescent="0.15">
      <c r="AM79">
        <v>68</v>
      </c>
      <c r="AN79">
        <f t="shared" si="72"/>
        <v>588.65795797736155</v>
      </c>
      <c r="AO79" s="53">
        <f t="shared" si="73"/>
        <v>8.4129000000000009E-3</v>
      </c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>
        <f>EXP($K$3*LN($AM79)+$K$4*$AM79+AD$37)</f>
        <v>581.19210265503864</v>
      </c>
      <c r="BC79">
        <f>EXP($K$3*LN($AM79)+$K$4*$AM79+AF$37)</f>
        <v>581.36743238296276</v>
      </c>
      <c r="BE79">
        <f>EXP($K$3*LN($AM79)+$K$4*$AM79+AH$37)</f>
        <v>575.60941075248104</v>
      </c>
      <c r="BG79">
        <f t="shared" si="74"/>
        <v>576.18266617962502</v>
      </c>
      <c r="BI79">
        <f t="shared" si="75"/>
        <v>571.82836731386419</v>
      </c>
    </row>
    <row r="80" spans="39:61" x14ac:dyDescent="0.15">
      <c r="AM80">
        <v>69</v>
      </c>
      <c r="AN80">
        <f t="shared" si="72"/>
        <v>588.72993883243078</v>
      </c>
      <c r="AO80" s="53">
        <f t="shared" si="73"/>
        <v>8.3378999999999988E-3</v>
      </c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>
        <f>EXP($K$3*LN($AM80)+$K$4*$AM80+AD$37)</f>
        <v>581.26317058836332</v>
      </c>
      <c r="BC80">
        <f>EXP($K$3*LN($AM80)+$K$4*$AM80+AF$37)</f>
        <v>581.43852175553513</v>
      </c>
      <c r="BE80">
        <f>EXP($K$3*LN($AM80)+$K$4*$AM80+AH$37)</f>
        <v>575.67979603651622</v>
      </c>
      <c r="BG80">
        <f t="shared" si="74"/>
        <v>576.25312156110022</v>
      </c>
      <c r="BI80">
        <f t="shared" si="75"/>
        <v>571.89829025344955</v>
      </c>
    </row>
    <row r="81" spans="39:61" x14ac:dyDescent="0.15">
      <c r="AM81">
        <v>70</v>
      </c>
      <c r="AN81">
        <f t="shared" si="72"/>
        <v>588.80025715007798</v>
      </c>
      <c r="AO81" s="53">
        <f t="shared" si="73"/>
        <v>8.2629000000000001E-3</v>
      </c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>
        <f>EXP($K$3*LN($AM81)+$K$4*$AM81+AD$37)</f>
        <v>581.33259706996387</v>
      </c>
      <c r="BC81">
        <f>EXP($K$3*LN($AM81)+$K$4*$AM81+AF$37)</f>
        <v>581.50796918120227</v>
      </c>
      <c r="BE81">
        <f>EXP($K$3*LN($AM81)+$K$4*$AM81+AH$37)</f>
        <v>575.74855563593633</v>
      </c>
      <c r="BG81">
        <f t="shared" si="74"/>
        <v>576.32194963892391</v>
      </c>
      <c r="BI81">
        <f t="shared" si="75"/>
        <v>571.96659818716137</v>
      </c>
    </row>
    <row r="82" spans="39:61" x14ac:dyDescent="0.15">
      <c r="AM82">
        <v>71</v>
      </c>
      <c r="AN82">
        <f t="shared" si="72"/>
        <v>588.86895975426307</v>
      </c>
      <c r="AO82" s="53">
        <f t="shared" si="73"/>
        <v>8.1878999999999997E-3</v>
      </c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>
        <f>EXP($K$3*LN($AM82)+$K$4*$AM82+AD$37)</f>
        <v>581.40042832993936</v>
      </c>
      <c r="BC82">
        <f>EXP($K$3*LN($AM82)+$K$4*$AM82+AF$37)</f>
        <v>581.57582090400979</v>
      </c>
      <c r="BE82">
        <f>EXP($K$3*LN($AM82)+$K$4*$AM82+AH$37)</f>
        <v>575.81573533677317</v>
      </c>
      <c r="BG82">
        <f t="shared" si="74"/>
        <v>576.3891962447268</v>
      </c>
      <c r="BI82">
        <f t="shared" si="75"/>
        <v>572.03333660027374</v>
      </c>
    </row>
    <row r="83" spans="39:61" x14ac:dyDescent="0.15">
      <c r="AM83">
        <v>72</v>
      </c>
      <c r="AN83">
        <f t="shared" si="72"/>
        <v>588.93609151455769</v>
      </c>
      <c r="AO83" s="53">
        <f t="shared" si="73"/>
        <v>8.1128999999999993E-3</v>
      </c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>
        <f>EXP($K$3*LN($AM83)+$K$4*$AM83+AD$37)</f>
        <v>581.46670866878787</v>
      </c>
      <c r="BC83">
        <f>EXP($K$3*LN($AM83)+$K$4*$AM83+AF$37)</f>
        <v>581.64212123781988</v>
      </c>
      <c r="BE83">
        <f>EXP($K$3*LN($AM83)+$K$4*$AM83+AH$37)</f>
        <v>575.88137901399239</v>
      </c>
      <c r="BG83">
        <f t="shared" si="74"/>
        <v>576.45490529717017</v>
      </c>
      <c r="BI83">
        <f t="shared" si="75"/>
        <v>572.09854907954798</v>
      </c>
    </row>
    <row r="84" spans="39:61" x14ac:dyDescent="0.15">
      <c r="AM84">
        <v>73</v>
      </c>
      <c r="AN84">
        <f t="shared" si="72"/>
        <v>589.00169545358017</v>
      </c>
      <c r="AO84" s="53">
        <f t="shared" si="73"/>
        <v>8.0379000000000006E-3</v>
      </c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>
        <f>EXP($K$3*LN($AM84)+$K$4*$AM84+AD$37)</f>
        <v>581.53148056347845</v>
      </c>
      <c r="BC84">
        <f>EXP($K$3*LN($AM84)+$K$4*$AM84+AF$37)</f>
        <v>581.70691267241591</v>
      </c>
      <c r="BE84">
        <f>EXP($K$3*LN($AM84)+$K$4*$AM84+AH$37)</f>
        <v>575.94552873654698</v>
      </c>
      <c r="BG84">
        <f t="shared" si="74"/>
        <v>576.51911890710369</v>
      </c>
      <c r="BI84">
        <f t="shared" si="75"/>
        <v>572.16227741759587</v>
      </c>
    </row>
    <row r="85" spans="39:61" x14ac:dyDescent="0.15">
      <c r="AM85">
        <v>74</v>
      </c>
      <c r="AN85">
        <f t="shared" si="72"/>
        <v>589.06581284714412</v>
      </c>
      <c r="AO85" s="53">
        <f t="shared" si="73"/>
        <v>7.9629000000000002E-3</v>
      </c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>
        <f>EXP($K$3*LN($AM85)+$K$4*$AM85+AD$37)</f>
        <v>581.59478476633046</v>
      </c>
      <c r="BC85">
        <f>EXP($K$3*LN($AM85)+$K$4*$AM85+AF$37)</f>
        <v>581.77023597241077</v>
      </c>
      <c r="BE85">
        <f>EXP($K$3*LN($AM85)+$K$4*$AM85+AH$37)</f>
        <v>576.00822486530592</v>
      </c>
      <c r="BG85">
        <f t="shared" si="74"/>
        <v>576.58187747559248</v>
      </c>
      <c r="BI85">
        <f t="shared" si="75"/>
        <v>572.22456171016552</v>
      </c>
    </row>
    <row r="86" spans="39:61" x14ac:dyDescent="0.15">
      <c r="AM86">
        <v>75</v>
      </c>
      <c r="AN86">
        <f t="shared" si="72"/>
        <v>589.12848331770192</v>
      </c>
      <c r="AO86" s="53">
        <f t="shared" si="73"/>
        <v>7.8878999999999998E-3</v>
      </c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>
        <f>EXP($K$3*LN($AM86)+$K$4*$AM86+AD$37)</f>
        <v>581.65666039727068</v>
      </c>
      <c r="BC86">
        <f>EXP($K$3*LN($AM86)+$K$4*$AM86+AF$37)</f>
        <v>581.83213026953297</v>
      </c>
      <c r="BE86">
        <f>EXP($K$3*LN($AM86)+$K$4*$AM86+AH$37)</f>
        <v>576.06950614442599</v>
      </c>
      <c r="BG86">
        <f t="shared" si="74"/>
        <v>576.64321978537919</v>
      </c>
      <c r="BI86">
        <f t="shared" si="75"/>
        <v>572.28544044691216</v>
      </c>
    </row>
    <row r="87" spans="39:61" x14ac:dyDescent="0.15">
      <c r="AM87">
        <v>76</v>
      </c>
      <c r="AN87">
        <f t="shared" si="72"/>
        <v>589.18974492161942</v>
      </c>
      <c r="AO87" s="53">
        <f t="shared" si="73"/>
        <v>7.8129000000000011E-3</v>
      </c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>
        <f>EXP($K$3*LN($AM87)+$K$4*$AM87+AD$37)</f>
        <v>581.71714503000226</v>
      </c>
      <c r="BC87">
        <f>EXP($K$3*LN($AM87)+$K$4*$AM87+AF$37)</f>
        <v>581.89263314882055</v>
      </c>
      <c r="BE87">
        <f>EXP($K$3*LN($AM87)+$K$4*$AM87+AH$37)</f>
        <v>576.12940978669405</v>
      </c>
      <c r="BG87">
        <f t="shared" si="74"/>
        <v>576.70318308631022</v>
      </c>
      <c r="BI87">
        <f t="shared" si="75"/>
        <v>572.34495059618087</v>
      </c>
    </row>
    <row r="88" spans="39:61" x14ac:dyDescent="0.15">
      <c r="AM88">
        <v>77</v>
      </c>
      <c r="AN88">
        <f t="shared" si="72"/>
        <v>589.24963423076235</v>
      </c>
      <c r="AO88" s="53">
        <f t="shared" si="73"/>
        <v>7.7378999999999998E-3</v>
      </c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>
        <f>EXP($K$3*LN($AM88)+$K$4*$AM88+AD$37)</f>
        <v>581.77627477255589</v>
      </c>
      <c r="BC88">
        <f>EXP($K$3*LN($AM88)+$K$4*$AM88+AF$37)</f>
        <v>581.9517807291968</v>
      </c>
      <c r="BE88">
        <f>EXP($K$3*LN($AM88)+$K$4*$AM88+AH$37)</f>
        <v>576.1879715533006</v>
      </c>
      <c r="BG88">
        <f t="shared" si="74"/>
        <v>576.76180317519209</v>
      </c>
      <c r="BI88">
        <f t="shared" si="75"/>
        <v>572.40312768425497</v>
      </c>
    </row>
    <row r="89" spans="39:61" x14ac:dyDescent="0.15">
      <c r="AM89">
        <v>78</v>
      </c>
      <c r="AN89">
        <f t="shared" si="72"/>
        <v>589.30818640883126</v>
      </c>
      <c r="AO89" s="53">
        <f t="shared" si="73"/>
        <v>7.6629000000000003E-3</v>
      </c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>
        <f>EXP($K$3*LN($AM89)+$K$4*$AM89+AD$37)</f>
        <v>581.83408434265641</v>
      </c>
      <c r="BC89">
        <f>EXP($K$3*LN($AM89)+$K$4*$AM89+AF$37)</f>
        <v>582.00960773886015</v>
      </c>
      <c r="BE89">
        <f>EXP($K$3*LN($AM89)+$K$4*$AM89+AH$37)</f>
        <v>576.24522582848681</v>
      </c>
      <c r="BG89">
        <f t="shared" si="74"/>
        <v>576.81911447050913</v>
      </c>
      <c r="BI89">
        <f t="shared" si="75"/>
        <v>572.46000586951368</v>
      </c>
    </row>
    <row r="90" spans="39:61" x14ac:dyDescent="0.15">
      <c r="AM90">
        <v>79</v>
      </c>
      <c r="AN90">
        <f t="shared" si="72"/>
        <v>589.36543528285063</v>
      </c>
      <c r="AO90" s="53">
        <f t="shared" si="73"/>
        <v>7.5878999999999999E-3</v>
      </c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>
        <f>EXP($K$3*LN($AM90)+$K$4*$AM90+AD$37)</f>
        <v>581.89060713830554</v>
      </c>
      <c r="BC90">
        <f>EXP($K$3*LN($AM90)+$K$4*$AM90+AF$37)</f>
        <v>582.06614758588751</v>
      </c>
      <c r="BE90">
        <f>EXP($K$3*LN($AM90)+$K$4*$AM90+AH$37)</f>
        <v>576.30120568944665</v>
      </c>
      <c r="BG90">
        <f t="shared" si="74"/>
        <v>576.87515008239757</v>
      </c>
      <c r="BI90">
        <f t="shared" si="75"/>
        <v>572.51561801187484</v>
      </c>
    </row>
    <row r="91" spans="39:61" x14ac:dyDescent="0.15">
      <c r="AM91">
        <v>80</v>
      </c>
      <c r="AN91">
        <f t="shared" si="72"/>
        <v>589.42141341017418</v>
      </c>
      <c r="AO91" s="53">
        <f t="shared" si="73"/>
        <v>7.5129000000000003E-3</v>
      </c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>
        <f>EXP($K$3*LN($AM91)+$K$4*$AM91+AD$37)</f>
        <v>581.9458753039371</v>
      </c>
      <c r="BC91">
        <f>EXP($K$3*LN($AM91)+$K$4*$AM91+AF$37)</f>
        <v>582.12143242440993</v>
      </c>
      <c r="BE91">
        <f>EXP($K$3*LN($AM91)+$K$4*$AM91+AH$37)</f>
        <v>576.35594297184832</v>
      </c>
      <c r="BG91">
        <f t="shared" si="74"/>
        <v>576.92994187823069</v>
      </c>
      <c r="BI91">
        <f t="shared" si="75"/>
        <v>572.56999573788516</v>
      </c>
    </row>
    <row r="92" spans="39:61" x14ac:dyDescent="0.15">
      <c r="AM92">
        <v>81</v>
      </c>
      <c r="AN92">
        <f t="shared" si="72"/>
        <v>589.47615214133771</v>
      </c>
      <c r="AO92" s="53">
        <f t="shared" si="73"/>
        <v>7.4378999999999999E-3</v>
      </c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>
        <f>EXP($K$3*LN($AM92)+$K$4*$AM92+AD$37)</f>
        <v>581.99991979247318</v>
      </c>
      <c r="BC92">
        <f>EXP($K$3*LN($AM92)+$K$4*$AM92+AF$37)</f>
        <v>582.17549321668685</v>
      </c>
      <c r="BE92">
        <f>EXP($K$3*LN($AM92)+$K$4*$AM92+AH$37)</f>
        <v>576.40946833129237</v>
      </c>
      <c r="BG92">
        <f t="shared" si="74"/>
        <v>576.98352054413954</v>
      </c>
      <c r="BI92">
        <f t="shared" si="75"/>
        <v>572.62316950177615</v>
      </c>
    </row>
    <row r="93" spans="39:61" x14ac:dyDescent="0.15">
      <c r="AM93">
        <v>82</v>
      </c>
      <c r="AN93">
        <f t="shared" si="72"/>
        <v>589.52968167907068</v>
      </c>
      <c r="AO93" s="53">
        <f t="shared" si="73"/>
        <v>7.3629000000000003E-3</v>
      </c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>
        <f>EXP($K$3*LN($AM93)+$K$4*$AM93+AD$37)</f>
        <v>582.05277042358694</v>
      </c>
      <c r="BC93">
        <f>EXP($K$3*LN($AM93)+$K$4*$AM93+AF$37)</f>
        <v>582.22835979138745</v>
      </c>
      <c r="BE93">
        <f>EXP($K$3*LN($AM93)+$K$4*$AM93+AH$37)</f>
        <v>576.46181130101661</v>
      </c>
      <c r="BG93">
        <f t="shared" si="74"/>
        <v>577.03591564277428</v>
      </c>
      <c r="BI93">
        <f t="shared" si="75"/>
        <v>572.67516864278855</v>
      </c>
    </row>
    <row r="94" spans="39:61" x14ac:dyDescent="0.15">
      <c r="AM94">
        <v>83</v>
      </c>
      <c r="AN94">
        <f t="shared" si="72"/>
        <v>589.58203113374009</v>
      </c>
      <c r="AO94" s="53">
        <f t="shared" si="73"/>
        <v>7.2878999999999999E-3</v>
      </c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>
        <f>EXP($K$3*LN($AM94)+$K$4*$AM94+AD$37)</f>
        <v>582.10445593844292</v>
      </c>
      <c r="BC94">
        <f>EXP($K$3*LN($AM94)+$K$4*$AM94+AF$37)</f>
        <v>582.28006089834673</v>
      </c>
      <c r="BE94">
        <f>EXP($K$3*LN($AM94)+$K$4*$AM94+AH$37)</f>
        <v>576.51300034610995</v>
      </c>
      <c r="BG94">
        <f t="shared" si="74"/>
        <v>577.08715566757257</v>
      </c>
      <c r="BI94">
        <f t="shared" si="75"/>
        <v>572.72602143903077</v>
      </c>
    </row>
    <row r="95" spans="39:61" x14ac:dyDescent="0.15">
      <c r="AM95">
        <v>84</v>
      </c>
      <c r="AN95">
        <f t="shared" si="72"/>
        <v>589.63322857547985</v>
      </c>
      <c r="AO95" s="53">
        <f t="shared" si="73"/>
        <v>7.2129000000000004E-3</v>
      </c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>
        <f>EXP($K$3*LN($AM95)+$K$4*$AM95+AD$37)</f>
        <v>582.1550040511662</v>
      </c>
      <c r="BC95">
        <f>EXP($K$3*LN($AM95)+$K$4*$AM95+AF$37)</f>
        <v>582.33062426005017</v>
      </c>
      <c r="BE95">
        <f>EXP($K$3*LN($AM95)+$K$4*$AM95+AH$37)</f>
        <v>576.56306291448686</v>
      </c>
      <c r="BG95">
        <f t="shared" si="74"/>
        <v>577.13726809378454</v>
      </c>
      <c r="BI95">
        <f t="shared" si="75"/>
        <v>572.77575515811839</v>
      </c>
    </row>
    <row r="96" spans="39:61" x14ac:dyDescent="0.15">
      <c r="AM96">
        <v>85</v>
      </c>
      <c r="AN96">
        <f t="shared" si="72"/>
        <v>589.68330108325176</v>
      </c>
      <c r="AO96" s="53">
        <f t="shared" si="73"/>
        <v>7.1379E-3</v>
      </c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>
        <f>EXP($K$3*LN($AM96)+$K$4*$AM96+AD$37)</f>
        <v>582.2044414972803</v>
      </c>
      <c r="BC96">
        <f>EXP($K$3*LN($AM96)+$K$4*$AM96+AF$37)</f>
        <v>582.38007662008681</v>
      </c>
      <c r="BE96">
        <f>EXP($K$3*LN($AM96)+$K$4*$AM96+AH$37)</f>
        <v>576.61202548486051</v>
      </c>
      <c r="BG96">
        <f t="shared" si="74"/>
        <v>577.18627942649368</v>
      </c>
      <c r="BI96">
        <f t="shared" si="75"/>
        <v>572.82439610483198</v>
      </c>
    </row>
    <row r="97" spans="39:61" x14ac:dyDescent="0.15">
      <c r="AM97">
        <v>86</v>
      </c>
      <c r="AN97">
        <f t="shared" si="72"/>
        <v>589.73227479103923</v>
      </c>
      <c r="AO97" s="53">
        <f t="shared" si="73"/>
        <v>7.0629000000000004E-3</v>
      </c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>
        <f>EXP($K$3*LN($AM97)+$K$4*$AM97+AD$37)</f>
        <v>582.25279407931566</v>
      </c>
      <c r="BC97">
        <f>EXP($K$3*LN($AM97)+$K$4*$AM97+AF$37)</f>
        <v>582.42844378877089</v>
      </c>
      <c r="BE97">
        <f>EXP($K$3*LN($AM97)+$K$4*$AM97+AH$37)</f>
        <v>576.65991361191277</v>
      </c>
      <c r="BG97">
        <f t="shared" si="74"/>
        <v>577.23421524583205</v>
      </c>
      <c r="BI97">
        <f t="shared" si="75"/>
        <v>572.87196966599072</v>
      </c>
    </row>
    <row r="98" spans="39:61" x14ac:dyDescent="0.15">
      <c r="AM98">
        <v>87</v>
      </c>
      <c r="AN98">
        <f t="shared" si="72"/>
        <v>589.78017493138248</v>
      </c>
      <c r="AO98" s="53">
        <f t="shared" si="73"/>
        <v>6.9879E-3</v>
      </c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>
        <f>EXP($K$3*LN($AM98)+$K$4*$AM98+AD$37)</f>
        <v>582.30008670979191</v>
      </c>
      <c r="BC98">
        <f>EXP($K$3*LN($AM98)+$K$4*$AM98+AF$37)</f>
        <v>582.47575068613753</v>
      </c>
      <c r="BE98">
        <f>EXP($K$3*LN($AM98)+$K$4*$AM98+AH$37)</f>
        <v>576.70675196886407</v>
      </c>
      <c r="BG98">
        <f t="shared" si="74"/>
        <v>577.28110024959244</v>
      </c>
      <c r="BI98">
        <f t="shared" si="75"/>
        <v>572.91850035274251</v>
      </c>
    </row>
    <row r="99" spans="39:61" x14ac:dyDescent="0.15">
      <c r="AM99">
        <v>88</v>
      </c>
      <c r="AN99">
        <f t="shared" si="72"/>
        <v>589.82702587642973</v>
      </c>
      <c r="AO99" s="53">
        <f t="shared" si="73"/>
        <v>6.9129000000000005E-3</v>
      </c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>
        <f>EXP($K$3*LN($AM99)+$K$4*$AM99+AD$37)</f>
        <v>582.34634345174936</v>
      </c>
      <c r="BC99">
        <f>EXP($K$3*LN($AM99)+$K$4*$AM99+AF$37)</f>
        <v>582.52202138248629</v>
      </c>
      <c r="BE99">
        <f>EXP($K$3*LN($AM99)+$K$4*$AM99+AH$37)</f>
        <v>576.75256438761483</v>
      </c>
      <c r="BG99">
        <f t="shared" si="74"/>
        <v>577.32695829340969</v>
      </c>
      <c r="BI99">
        <f t="shared" si="75"/>
        <v>572.96401184044157</v>
      </c>
    </row>
    <row r="100" spans="39:61" x14ac:dyDescent="0.15">
      <c r="AM100">
        <v>89</v>
      </c>
      <c r="AN100">
        <f t="shared" si="72"/>
        <v>589.87285117667909</v>
      </c>
      <c r="AO100" s="53">
        <f t="shared" si="73"/>
        <v>6.8379000000000001E-3</v>
      </c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>
        <f>EXP($K$3*LN($AM100)+$K$4*$AM100+AD$37)</f>
        <v>582.39158755699896</v>
      </c>
      <c r="BC100">
        <f>EXP($K$3*LN($AM100)+$K$4*$AM100+AF$37)</f>
        <v>582.56727913664236</v>
      </c>
      <c r="BE100">
        <f>EXP($K$3*LN($AM100)+$K$4*$AM100+AH$37)</f>
        <v>576.79737389662876</v>
      </c>
      <c r="BG100">
        <f t="shared" si="74"/>
        <v>577.37181242868201</v>
      </c>
      <c r="BI100">
        <f t="shared" si="75"/>
        <v>573.00852700628309</v>
      </c>
    </row>
    <row r="101" spans="39:61" x14ac:dyDescent="0.15">
      <c r="AM101">
        <v>90</v>
      </c>
      <c r="AN101">
        <f t="shared" si="72"/>
        <v>589.91767359756193</v>
      </c>
      <c r="AO101" s="53">
        <f t="shared" si="73"/>
        <v>6.7629000000000005E-3</v>
      </c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>
        <f>EXP($K$3*LN($AM101)+$K$4*$AM101+AD$37)</f>
        <v>582.4358415022416</v>
      </c>
      <c r="BC101">
        <f>EXP($K$3*LN($AM101)+$K$4*$AM101+AF$37)</f>
        <v>582.61154643208727</v>
      </c>
      <c r="BE101">
        <f>EXP($K$3*LN($AM101)+$K$4*$AM101+AH$37)</f>
        <v>576.84120275670477</v>
      </c>
      <c r="BG101">
        <f t="shared" si="74"/>
        <v>577.41568493837769</v>
      </c>
      <c r="BI101">
        <f t="shared" si="75"/>
        <v>573.05206796483992</v>
      </c>
    </row>
    <row r="102" spans="39:61" x14ac:dyDescent="0.15">
      <c r="AM102">
        <v>91</v>
      </c>
      <c r="AN102">
        <f t="shared" si="72"/>
        <v>589.96151515400732</v>
      </c>
      <c r="AO102" s="53">
        <f t="shared" si="73"/>
        <v>6.6879000000000001E-3</v>
      </c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>
        <f>EXP($K$3*LN($AM102)+$K$4*$AM102+AD$37)</f>
        <v>582.47912702319456</v>
      </c>
      <c r="BC102">
        <f>EXP($K$3*LN($AM102)+$K$4*$AM102+AF$37)</f>
        <v>582.65484501109552</v>
      </c>
      <c r="BE102">
        <f>EXP($K$3*LN($AM102)+$K$4*$AM102+AH$37)</f>
        <v>576.88407249477586</v>
      </c>
      <c r="BG102">
        <f t="shared" si="74"/>
        <v>577.45859737086903</v>
      </c>
      <c r="BI102">
        <f t="shared" si="75"/>
        <v>573.09465610163977</v>
      </c>
    </row>
    <row r="103" spans="39:61" x14ac:dyDescent="0.15">
      <c r="AM103">
        <v>92</v>
      </c>
      <c r="AN103">
        <f t="shared" si="72"/>
        <v>590.00439714312733</v>
      </c>
      <c r="AO103" s="53">
        <f t="shared" si="73"/>
        <v>6.6129000000000005E-3</v>
      </c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>
        <f>EXP($K$3*LN($AM103)+$K$4*$AM103+AD$37)</f>
        <v>582.52146514686206</v>
      </c>
      <c r="BC103">
        <f>EXP($K$3*LN($AM103)+$K$4*$AM103+AF$37)</f>
        <v>582.69719590701459</v>
      </c>
      <c r="BE103">
        <f>EXP($K$3*LN($AM103)+$K$4*$AM103+AH$37)</f>
        <v>576.92600393586963</v>
      </c>
      <c r="BG103">
        <f t="shared" si="74"/>
        <v>577.50057057192305</v>
      </c>
      <c r="BI103">
        <f t="shared" si="75"/>
        <v>573.13631210491531</v>
      </c>
    </row>
    <row r="104" spans="39:61" x14ac:dyDescent="0.15">
      <c r="AM104">
        <v>93</v>
      </c>
      <c r="AN104">
        <f t="shared" si="72"/>
        <v>590.04634017513979</v>
      </c>
      <c r="AO104" s="53">
        <f t="shared" si="73"/>
        <v>6.5379000000000001E-3</v>
      </c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>
        <f>EXP($K$3*LN($AM104)+$K$4*$AM104+AD$37)</f>
        <v>582.56287622206571</v>
      </c>
      <c r="BC104">
        <f>EXP($K$3*LN($AM104)+$K$4*$AM104+AF$37)</f>
        <v>582.73861947480464</v>
      </c>
      <c r="BE104">
        <f>EXP($K$3*LN($AM104)+$K$4*$AM104+AH$37)</f>
        <v>576.96701723334513</v>
      </c>
      <c r="BG104">
        <f t="shared" si="74"/>
        <v>577.54162471497011</v>
      </c>
      <c r="BI104">
        <f t="shared" si="75"/>
        <v>573.17705599564306</v>
      </c>
    </row>
    <row r="105" spans="39:61" x14ac:dyDescent="0.15">
      <c r="AM105">
        <v>94</v>
      </c>
      <c r="AN105">
        <f t="shared" si="72"/>
        <v>590.08736420263995</v>
      </c>
      <c r="AO105" s="53">
        <f t="shared" si="73"/>
        <v>6.4629000000000006E-3</v>
      </c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>
        <f>EXP($K$3*LN($AM105)+$K$4*$AM105+AD$37)</f>
        <v>582.60337994834526</v>
      </c>
      <c r="BC105">
        <f>EXP($K$3*LN($AM105)+$K$4*$AM105+AF$37)</f>
        <v>582.77913541994826</v>
      </c>
      <c r="BE105">
        <f>EXP($K$3*LN($AM105)+$K$4*$AM105+AH$37)</f>
        <v>577.0071318975165</v>
      </c>
      <c r="BG105">
        <f t="shared" si="74"/>
        <v>577.5817793297548</v>
      </c>
      <c r="BI105">
        <f t="shared" si="75"/>
        <v>573.21690715597845</v>
      </c>
    </row>
    <row r="106" spans="39:61" x14ac:dyDescent="0.15">
      <c r="AM106">
        <v>95</v>
      </c>
      <c r="AN106">
        <f t="shared" si="72"/>
        <v>590.1274885483308</v>
      </c>
      <c r="AO106" s="53">
        <f t="shared" si="73"/>
        <v>6.3879000000000002E-3</v>
      </c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>
        <f>EXP($K$3*LN($AM106)+$K$4*$AM106+AD$37)</f>
        <v>582.64299540333695</v>
      </c>
      <c r="BC106">
        <f>EXP($K$3*LN($AM106)+$K$4*$AM106+AF$37)</f>
        <v>582.81876282583687</v>
      </c>
      <c r="BE106">
        <f>EXP($K$3*LN($AM106)+$K$4*$AM106+AH$37)</f>
        <v>577.0463668227685</v>
      </c>
      <c r="BG106">
        <f t="shared" si="74"/>
        <v>577.62105332947829</v>
      </c>
      <c r="BI106">
        <f t="shared" si="75"/>
        <v>573.25588435619352</v>
      </c>
    </row>
    <row r="107" spans="39:61" x14ac:dyDescent="0.15">
      <c r="AM107">
        <v>96</v>
      </c>
      <c r="AN107">
        <f t="shared" si="72"/>
        <v>590.16673193130498</v>
      </c>
      <c r="AO107" s="53">
        <f t="shared" si="73"/>
        <v>6.3128999999999998E-3</v>
      </c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>
        <f>EXP($K$3*LN($AM107)+$K$4*$AM107+AD$37)</f>
        <v>582.68174106872209</v>
      </c>
      <c r="BC107">
        <f>EXP($K$3*LN($AM107)+$K$4*$AM107+AF$37)</f>
        <v>582.85752017972732</v>
      </c>
      <c r="BE107">
        <f>EXP($K$3*LN($AM107)+$K$4*$AM107+AH$37)</f>
        <v>577.08474031325363</v>
      </c>
      <c r="BG107">
        <f t="shared" si="74"/>
        <v>577.65946503652413</v>
      </c>
      <c r="BI107">
        <f t="shared" si="75"/>
        <v>573.29400578020488</v>
      </c>
    </row>
    <row r="108" spans="39:61" x14ac:dyDescent="0.15">
      <c r="AM108">
        <v>97</v>
      </c>
      <c r="AN108">
        <f t="shared" si="72"/>
        <v>590.20511249196545</v>
      </c>
      <c r="AO108" s="53">
        <f t="shared" si="73"/>
        <v>6.2379000000000002E-3</v>
      </c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>
        <f>EXP($K$3*LN($AM108)+$K$4*$AM108+AD$37)</f>
        <v>582.71963485483172</v>
      </c>
      <c r="BC108">
        <f>EXP($K$3*LN($AM108)+$K$4*$AM108+AF$37)</f>
        <v>582.89542539735362</v>
      </c>
      <c r="BE108">
        <f>EXP($K$3*LN($AM108)+$K$4*$AM108+AH$37)</f>
        <v>577.12227010726519</v>
      </c>
      <c r="BG108">
        <f t="shared" si="74"/>
        <v>577.6970322068496</v>
      </c>
      <c r="BI108">
        <f t="shared" si="75"/>
        <v>573.33128904978719</v>
      </c>
    </row>
    <row r="109" spans="39:61" x14ac:dyDescent="0.15">
      <c r="AM109">
        <v>98</v>
      </c>
      <c r="AN109">
        <f t="shared" si="72"/>
        <v>590.24264781567956</v>
      </c>
      <c r="AO109" s="53">
        <f t="shared" si="73"/>
        <v>6.1628999999999998E-3</v>
      </c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>
        <f>EXP($K$3*LN($AM109)+$K$4*$AM109+AD$37)</f>
        <v>582.75669412400089</v>
      </c>
      <c r="BC109">
        <f>EXP($K$3*LN($AM109)+$K$4*$AM109+AF$37)</f>
        <v>582.93249584628859</v>
      </c>
      <c r="BE109">
        <f>EXP($K$3*LN($AM109)+$K$4*$AM109+AH$37)</f>
        <v>577.15897340036213</v>
      </c>
      <c r="BG109">
        <f t="shared" si="74"/>
        <v>577.73377205313966</v>
      </c>
      <c r="BI109">
        <f t="shared" si="75"/>
        <v>573.36775124754604</v>
      </c>
    </row>
    <row r="110" spans="39:61" x14ac:dyDescent="0.15">
      <c r="AM110">
        <v>99</v>
      </c>
      <c r="AN110">
        <f t="shared" si="72"/>
        <v>590.27935495522706</v>
      </c>
      <c r="AO110" s="53">
        <f t="shared" si="73"/>
        <v>6.0879000000000003E-3</v>
      </c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>
        <f>EXP($K$3*LN($AM110)+$K$4*$AM110+AD$37)</f>
        <v>582.79293571273161</v>
      </c>
      <c r="BC110">
        <f>EXP($K$3*LN($AM110)+$K$4*$AM110+AF$37)</f>
        <v>582.96874836811321</v>
      </c>
      <c r="BE110">
        <f>EXP($K$3*LN($AM110)+$K$4*$AM110+AH$37)</f>
        <v>577.19486686732193</v>
      </c>
      <c r="BG110">
        <f t="shared" si="74"/>
        <v>577.76970126677838</v>
      </c>
      <c r="BI110">
        <f t="shared" si="75"/>
        <v>573.40340893872599</v>
      </c>
    </row>
    <row r="111" spans="39:61" x14ac:dyDescent="0.15">
      <c r="AM111">
        <v>100</v>
      </c>
      <c r="AN111">
        <f t="shared" si="72"/>
        <v>590.31525045212982</v>
      </c>
      <c r="AO111" s="53">
        <f t="shared" si="73"/>
        <v>6.0128999999999998E-3</v>
      </c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>
        <f>EXP($K$3*LN($AM111)+$K$4*$AM111+AD$37)</f>
        <v>582.82837595275214</v>
      </c>
      <c r="BC111">
        <f>EXP($K$3*LN($AM111)+$K$4*$AM111+AF$37)</f>
        <v>583.00419929948282</v>
      </c>
      <c r="BE111">
        <f>EXP($K$3*LN($AM111)+$K$4*$AM111+AH$37)</f>
        <v>577.22996668299731</v>
      </c>
      <c r="BG111">
        <f t="shared" si="74"/>
        <v>577.80483603872699</v>
      </c>
      <c r="BI111">
        <f t="shared" si="75"/>
        <v>573.43827819193086</v>
      </c>
    </row>
    <row r="112" spans="39:61" x14ac:dyDescent="0.15">
      <c r="AM112">
        <v>101</v>
      </c>
      <c r="AN112">
        <f t="shared" si="72"/>
        <v>590.35035035692135</v>
      </c>
      <c r="AO112" s="53">
        <f t="shared" si="73"/>
        <v>5.9379000000000003E-3</v>
      </c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>
        <f>EXP($K$3*LN($AM112)+$K$4*$AM112+AD$37)</f>
        <v>582.86303069102985</v>
      </c>
      <c r="BC112">
        <f>EXP($K$3*LN($AM112)+$K$4*$AM112+AF$37)</f>
        <v>583.03886449214531</v>
      </c>
      <c r="BE112">
        <f>EXP($K$3*LN($AM112)+$K$4*$AM112+AH$37)</f>
        <v>577.264288542136</v>
      </c>
      <c r="BG112">
        <f t="shared" si="74"/>
        <v>577.83919207936378</v>
      </c>
      <c r="BI112">
        <f t="shared" si="75"/>
        <v>573.47237459881342</v>
      </c>
    </row>
    <row r="113" spans="39:61" x14ac:dyDescent="0.15">
      <c r="AM113">
        <v>102</v>
      </c>
      <c r="AN113">
        <f t="shared" si="72"/>
        <v>590.38467024842055</v>
      </c>
      <c r="AO113" s="53">
        <f t="shared" si="73"/>
        <v>5.8628999999999999E-3</v>
      </c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>
        <f>EXP($K$3*LN($AM113)+$K$4*$AM113+AD$37)</f>
        <v>582.89691530879986</v>
      </c>
      <c r="BC113">
        <f>EXP($K$3*LN($AM113)+$K$4*$AM113+AF$37)</f>
        <v>583.0727593319757</v>
      </c>
      <c r="BE113">
        <f>EXP($K$3*LN($AM113)+$K$4*$AM113+AH$37)</f>
        <v>577.29784767822719</v>
      </c>
      <c r="BG113">
        <f t="shared" si="74"/>
        <v>577.87278463734935</v>
      </c>
      <c r="BI113">
        <f t="shared" si="75"/>
        <v>573.50571329279762</v>
      </c>
    </row>
    <row r="114" spans="39:61" x14ac:dyDescent="0.15">
      <c r="AM114">
        <v>103</v>
      </c>
      <c r="AN114">
        <f t="shared" si="72"/>
        <v>590.41822525206726</v>
      </c>
      <c r="AO114" s="53">
        <f t="shared" si="73"/>
        <v>5.7879000000000003E-3</v>
      </c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>
        <f>EXP($K$3*LN($AM114)+$K$4*$AM114+AD$37)</f>
        <v>582.93004473966835</v>
      </c>
      <c r="BC114">
        <f>EXP($K$3*LN($AM114)+$K$4*$AM114+AF$37)</f>
        <v>583.10589875708558</v>
      </c>
      <c r="BE114">
        <f>EXP($K$3*LN($AM114)+$K$4*$AM114+AH$37)</f>
        <v>577.33065888143119</v>
      </c>
      <c r="BG114">
        <f t="shared" si="74"/>
        <v>577.90562851757352</v>
      </c>
      <c r="BI114">
        <f t="shared" si="75"/>
        <v>573.53830896689067</v>
      </c>
    </row>
    <row r="115" spans="39:61" x14ac:dyDescent="0.15">
      <c r="AM115">
        <v>104</v>
      </c>
      <c r="AN115">
        <f t="shared" si="72"/>
        <v>590.45103005737644</v>
      </c>
      <c r="AO115" s="53">
        <f t="shared" si="73"/>
        <v>5.7128999999999999E-3</v>
      </c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>
        <f>EXP($K$3*LN($AM115)+$K$4*$AM115+AD$37)</f>
        <v>582.96243348684561</v>
      </c>
      <c r="BC115">
        <f>EXP($K$3*LN($AM115)+$K$4*$AM115+AF$37)</f>
        <v>583.13829727506015</v>
      </c>
      <c r="BE115">
        <f>EXP($K$3*LN($AM115)+$K$4*$AM115+AH$37)</f>
        <v>577.36273651564647</v>
      </c>
      <c r="BG115">
        <f t="shared" si="74"/>
        <v>577.93773809823983</v>
      </c>
      <c r="BI115">
        <f t="shared" si="75"/>
        <v>573.57017589063776</v>
      </c>
    </row>
    <row r="116" spans="39:61" x14ac:dyDescent="0.15">
      <c r="AM116">
        <v>105</v>
      </c>
      <c r="AN116">
        <f t="shared" si="72"/>
        <v>590.48309893456019</v>
      </c>
      <c r="AO116" s="53">
        <f t="shared" si="73"/>
        <v>5.6378999999999995E-3</v>
      </c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>
        <f>EXP($K$3*LN($AM116)+$K$4*$AM116+AD$37)</f>
        <v>582.99409563955703</v>
      </c>
      <c r="BC116">
        <f>EXP($K$3*LN($AM116)+$K$4*$AM116+AF$37)</f>
        <v>583.1699689793752</v>
      </c>
      <c r="BE116">
        <f>EXP($K$3*LN($AM116)+$K$4*$AM116+AH$37)</f>
        <v>577.39409453476276</v>
      </c>
      <c r="BG116">
        <f t="shared" si="74"/>
        <v>577.9691273471351</v>
      </c>
      <c r="BI116">
        <f t="shared" si="75"/>
        <v>573.60132792626916</v>
      </c>
    </row>
    <row r="117" spans="39:61" x14ac:dyDescent="0.15">
      <c r="AM117">
        <v>106</v>
      </c>
      <c r="AN117">
        <f t="shared" si="72"/>
        <v>590.51444575035987</v>
      </c>
      <c r="AO117" s="53">
        <f t="shared" si="73"/>
        <v>5.5629000000000008E-3</v>
      </c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>
        <f>EXP($K$3*LN($AM117)+$K$4*$AM117+AD$37)</f>
        <v>583.02504488867396</v>
      </c>
      <c r="BC117">
        <f>EXP($K$3*LN($AM117)+$K$4*$AM117+AF$37)</f>
        <v>583.20092756503232</v>
      </c>
      <c r="BE117">
        <f>EXP($K$3*LN($AM117)+$K$4*$AM117+AH$37)</f>
        <v>577.42474649814301</v>
      </c>
      <c r="BG117">
        <f t="shared" si="74"/>
        <v>577.99980983712601</v>
      </c>
      <c r="BI117">
        <f t="shared" si="75"/>
        <v>573.63177854407922</v>
      </c>
    </row>
    <row r="118" spans="39:61" x14ac:dyDescent="0.15">
      <c r="AM118">
        <v>107</v>
      </c>
      <c r="AN118">
        <f t="shared" si="72"/>
        <v>590.54508398314385</v>
      </c>
      <c r="AO118" s="53">
        <f t="shared" si="73"/>
        <v>5.4879000000000004E-3</v>
      </c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>
        <f>EXP($K$3*LN($AM118)+$K$4*$AM118+AD$37)</f>
        <v>583.05529454162104</v>
      </c>
      <c r="BC118">
        <f>EXP($K$3*LN($AM118)+$K$4*$AM118+AF$37)</f>
        <v>583.23118634347065</v>
      </c>
      <c r="BE118">
        <f>EXP($K$3*LN($AM118)+$K$4*$AM118+AH$37)</f>
        <v>577.45470558538602</v>
      </c>
      <c r="BG118">
        <f t="shared" si="74"/>
        <v>578.02979876093696</v>
      </c>
      <c r="BI118">
        <f t="shared" si="75"/>
        <v>573.66154083709307</v>
      </c>
    </row>
    <row r="119" spans="39:61" x14ac:dyDescent="0.15">
      <c r="AM119">
        <v>108</v>
      </c>
      <c r="AN119">
        <f t="shared" si="72"/>
        <v>590.57502673729937</v>
      </c>
      <c r="AO119" s="53">
        <f t="shared" si="73"/>
        <v>5.4129E-3</v>
      </c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>
        <f>EXP($K$3*LN($AM119)+$K$4*$AM119+AD$37)</f>
        <v>583.08485753658465</v>
      </c>
      <c r="BC119">
        <f>EXP($K$3*LN($AM119)+$K$4*$AM119+AF$37)</f>
        <v>583.26075825677947</v>
      </c>
      <c r="BE119">
        <f>EXP($K$3*LN($AM119)+$K$4*$AM119+AH$37)</f>
        <v>577.48398461039903</v>
      </c>
      <c r="BG119">
        <f t="shared" si="74"/>
        <v>578.05910694523709</v>
      </c>
      <c r="BI119">
        <f t="shared" si="75"/>
        <v>573.69062753504659</v>
      </c>
    </row>
    <row r="120" spans="39:61" x14ac:dyDescent="0.15">
      <c r="AM120">
        <v>109</v>
      </c>
      <c r="AN120">
        <f t="shared" si="72"/>
        <v>590.60428675696551</v>
      </c>
      <c r="AO120" s="53">
        <f t="shared" si="73"/>
        <v>5.3378999999999996E-3</v>
      </c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>
        <f>EXP($K$3*LN($AM120)+$K$4*$AM120+AD$37)</f>
        <v>583.11374645607179</v>
      </c>
      <c r="BC120">
        <f>EXP($K$3*LN($AM120)+$K$4*$AM120+AF$37)</f>
        <v>583.28965589126187</v>
      </c>
      <c r="BE120">
        <f>EXP($K$3*LN($AM120)+$K$4*$AM120+AH$37)</f>
        <v>577.51259603482708</v>
      </c>
      <c r="BG120">
        <f t="shared" si="74"/>
        <v>578.08774686408174</v>
      </c>
      <c r="BI120">
        <f t="shared" si="75"/>
        <v>573.719051017727</v>
      </c>
    </row>
    <row r="121" spans="39:61" x14ac:dyDescent="0.15">
      <c r="AM121">
        <v>110</v>
      </c>
      <c r="AN121">
        <f t="shared" si="72"/>
        <v>590.63287643914327</v>
      </c>
      <c r="AO121" s="53">
        <f t="shared" si="73"/>
        <v>5.2629000000000009E-3</v>
      </c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>
        <f>EXP($K$3*LN($AM121)+$K$4*$AM121+AD$37)</f>
        <v>583.14197353985435</v>
      </c>
      <c r="BC121">
        <f>EXP($K$3*LN($AM121)+$K$4*$AM121+AF$37)</f>
        <v>583.31789149038195</v>
      </c>
      <c r="BE121">
        <f>EXP($K$3*LN($AM121)+$K$4*$AM121+AH$37)</f>
        <v>577.54055198087167</v>
      </c>
      <c r="BG121">
        <f t="shared" si="74"/>
        <v>578.11573065174503</v>
      </c>
      <c r="BI121">
        <f t="shared" si="75"/>
        <v>573.74682332770794</v>
      </c>
    </row>
    <row r="122" spans="39:61" x14ac:dyDescent="0.15">
      <c r="AM122">
        <v>111</v>
      </c>
      <c r="AN122">
        <f t="shared" si="72"/>
        <v>590.66080784620863</v>
      </c>
      <c r="AO122" s="53">
        <f t="shared" si="73"/>
        <v>5.1879000000000005E-3</v>
      </c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>
        <f>EXP($K$3*LN($AM122)+$K$4*$AM122+AD$37)</f>
        <v>583.16955069732319</v>
      </c>
      <c r="BC122">
        <f>EXP($K$3*LN($AM122)+$K$4*$AM122+AF$37)</f>
        <v>583.34547696712343</v>
      </c>
      <c r="BE122">
        <f>EXP($K$3*LN($AM122)+$K$4*$AM122+AH$37)</f>
        <v>577.56786424352686</v>
      </c>
      <c r="BG122">
        <f t="shared" si="74"/>
        <v>578.14307011496805</v>
      </c>
      <c r="BI122">
        <f t="shared" si="75"/>
        <v>573.773956182505</v>
      </c>
    </row>
    <row r="123" spans="39:61" x14ac:dyDescent="0.15">
      <c r="AM123">
        <v>112</v>
      </c>
      <c r="AN123">
        <f t="shared" si="72"/>
        <v>590.68809271787029</v>
      </c>
      <c r="AO123" s="53">
        <f t="shared" si="73"/>
        <v>5.1129000000000001E-3</v>
      </c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>
        <f>EXP($K$3*LN($AM123)+$K$4*$AM123+AD$37)</f>
        <v>583.19648951929412</v>
      </c>
      <c r="BC123">
        <f>EXP($K$3*LN($AM123)+$K$4*$AM123+AF$37)</f>
        <v>583.37242391579855</v>
      </c>
      <c r="BE123">
        <f>EXP($K$3*LN($AM123)+$K$4*$AM123+AH$37)</f>
        <v>577.59454430227197</v>
      </c>
      <c r="BG123">
        <f t="shared" si="74"/>
        <v>578.1697767446625</v>
      </c>
      <c r="BI123">
        <f t="shared" si="75"/>
        <v>573.80046098619152</v>
      </c>
    </row>
    <row r="124" spans="39:61" x14ac:dyDescent="0.15">
      <c r="AM124">
        <v>113</v>
      </c>
      <c r="AN124">
        <f t="shared" si="72"/>
        <v>590.71474248259892</v>
      </c>
      <c r="AO124" s="53">
        <f t="shared" si="73"/>
        <v>5.0378999999999997E-3</v>
      </c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>
        <f>EXP($K$3*LN($AM124)+$K$4*$AM124+AD$37)</f>
        <v>583.22280128929242</v>
      </c>
      <c r="BC124">
        <f>EXP($K$3*LN($AM124)+$K$4*$AM124+AF$37)</f>
        <v>583.3987436233366</v>
      </c>
      <c r="BE124">
        <f>EXP($K$3*LN($AM124)+$K$4*$AM124+AH$37)</f>
        <v>577.62060333224747</v>
      </c>
      <c r="BG124">
        <f t="shared" si="74"/>
        <v>578.19586172709819</v>
      </c>
      <c r="BI124">
        <f t="shared" si="75"/>
        <v>573.82634884050083</v>
      </c>
    </row>
    <row r="125" spans="39:61" x14ac:dyDescent="0.15">
      <c r="AM125">
        <v>114</v>
      </c>
      <c r="AN125">
        <f t="shared" si="72"/>
        <v>590.74076826854923</v>
      </c>
      <c r="AO125" s="53">
        <f t="shared" si="73"/>
        <v>4.962900000000001E-3</v>
      </c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>
        <f>EXP($K$3*LN($AM125)+$K$4*$AM125+AD$37)</f>
        <v>583.24849699433582</v>
      </c>
      <c r="BC125">
        <f>EXP($K$3*LN($AM125)+$K$4*$AM125+AF$37)</f>
        <v>583.42444708007008</v>
      </c>
      <c r="BE125">
        <f>EXP($K$3*LN($AM125)+$K$4*$AM125+AH$37)</f>
        <v>577.64605221493412</v>
      </c>
      <c r="BG125">
        <f t="shared" si="74"/>
        <v>578.22133595459309</v>
      </c>
      <c r="BI125">
        <f t="shared" si="75"/>
        <v>573.85163055543603</v>
      </c>
    </row>
    <row r="126" spans="39:61" x14ac:dyDescent="0.15">
      <c r="AM126">
        <v>115</v>
      </c>
      <c r="AN126">
        <f t="shared" si="72"/>
        <v>590.76618091401019</v>
      </c>
      <c r="AO126" s="53">
        <f t="shared" si="73"/>
        <v>4.8879000000000006E-3</v>
      </c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>
        <f>EXP($K$3*LN($AM126)+$K$4*$AM126+AD$37)</f>
        <v>583.27358733525341</v>
      </c>
      <c r="BC126">
        <f>EXP($K$3*LN($AM126)+$K$4*$AM126+AF$37)</f>
        <v>583.44954499005587</v>
      </c>
      <c r="BE126">
        <f>EXP($K$3*LN($AM126)+$K$4*$AM126+AH$37)</f>
        <v>577.67090154837342</v>
      </c>
      <c r="BG126">
        <f t="shared" si="74"/>
        <v>578.24621003574327</v>
      </c>
      <c r="BI126">
        <f t="shared" si="75"/>
        <v>573.87631665942251</v>
      </c>
    </row>
    <row r="127" spans="39:61" x14ac:dyDescent="0.15">
      <c r="AM127">
        <v>116</v>
      </c>
      <c r="AN127">
        <f t="shared" si="72"/>
        <v>590.79099097740527</v>
      </c>
      <c r="AO127" s="53">
        <f t="shared" si="73"/>
        <v>4.8129000000000002E-3</v>
      </c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>
        <f>EXP($K$3*LN($AM127)+$K$4*$AM127+AD$37)</f>
        <v>583.2980827365576</v>
      </c>
      <c r="BC127">
        <f>EXP($K$3*LN($AM127)+$K$4*$AM127+AF$37)</f>
        <v>583.4740477809512</v>
      </c>
      <c r="BE127">
        <f>EXP($K$3*LN($AM127)+$K$4*$AM127+AH$37)</f>
        <v>577.69516165694415</v>
      </c>
      <c r="BG127">
        <f t="shared" si="74"/>
        <v>578.27049430520958</v>
      </c>
      <c r="BI127">
        <f t="shared" si="75"/>
        <v>573.90041740902063</v>
      </c>
    </row>
    <row r="128" spans="39:61" x14ac:dyDescent="0.15">
      <c r="AM128">
        <v>117</v>
      </c>
      <c r="AN128">
        <f t="shared" si="72"/>
        <v>590.81520874686055</v>
      </c>
      <c r="AO128" s="53">
        <f t="shared" si="73"/>
        <v>4.7378999999999998E-3</v>
      </c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>
        <f>EXP($K$3*LN($AM128)+$K$4*$AM128+AD$37)</f>
        <v>583.321993355892</v>
      </c>
      <c r="BC128">
        <f>EXP($K$3*LN($AM128)+$K$4*$AM128+AF$37)</f>
        <v>583.49796561346409</v>
      </c>
      <c r="BE128">
        <f>EXP($K$3*LN($AM128)+$K$4*$AM128+AH$37)</f>
        <v>577.71884260071977</v>
      </c>
      <c r="BG128">
        <f t="shared" si="74"/>
        <v>578.29419883308447</v>
      </c>
      <c r="BI128">
        <f t="shared" si="75"/>
        <v>573.92394279822145</v>
      </c>
    </row>
    <row r="129" spans="39:61" x14ac:dyDescent="0.15">
      <c r="AM129">
        <v>118</v>
      </c>
      <c r="AN129">
        <f t="shared" si="72"/>
        <v>590.83884424937071</v>
      </c>
      <c r="AO129" s="53">
        <f t="shared" si="73"/>
        <v>4.6629000000000011E-3</v>
      </c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>
        <f>EXP($K$3*LN($AM129)+$K$4*$AM129+AD$37)</f>
        <v>583.3453290930803</v>
      </c>
      <c r="BC129">
        <f>EXP($K$3*LN($AM129)+$K$4*$AM129+AF$37)</f>
        <v>583.52130839040478</v>
      </c>
      <c r="BE129">
        <f>EXP($K$3*LN($AM129)+$K$4*$AM129+AH$37)</f>
        <v>577.74195418443037</v>
      </c>
      <c r="BG129">
        <f t="shared" si="74"/>
        <v>578.31733343386281</v>
      </c>
      <c r="BI129">
        <f t="shared" si="75"/>
        <v>573.94690256735032</v>
      </c>
    </row>
    <row r="130" spans="39:61" x14ac:dyDescent="0.15">
      <c r="AM130">
        <v>119</v>
      </c>
      <c r="AN130">
        <f t="shared" si="72"/>
        <v>590.86190725957817</v>
      </c>
      <c r="AO130" s="53">
        <f t="shared" si="73"/>
        <v>4.5879000000000007E-3</v>
      </c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>
        <f>EXP($K$3*LN($AM130)+$K$4*$AM130+AD$37)</f>
        <v>583.36809959879486</v>
      </c>
      <c r="BC130">
        <f>EXP($K$3*LN($AM130)+$K$4*$AM130+AF$37)</f>
        <v>583.54408576535673</v>
      </c>
      <c r="BE130">
        <f>EXP($K$3*LN($AM130)+$K$4*$AM130+AH$37)</f>
        <v>577.76450596604775</v>
      </c>
      <c r="BG130">
        <f t="shared" si="74"/>
        <v>578.33990767503531</v>
      </c>
      <c r="BI130">
        <f t="shared" si="75"/>
        <v>573.96930621159493</v>
      </c>
    </row>
    <row r="131" spans="39:61" x14ac:dyDescent="0.15">
      <c r="AM131">
        <v>120</v>
      </c>
      <c r="AN131">
        <f t="shared" si="72"/>
        <v>590.88440730818593</v>
      </c>
      <c r="AO131" s="53">
        <f t="shared" si="73"/>
        <v>4.5129000000000002E-3</v>
      </c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>
        <f>EXP($K$3*LN($AM131)+$K$4*$AM131+AD$37)</f>
        <v>583.39031428286216</v>
      </c>
      <c r="BC131">
        <f>EXP($K$3*LN($AM131)+$K$4*$AM131+AF$37)</f>
        <v>583.56630715098538</v>
      </c>
      <c r="BE131">
        <f t="shared" ref="BE131:BE194" si="76">EXP($K$3*LN($AM131)+$K$4*$AM131+AH$37)</f>
        <v>577.78650726501178</v>
      </c>
      <c r="BG131">
        <f t="shared" si="74"/>
        <v>578.36193088532286</v>
      </c>
      <c r="BI131">
        <f t="shared" si="75"/>
        <v>573.99116298917772</v>
      </c>
    </row>
    <row r="132" spans="39:61" x14ac:dyDescent="0.15">
      <c r="AM132">
        <v>121</v>
      </c>
      <c r="AN132">
        <f t="shared" ref="AN132:AN195" si="77">EXP($K$3*LN($AM132)+$K$4*$AM132+AB$37)</f>
        <v>590.90635369002189</v>
      </c>
      <c r="AO132" s="53">
        <f t="shared" ref="AO132:AO195" si="78">$K$3+$K$4*AM132</f>
        <v>4.4378999999999998E-3</v>
      </c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>
        <f>EXP($K$3*LN($AM132)+$K$4*$AM132+AD$37)</f>
        <v>583.41198232222541</v>
      </c>
      <c r="BC132">
        <f>EXP($K$3*LN($AM132)+$K$4*$AM132+AF$37)</f>
        <v>583.58798172700222</v>
      </c>
      <c r="BE132">
        <f>EXP($K$3*LN($AM132)+$K$4*$AM132+AH$37)</f>
        <v>577.8079671701156</v>
      </c>
      <c r="BG132">
        <f t="shared" ref="BG132:BG195" si="79">EXP($K$3*LN($AM132)+$K$4*$AM132+AJ$37)</f>
        <v>578.38341216257027</v>
      </c>
      <c r="BI132">
        <f t="shared" ref="BI132:BI195" si="80">EXP($K$3*LN($AM132)+$K$4*$AM132+AL$37)</f>
        <v>574.01248192918979</v>
      </c>
    </row>
    <row r="133" spans="39:61" x14ac:dyDescent="0.15">
      <c r="AM133">
        <v>122</v>
      </c>
      <c r="AN133">
        <f t="shared" si="77"/>
        <v>590.92775547177257</v>
      </c>
      <c r="AO133" s="53">
        <f t="shared" si="78"/>
        <v>4.3629000000000012E-3</v>
      </c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>
        <f>EXP($K$3*LN($AM133)+$K$4*$AM133+AD$37)</f>
        <v>583.43311266857972</v>
      </c>
      <c r="BC133">
        <f>EXP($K$3*LN($AM133)+$K$4*$AM133+AF$37)</f>
        <v>583.60911844780287</v>
      </c>
      <c r="BE133">
        <f>EXP($K$3*LN($AM133)+$K$4*$AM133+AH$37)</f>
        <v>577.82889454706799</v>
      </c>
      <c r="BG133">
        <f t="shared" si="79"/>
        <v>578.40436038131611</v>
      </c>
      <c r="BI133">
        <f t="shared" si="80"/>
        <v>574.03327183910312</v>
      </c>
    </row>
    <row r="134" spans="39:61" x14ac:dyDescent="0.15">
      <c r="AM134">
        <v>123</v>
      </c>
      <c r="AN134">
        <f t="shared" si="77"/>
        <v>590.94862149940445</v>
      </c>
      <c r="AO134" s="53">
        <f t="shared" si="78"/>
        <v>4.2879000000000007E-3</v>
      </c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>
        <f>EXP($K$3*LN($AM134)+$K$4*$AM134+AD$37)</f>
        <v>583.45371405569949</v>
      </c>
      <c r="BC134">
        <f>EXP($K$3*LN($AM134)+$K$4*$AM134+AF$37)</f>
        <v>583.62972604979643</v>
      </c>
      <c r="BE134">
        <f>EXP($K$3*LN($AM134)+$K$4*$AM134+AH$37)</f>
        <v>577.84929804575029</v>
      </c>
      <c r="BG134">
        <f t="shared" si="79"/>
        <v>578.42478420005591</v>
      </c>
      <c r="BI134">
        <f t="shared" si="80"/>
        <v>574.0535413119801</v>
      </c>
    </row>
    <row r="135" spans="39:61" x14ac:dyDescent="0.15">
      <c r="AM135">
        <v>124</v>
      </c>
      <c r="AN135">
        <f t="shared" si="77"/>
        <v>590.96896040528122</v>
      </c>
      <c r="AO135" s="53">
        <f t="shared" si="78"/>
        <v>4.2129000000000003E-3</v>
      </c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>
        <f>EXP($K$3*LN($AM135)+$K$4*$AM135+AD$37)</f>
        <v>583.47379500646548</v>
      </c>
      <c r="BC135">
        <f>EXP($K$3*LN($AM135)+$K$4*$AM135+AF$37)</f>
        <v>583.64981305843492</v>
      </c>
      <c r="BE135">
        <f>EXP($K$3*LN($AM135)+$K$4*$AM135+AH$37)</f>
        <v>577.86918610717601</v>
      </c>
      <c r="BG135">
        <f t="shared" si="79"/>
        <v>578.44469206820997</v>
      </c>
      <c r="BI135">
        <f t="shared" si="80"/>
        <v>574.07329873338733</v>
      </c>
    </row>
    <row r="136" spans="39:61" x14ac:dyDescent="0.15">
      <c r="AM136">
        <v>125</v>
      </c>
      <c r="AN136">
        <f t="shared" si="77"/>
        <v>590.98878061500022</v>
      </c>
      <c r="AO136" s="53">
        <f t="shared" si="78"/>
        <v>4.1378999999999999E-3</v>
      </c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>
        <f>EXP($K$3*LN($AM136)+$K$4*$AM136+AD$37)</f>
        <v>583.49336383961474</v>
      </c>
      <c r="BC136">
        <f>EXP($K$3*LN($AM136)+$K$4*$AM136+AF$37)</f>
        <v>583.66938779496479</v>
      </c>
      <c r="BE136">
        <f>EXP($K$3*LN($AM136)+$K$4*$AM136+AH$37)</f>
        <v>577.88856697017593</v>
      </c>
      <c r="BG136">
        <f t="shared" si="79"/>
        <v>578.46409223281387</v>
      </c>
      <c r="BI136">
        <f t="shared" si="80"/>
        <v>574.09255228803625</v>
      </c>
    </row>
    <row r="137" spans="39:61" x14ac:dyDescent="0.15">
      <c r="AM137">
        <v>126</v>
      </c>
      <c r="AN137">
        <f t="shared" si="77"/>
        <v>591.00809035395559</v>
      </c>
      <c r="AO137" s="53">
        <f t="shared" si="78"/>
        <v>4.0629000000000012E-3</v>
      </c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>
        <f>EXP($K$3*LN($AM137)+$K$4*$AM137+AD$37)</f>
        <v>583.51242867622</v>
      </c>
      <c r="BC137">
        <f>EXP($K$3*LN($AM137)+$K$4*$AM137+AF$37)</f>
        <v>583.68845838290872</v>
      </c>
      <c r="BE137">
        <f>EXP($K$3*LN($AM137)+$K$4*$AM137+AH$37)</f>
        <v>577.90744867781495</v>
      </c>
      <c r="BG137">
        <f t="shared" si="79"/>
        <v>578.48299274494275</v>
      </c>
      <c r="BI137">
        <f t="shared" si="80"/>
        <v>574.11130996615884</v>
      </c>
    </row>
    <row r="138" spans="39:61" x14ac:dyDescent="0.15">
      <c r="AM138">
        <v>127</v>
      </c>
      <c r="AN138">
        <f t="shared" si="77"/>
        <v>591.02689765364164</v>
      </c>
      <c r="AO138" s="53">
        <f t="shared" si="78"/>
        <v>3.9879000000000008E-3</v>
      </c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>
        <f>EXP($K$3*LN($AM138)+$K$4*$AM138+AD$37)</f>
        <v>583.53099744591327</v>
      </c>
      <c r="BC138">
        <f>EXP($K$3*LN($AM138)+$K$4*$AM138+AF$37)</f>
        <v>583.70703275429094</v>
      </c>
      <c r="BE138">
        <f>EXP($K$3*LN($AM138)+$K$4*$AM138+AH$37)</f>
        <v>577.92583908355641</v>
      </c>
      <c r="BG138">
        <f t="shared" si="79"/>
        <v>578.50140146588149</v>
      </c>
      <c r="BI138">
        <f t="shared" si="80"/>
        <v>574.12957956963123</v>
      </c>
    </row>
    <row r="139" spans="39:61" x14ac:dyDescent="0.15">
      <c r="AM139">
        <v>128</v>
      </c>
      <c r="AN139">
        <f t="shared" si="77"/>
        <v>591.04521035771393</v>
      </c>
      <c r="AO139" s="53">
        <f t="shared" si="78"/>
        <v>3.9129000000000004E-3</v>
      </c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>
        <f>EXP($K$3*LN($AM139)+$K$4*$AM139+AD$37)</f>
        <v>583.5490778928704</v>
      </c>
      <c r="BC139">
        <f>EXP($K$3*LN($AM139)+$K$4*$AM139+AF$37)</f>
        <v>583.72511865562331</v>
      </c>
      <c r="BE139">
        <f>EXP($K$3*LN($AM139)+$K$4*$AM139+AH$37)</f>
        <v>577.94374585718867</v>
      </c>
      <c r="BG139">
        <f t="shared" si="79"/>
        <v>578.51932607305673</v>
      </c>
      <c r="BI139">
        <f t="shared" si="80"/>
        <v>574.14736871786045</v>
      </c>
    </row>
    <row r="140" spans="39:61" x14ac:dyDescent="0.15">
      <c r="AM140">
        <v>129</v>
      </c>
      <c r="AN140">
        <f t="shared" si="77"/>
        <v>591.06303612780823</v>
      </c>
      <c r="AO140" s="53">
        <f t="shared" si="78"/>
        <v>3.8379E-3</v>
      </c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>
        <f>EXP($K$3*LN($AM140)+$K$4*$AM140+AD$37)</f>
        <v>583.56667758155572</v>
      </c>
      <c r="BC140">
        <f>EXP($K$3*LN($AM140)+$K$4*$AM140+AF$37)</f>
        <v>583.74272365365232</v>
      </c>
      <c r="BE140">
        <f>EXP($K$3*LN($AM140)+$K$4*$AM140+AH$37)</f>
        <v>577.96117649051507</v>
      </c>
      <c r="BG140">
        <f t="shared" si="79"/>
        <v>578.53677406573297</v>
      </c>
      <c r="BI140">
        <f t="shared" si="80"/>
        <v>574.16468485343796</v>
      </c>
    </row>
    <row r="141" spans="39:61" x14ac:dyDescent="0.15">
      <c r="AM141">
        <v>130</v>
      </c>
      <c r="AN141">
        <f t="shared" si="77"/>
        <v>591.08038244914371</v>
      </c>
      <c r="AO141" s="53">
        <f t="shared" si="78"/>
        <v>3.7628999999999996E-3</v>
      </c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>
        <f>EXP($K$3*LN($AM141)+$K$4*$AM141+AD$37)</f>
        <v>583.58380390225466</v>
      </c>
      <c r="BC141">
        <f>EXP($K$3*LN($AM141)+$K$4*$AM141+AF$37)</f>
        <v>583.7598551408928</v>
      </c>
      <c r="BE141">
        <f>EXP($K$3*LN($AM141)+$K$4*$AM141+AH$37)</f>
        <v>577.97813830283303</v>
      </c>
      <c r="BG141">
        <f t="shared" si="79"/>
        <v>578.55375277049711</v>
      </c>
      <c r="BI141">
        <f t="shared" si="80"/>
        <v>574.18153524758236</v>
      </c>
    </row>
    <row r="142" spans="39:61" x14ac:dyDescent="0.15">
      <c r="AM142">
        <v>131</v>
      </c>
      <c r="AN142">
        <f t="shared" si="77"/>
        <v>591.09725663590666</v>
      </c>
      <c r="AO142" s="53">
        <f t="shared" si="78"/>
        <v>3.6879000000000009E-3</v>
      </c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>
        <f>EXP($K$3*LN($AM142)+$K$4*$AM142+AD$37)</f>
        <v>583.60046407638879</v>
      </c>
      <c r="BC142">
        <f>EXP($K$3*LN($AM142)+$K$4*$AM142+AF$37)</f>
        <v>583.7765203409449</v>
      </c>
      <c r="BE142">
        <f>EXP($K$3*LN($AM142)+$K$4*$AM142+AH$37)</f>
        <v>577.99463844619788</v>
      </c>
      <c r="BG142">
        <f t="shared" si="79"/>
        <v>578.5702693465272</v>
      </c>
      <c r="BI142">
        <f t="shared" si="80"/>
        <v>574.19792700536914</v>
      </c>
    </row>
    <row r="143" spans="39:61" x14ac:dyDescent="0.15">
      <c r="AM143">
        <v>132</v>
      </c>
      <c r="AN143">
        <f t="shared" si="77"/>
        <v>591.11366583642962</v>
      </c>
      <c r="AO143" s="53">
        <f t="shared" si="78"/>
        <v>3.6129000000000005E-3</v>
      </c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>
        <f>EXP($K$3*LN($AM143)+$K$4*$AM143+AD$37)</f>
        <v>583.6166651616295</v>
      </c>
      <c r="BC143">
        <f>EXP($K$3*LN($AM143)+$K$4*$AM143+AF$37)</f>
        <v>583.79272631360902</v>
      </c>
      <c r="BE143">
        <f>EXP($K$3*LN($AM143)+$K$4*$AM143+AH$37)</f>
        <v>578.0106839104883</v>
      </c>
      <c r="BG143">
        <f t="shared" si="79"/>
        <v>578.58633079066306</v>
      </c>
      <c r="BI143">
        <f t="shared" si="80"/>
        <v>574.21386707076169</v>
      </c>
    </row>
    <row r="144" spans="39:61" x14ac:dyDescent="0.15">
      <c r="AM144">
        <v>133</v>
      </c>
      <c r="AN144">
        <f t="shared" si="77"/>
        <v>591.12961703818144</v>
      </c>
      <c r="AO144" s="53">
        <f t="shared" si="78"/>
        <v>3.5379000000000001E-3</v>
      </c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>
        <f>EXP($K$3*LN($AM144)+$K$4*$AM144+AD$37)</f>
        <v>583.63241405682481</v>
      </c>
      <c r="BC144">
        <f>EXP($K$3*LN($AM144)+$K$4*$AM144+AF$37)</f>
        <v>583.80847995981424</v>
      </c>
      <c r="BE144">
        <f>EXP($K$3*LN($AM144)+$K$4*$AM144+AH$37)</f>
        <v>578.02628152828436</v>
      </c>
      <c r="BG144">
        <f t="shared" si="79"/>
        <v>578.60194394228972</v>
      </c>
      <c r="BI144">
        <f t="shared" si="80"/>
        <v>574.22936223145871</v>
      </c>
    </row>
    <row r="145" spans="39:61" x14ac:dyDescent="0.15">
      <c r="AM145">
        <v>134</v>
      </c>
      <c r="AN145">
        <f t="shared" si="77"/>
        <v>591.14511707256418</v>
      </c>
      <c r="AO145" s="53">
        <f t="shared" si="78"/>
        <v>3.4628999999999997E-3</v>
      </c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>
        <f>EXP($K$3*LN($AM145)+$K$4*$AM145+AD$37)</f>
        <v>583.64771750673492</v>
      </c>
      <c r="BC145">
        <f>EXP($K$3*LN($AM145)+$K$4*$AM145+AF$37)</f>
        <v>583.82378802635571</v>
      </c>
      <c r="BE145">
        <f>EXP($K$3*LN($AM145)+$K$4*$AM145+AH$37)</f>
        <v>578.0414379795593</v>
      </c>
      <c r="BG145">
        <f t="shared" si="79"/>
        <v>578.61711548803282</v>
      </c>
      <c r="BI145">
        <f t="shared" si="80"/>
        <v>574.24441912355405</v>
      </c>
    </row>
    <row r="146" spans="39:61" x14ac:dyDescent="0.15">
      <c r="AM146">
        <v>135</v>
      </c>
      <c r="AN146">
        <f t="shared" si="77"/>
        <v>591.1601726195355</v>
      </c>
      <c r="AO146" s="53">
        <f t="shared" si="78"/>
        <v>3.387900000000001E-3</v>
      </c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>
        <f>EXP($K$3*LN($AM146)+$K$4*$AM146+AD$37)</f>
        <v>583.66258210659691</v>
      </c>
      <c r="BC146">
        <f>EXP($K$3*LN($AM146)+$K$4*$AM146+AF$37)</f>
        <v>583.83865711046008</v>
      </c>
      <c r="BE146">
        <f>EXP($K$3*LN($AM146)+$K$4*$AM146+AH$37)</f>
        <v>578.05615979619881</v>
      </c>
      <c r="BG146">
        <f t="shared" si="79"/>
        <v>578.63185196628342</v>
      </c>
      <c r="BI146">
        <f t="shared" si="80"/>
        <v>574.25904423602731</v>
      </c>
    </row>
    <row r="147" spans="39:61" x14ac:dyDescent="0.15">
      <c r="AM147">
        <v>136</v>
      </c>
      <c r="AN147">
        <f t="shared" si="77"/>
        <v>591.1747902120635</v>
      </c>
      <c r="AO147" s="53">
        <f t="shared" si="78"/>
        <v>3.3129000000000006E-3</v>
      </c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>
        <f>EXP($K$3*LN($AM147)+$K$4*$AM147+AD$37)</f>
        <v>583.6770143065221</v>
      </c>
      <c r="BC147">
        <f>EXP($K$3*LN($AM147)+$K$4*$AM147+AF$37)</f>
        <v>583.85309366418448</v>
      </c>
      <c r="BE147">
        <f>EXP($K$3*LN($AM147)+$K$4*$AM147+AH$37)</f>
        <v>578.07045336635724</v>
      </c>
      <c r="BG147">
        <f t="shared" si="79"/>
        <v>578.64615977155768</v>
      </c>
      <c r="BI147">
        <f t="shared" si="80"/>
        <v>574.27324391507022</v>
      </c>
    </row>
    <row r="148" spans="39:61" x14ac:dyDescent="0.15">
      <c r="AM148">
        <v>137</v>
      </c>
      <c r="AN148">
        <f t="shared" si="77"/>
        <v>591.18897624041335</v>
      </c>
      <c r="AO148" s="53">
        <f t="shared" si="78"/>
        <v>3.2379000000000002E-3</v>
      </c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>
        <f>EXP($K$3*LN($AM148)+$K$4*$AM148+AD$37)</f>
        <v>583.6910204157291</v>
      </c>
      <c r="BC148">
        <f>EXP($K$3*LN($AM148)+$K$4*$AM148+AF$37)</f>
        <v>583.86710399865069</v>
      </c>
      <c r="BE148">
        <f>EXP($K$3*LN($AM148)+$K$4*$AM148+AH$37)</f>
        <v>578.08432493864927</v>
      </c>
      <c r="BG148">
        <f t="shared" si="79"/>
        <v>578.66004515869361</v>
      </c>
      <c r="BI148">
        <f t="shared" si="80"/>
        <v>574.28702436825199</v>
      </c>
    </row>
    <row r="149" spans="39:61" x14ac:dyDescent="0.15">
      <c r="AM149">
        <v>138</v>
      </c>
      <c r="AN149">
        <f t="shared" si="77"/>
        <v>591.20273695628123</v>
      </c>
      <c r="AO149" s="53">
        <f t="shared" si="78"/>
        <v>3.1628999999999997E-3</v>
      </c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>
        <f>EXP($K$3*LN($AM149)+$K$4*$AM149+AD$37)</f>
        <v>583.70460660662468</v>
      </c>
      <c r="BC149">
        <f>EXP($K$3*LN($AM149)+$K$4*$AM149+AF$37)</f>
        <v>583.88069428812776</v>
      </c>
      <c r="BE149">
        <f>EXP($K$3*LN($AM149)+$K$4*$AM149+AH$37)</f>
        <v>578.09778062619228</v>
      </c>
      <c r="BG149">
        <f t="shared" si="79"/>
        <v>578.67351424689639</v>
      </c>
      <c r="BI149">
        <f t="shared" si="80"/>
        <v>574.30039166853419</v>
      </c>
    </row>
    <row r="150" spans="39:61" x14ac:dyDescent="0.15">
      <c r="AM150">
        <v>139</v>
      </c>
      <c r="AN150">
        <f t="shared" si="77"/>
        <v>591.21607847678274</v>
      </c>
      <c r="AO150" s="53">
        <f t="shared" si="78"/>
        <v>3.0879000000000011E-3</v>
      </c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>
        <f>EXP($K$3*LN($AM150)+$K$4*$AM150+AD$37)</f>
        <v>583.71777891874206</v>
      </c>
      <c r="BC150">
        <f>EXP($K$3*LN($AM150)+$K$4*$AM150+AF$37)</f>
        <v>583.89387057397062</v>
      </c>
      <c r="BE150">
        <f>EXP($K$3*LN($AM150)+$K$4*$AM150+AH$37)</f>
        <v>578.11082641050609</v>
      </c>
      <c r="BG150">
        <f t="shared" si="79"/>
        <v>578.68657302364318</v>
      </c>
      <c r="BI150">
        <f t="shared" si="80"/>
        <v>574.31335175814547</v>
      </c>
    </row>
    <row r="151" spans="39:61" x14ac:dyDescent="0.15">
      <c r="AM151">
        <v>140</v>
      </c>
      <c r="AN151">
        <f t="shared" si="77"/>
        <v>591.22900678829205</v>
      </c>
      <c r="AO151" s="53">
        <f t="shared" si="78"/>
        <v>3.0129000000000006E-3</v>
      </c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>
        <f>EXP($K$3*LN($AM151)+$K$4*$AM151+AD$37)</f>
        <v>583.73054326253123</v>
      </c>
      <c r="BC151">
        <f>EXP($K$3*LN($AM151)+$K$4*$AM151+AF$37)</f>
        <v>583.90663876841256</v>
      </c>
      <c r="BE151">
        <f>EXP($K$3*LN($AM151)+$K$4*$AM151+AH$37)</f>
        <v>578.12346814526745</v>
      </c>
      <c r="BG151">
        <f t="shared" si="79"/>
        <v>578.69922734844022</v>
      </c>
      <c r="BI151">
        <f t="shared" si="80"/>
        <v>574.32591045231129</v>
      </c>
    </row>
    <row r="152" spans="39:61" x14ac:dyDescent="0.15">
      <c r="AM152">
        <v>141</v>
      </c>
      <c r="AN152">
        <f t="shared" si="77"/>
        <v>591.24152775015125</v>
      </c>
      <c r="AO152" s="53">
        <f t="shared" si="78"/>
        <v>2.9379000000000002E-3</v>
      </c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>
        <f>EXP($K$3*LN($AM152)+$K$4*$AM152+AD$37)</f>
        <v>583.74290542302117</v>
      </c>
      <c r="BC152">
        <f>EXP($K$3*LN($AM152)+$K$4*$AM152+AF$37)</f>
        <v>583.91900465822744</v>
      </c>
      <c r="BE152">
        <f>EXP($K$3*LN($AM152)+$K$4*$AM152+AH$37)</f>
        <v>578.13571155993657</v>
      </c>
      <c r="BG152">
        <f t="shared" si="79"/>
        <v>578.71148295645401</v>
      </c>
      <c r="BI152">
        <f t="shared" si="80"/>
        <v>574.33807344285628</v>
      </c>
    </row>
    <row r="153" spans="39:61" x14ac:dyDescent="0.15">
      <c r="AM153">
        <v>142</v>
      </c>
      <c r="AN153">
        <f t="shared" si="77"/>
        <v>591.25364709824453</v>
      </c>
      <c r="AO153" s="53">
        <f t="shared" si="78"/>
        <v>2.8628999999999998E-3</v>
      </c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>
        <f>EXP($K$3*LN($AM153)+$K$4*$AM153+AD$37)</f>
        <v>583.7548710633489</v>
      </c>
      <c r="BC153">
        <f>EXP($K$3*LN($AM153)+$K$4*$AM153+AF$37)</f>
        <v>583.93097390826085</v>
      </c>
      <c r="BE153">
        <f>EXP($K$3*LN($AM153)+$K$4*$AM153+AH$37)</f>
        <v>578.14756226325278</v>
      </c>
      <c r="BG153">
        <f t="shared" si="79"/>
        <v>578.72334546200943</v>
      </c>
      <c r="BI153">
        <f t="shared" si="80"/>
        <v>574.3498463016773</v>
      </c>
    </row>
    <row r="154" spans="39:61" x14ac:dyDescent="0.15">
      <c r="AM154">
        <v>143</v>
      </c>
      <c r="AN154">
        <f t="shared" si="77"/>
        <v>591.26537044845031</v>
      </c>
      <c r="AO154" s="53">
        <f t="shared" si="78"/>
        <v>2.7879000000000011E-3</v>
      </c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>
        <f>EXP($K$3*LN($AM154)+$K$4*$AM154+AD$37)</f>
        <v>583.76644572816724</v>
      </c>
      <c r="BC154">
        <f>EXP($K$3*LN($AM154)+$K$4*$AM154+AF$37)</f>
        <v>583.94255206483842</v>
      </c>
      <c r="BE154">
        <f>EXP($K$3*LN($AM154)+$K$4*$AM154+AH$37)</f>
        <v>578.15902574660936</v>
      </c>
      <c r="BG154">
        <f t="shared" si="79"/>
        <v>578.7348203619689</v>
      </c>
      <c r="BI154">
        <f t="shared" si="80"/>
        <v>574.36123448409603</v>
      </c>
    </row>
    <row r="155" spans="39:61" x14ac:dyDescent="0.15">
      <c r="AM155">
        <v>144</v>
      </c>
      <c r="AN155">
        <f t="shared" si="77"/>
        <v>591.27670329997193</v>
      </c>
      <c r="AO155" s="53">
        <f t="shared" si="78"/>
        <v>2.7129000000000007E-3</v>
      </c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>
        <f>EXP($K$3*LN($AM155)+$K$4*$AM155+AD$37)</f>
        <v>583.77763484693423</v>
      </c>
      <c r="BC155">
        <f>EXP($K$3*LN($AM155)+$K$4*$AM155+AF$37)</f>
        <v>583.95374455905585</v>
      </c>
      <c r="BE155">
        <f>EXP($K$3*LN($AM155)+$K$4*$AM155+AH$37)</f>
        <v>578.17010738731108</v>
      </c>
      <c r="BG155">
        <f t="shared" si="79"/>
        <v>578.7459130389924</v>
      </c>
      <c r="BI155">
        <f t="shared" si="80"/>
        <v>574.37224333209463</v>
      </c>
    </row>
    <row r="156" spans="39:61" x14ac:dyDescent="0.15">
      <c r="AM156">
        <v>145</v>
      </c>
      <c r="AN156">
        <f t="shared" si="77"/>
        <v>591.28765103855278</v>
      </c>
      <c r="AO156" s="53">
        <f t="shared" si="78"/>
        <v>2.6379000000000003E-3</v>
      </c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>
        <f>EXP($K$3*LN($AM156)+$K$4*$AM156+AD$37)</f>
        <v>583.7884437370866</v>
      </c>
      <c r="BC156">
        <f>EXP($K$3*LN($AM156)+$K$4*$AM156+AF$37)</f>
        <v>583.96455670995408</v>
      </c>
      <c r="BE156">
        <f>EXP($K$3*LN($AM156)+$K$4*$AM156+AH$37)</f>
        <v>578.18081245171766</v>
      </c>
      <c r="BG156">
        <f t="shared" si="79"/>
        <v>578.75662876468448</v>
      </c>
      <c r="BI156">
        <f t="shared" si="80"/>
        <v>574.38287807743984</v>
      </c>
    </row>
    <row r="157" spans="39:61" x14ac:dyDescent="0.15">
      <c r="AM157">
        <v>146</v>
      </c>
      <c r="AN157">
        <f t="shared" si="77"/>
        <v>591.29821893958388</v>
      </c>
      <c r="AO157" s="53">
        <f t="shared" si="78"/>
        <v>2.5628999999999999E-3</v>
      </c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>
        <f>EXP($K$3*LN($AM157)+$K$4*$AM157+AD$37)</f>
        <v>583.79887760710847</v>
      </c>
      <c r="BC157">
        <f>EXP($K$3*LN($AM157)+$K$4*$AM157+AF$37)</f>
        <v>583.97499372758864</v>
      </c>
      <c r="BE157">
        <f>EXP($K$3*LN($AM157)+$K$4*$AM157+AH$37)</f>
        <v>578.19114609828262</v>
      </c>
      <c r="BG157">
        <f t="shared" si="79"/>
        <v>578.76697270263605</v>
      </c>
      <c r="BI157">
        <f t="shared" si="80"/>
        <v>574.39314384470003</v>
      </c>
    </row>
    <row r="158" spans="39:61" x14ac:dyDescent="0.15">
      <c r="AM158">
        <v>147</v>
      </c>
      <c r="AN158">
        <f t="shared" si="77"/>
        <v>591.30841217110344</v>
      </c>
      <c r="AO158" s="53">
        <f t="shared" si="78"/>
        <v>2.4879000000000012E-3</v>
      </c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>
        <f>EXP($K$3*LN($AM158)+$K$4*$AM158+AD$37)</f>
        <v>583.80894155949272</v>
      </c>
      <c r="BC158">
        <f>EXP($K$3*LN($AM158)+$K$4*$AM158+AF$37)</f>
        <v>583.98506071599149</v>
      </c>
      <c r="BE158">
        <f>EXP($K$3*LN($AM158)+$K$4*$AM158+AH$37)</f>
        <v>578.20111338048628</v>
      </c>
      <c r="BG158">
        <f t="shared" si="79"/>
        <v>578.77694991136025</v>
      </c>
      <c r="BI158">
        <f t="shared" si="80"/>
        <v>574.40304565416091</v>
      </c>
    </row>
    <row r="159" spans="39:61" x14ac:dyDescent="0.15">
      <c r="AM159">
        <v>148</v>
      </c>
      <c r="AN159">
        <f t="shared" si="77"/>
        <v>591.3182357966956</v>
      </c>
      <c r="AO159" s="53">
        <f t="shared" si="78"/>
        <v>2.4129000000000008E-3</v>
      </c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>
        <f>EXP($K$3*LN($AM159)+$K$4*$AM159+AD$37)</f>
        <v>583.81864059360294</v>
      </c>
      <c r="BC159">
        <f>EXP($K$3*LN($AM159)+$K$4*$AM159+AF$37)</f>
        <v>583.99476267603438</v>
      </c>
      <c r="BE159">
        <f>EXP($K$3*LN($AM159)+$K$4*$AM159+AH$37)</f>
        <v>578.21071924967055</v>
      </c>
      <c r="BG159">
        <f t="shared" si="79"/>
        <v>578.78656534713002</v>
      </c>
      <c r="BI159">
        <f t="shared" si="80"/>
        <v>574.41258842463969</v>
      </c>
    </row>
    <row r="160" spans="39:61" x14ac:dyDescent="0.15">
      <c r="AM160">
        <v>149</v>
      </c>
      <c r="AN160">
        <f t="shared" si="77"/>
        <v>591.32769477829288</v>
      </c>
      <c r="AO160" s="53">
        <f t="shared" si="78"/>
        <v>2.3379000000000004E-3</v>
      </c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>
        <f>EXP($K$3*LN($AM160)+$K$4*$AM160+AD$37)</f>
        <v>583.82797960843993</v>
      </c>
      <c r="BC160">
        <f>EXP($K$3*LN($AM160)+$K$4*$AM160+AF$37)</f>
        <v>584.00410450819629</v>
      </c>
      <c r="BE160">
        <f>EXP($K$3*LN($AM160)+$K$4*$AM160+AH$37)</f>
        <v>578.21996855777854</v>
      </c>
      <c r="BG160">
        <f t="shared" si="79"/>
        <v>578.79582386672053</v>
      </c>
      <c r="BI160">
        <f t="shared" si="80"/>
        <v>574.42177697620843</v>
      </c>
    </row>
    <row r="161" spans="39:61" x14ac:dyDescent="0.15">
      <c r="AM161">
        <v>150</v>
      </c>
      <c r="AN161">
        <f t="shared" si="77"/>
        <v>591.33679397888329</v>
      </c>
      <c r="AO161" s="53">
        <f t="shared" si="78"/>
        <v>2.2629E-3</v>
      </c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>
        <f>EXP($K$3*LN($AM161)+$K$4*$AM161+AD$37)</f>
        <v>583.83696340531537</v>
      </c>
      <c r="BC161">
        <f>EXP($K$3*LN($AM161)+$K$4*$AM161+AF$37)</f>
        <v>584.01309101523702</v>
      </c>
      <c r="BE161">
        <f>EXP($K$3*LN($AM161)+$K$4*$AM161+AH$37)</f>
        <v>578.22886606000225</v>
      </c>
      <c r="BG161">
        <f t="shared" si="79"/>
        <v>578.8047302300597</v>
      </c>
      <c r="BI161">
        <f t="shared" si="80"/>
        <v>574.43061603282342</v>
      </c>
    </row>
    <row r="162" spans="39:61" x14ac:dyDescent="0.15">
      <c r="AM162">
        <v>151</v>
      </c>
      <c r="AN162">
        <f t="shared" si="77"/>
        <v>591.34553816513028</v>
      </c>
      <c r="AO162" s="53">
        <f t="shared" si="78"/>
        <v>2.1879000000000013E-3</v>
      </c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>
        <f>EXP($K$3*LN($AM162)+$K$4*$AM162+AD$37)</f>
        <v>583.84559669043801</v>
      </c>
      <c r="BC162">
        <f>EXP($K$3*LN($AM162)+$K$4*$AM162+AF$37)</f>
        <v>584.02172690478506</v>
      </c>
      <c r="BE162">
        <f>EXP($K$3*LN($AM162)+$K$4*$AM162+AH$37)</f>
        <v>578.23741641734455</v>
      </c>
      <c r="BG162">
        <f t="shared" si="79"/>
        <v>578.81328910279228</v>
      </c>
      <c r="BI162">
        <f t="shared" si="80"/>
        <v>574.43911022487055</v>
      </c>
    </row>
    <row r="163" spans="39:61" x14ac:dyDescent="0.15">
      <c r="AM163">
        <v>152</v>
      </c>
      <c r="AN163">
        <f t="shared" si="77"/>
        <v>591.35393200990325</v>
      </c>
      <c r="AO163" s="53">
        <f t="shared" si="78"/>
        <v>2.1129000000000009E-3</v>
      </c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>
        <f>EXP($K$3*LN($AM163)+$K$4*$AM163+AD$37)</f>
        <v>583.85388407741175</v>
      </c>
      <c r="BC163">
        <f>EXP($K$3*LN($AM163)+$K$4*$AM163+AF$37)</f>
        <v>584.03001679183637</v>
      </c>
      <c r="BE163">
        <f>EXP($K$3*LN($AM163)+$K$4*$AM163+AH$37)</f>
        <v>578.2456241990933</v>
      </c>
      <c r="BG163">
        <f t="shared" si="79"/>
        <v>578.82150505875666</v>
      </c>
      <c r="BI163">
        <f t="shared" si="80"/>
        <v>574.44726409162286</v>
      </c>
    </row>
    <row r="164" spans="39:61" x14ac:dyDescent="0.15">
      <c r="AM164">
        <v>153</v>
      </c>
      <c r="AN164">
        <f t="shared" si="77"/>
        <v>591.36198009472855</v>
      </c>
      <c r="AO164" s="53">
        <f t="shared" si="78"/>
        <v>2.0379000000000005E-3</v>
      </c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>
        <f>EXP($K$3*LN($AM164)+$K$4*$AM164+AD$37)</f>
        <v>583.86183008965634</v>
      </c>
      <c r="BC164">
        <f>EXP($K$3*LN($AM164)+$K$4*$AM164+AF$37)</f>
        <v>584.0379652011751</v>
      </c>
      <c r="BE164">
        <f>EXP($K$3*LN($AM164)+$K$4*$AM164+AH$37)</f>
        <v>578.25349388521784</v>
      </c>
      <c r="BG164">
        <f t="shared" si="79"/>
        <v>578.8293825823838</v>
      </c>
      <c r="BI164">
        <f t="shared" si="80"/>
        <v>574.45508208362185</v>
      </c>
    </row>
    <row r="165" spans="39:61" x14ac:dyDescent="0.15">
      <c r="AM165">
        <v>154</v>
      </c>
      <c r="AN165">
        <f t="shared" si="77"/>
        <v>591.36968691216043</v>
      </c>
      <c r="AO165" s="53">
        <f t="shared" si="78"/>
        <v>1.9629000000000001E-3</v>
      </c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>
        <f>EXP($K$3*LN($AM165)+$K$4*$AM165+AD$37)</f>
        <v>583.86943916274765</v>
      </c>
      <c r="BC165">
        <f>EXP($K$3*LN($AM165)+$K$4*$AM165+AF$37)</f>
        <v>584.04557656971519</v>
      </c>
      <c r="BE165">
        <f>EXP($K$3*LN($AM165)+$K$4*$AM165+AH$37)</f>
        <v>578.26102986868773</v>
      </c>
      <c r="BG165">
        <f t="shared" si="79"/>
        <v>578.83692607101841</v>
      </c>
      <c r="BI165">
        <f t="shared" si="80"/>
        <v>574.46256856498098</v>
      </c>
    </row>
    <row r="166" spans="39:61" x14ac:dyDescent="0.15">
      <c r="AM166">
        <v>155</v>
      </c>
      <c r="AN166">
        <f t="shared" si="77"/>
        <v>591.37705686807203</v>
      </c>
      <c r="AO166" s="53">
        <f t="shared" si="78"/>
        <v>1.8879000000000014E-3</v>
      </c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>
        <f>EXP($K$3*LN($AM166)+$K$4*$AM166+AD$37)</f>
        <v>583.87671564667971</v>
      </c>
      <c r="BC166">
        <f>EXP($K$3*LN($AM166)+$K$4*$AM166+AF$37)</f>
        <v>584.05285524876308</v>
      </c>
      <c r="BE166">
        <f>EXP($K$3*LN($AM166)+$K$4*$AM166+AH$37)</f>
        <v>578.26823645771287</v>
      </c>
      <c r="BG166">
        <f t="shared" si="79"/>
        <v>578.84413983716092</v>
      </c>
      <c r="BI166">
        <f t="shared" si="80"/>
        <v>574.46972781561021</v>
      </c>
    </row>
    <row r="167" spans="39:61" x14ac:dyDescent="0.15">
      <c r="AM167">
        <v>156</v>
      </c>
      <c r="AN167">
        <f t="shared" si="77"/>
        <v>591.38409428387797</v>
      </c>
      <c r="AO167" s="53">
        <f t="shared" si="78"/>
        <v>1.812900000000001E-3</v>
      </c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>
        <f>EXP($K$3*LN($AM167)+$K$4*$AM167+AD$37)</f>
        <v>583.88366380805962</v>
      </c>
      <c r="BC167">
        <f>EXP($K$3*LN($AM167)+$K$4*$AM167+AF$37)</f>
        <v>584.05980550621268</v>
      </c>
      <c r="BE167">
        <f>EXP($K$3*LN($AM167)+$K$4*$AM167+AH$37)</f>
        <v>578.27511787791695</v>
      </c>
      <c r="BG167">
        <f t="shared" si="79"/>
        <v>578.85102811064326</v>
      </c>
      <c r="BI167">
        <f t="shared" si="80"/>
        <v>574.47656403337635</v>
      </c>
    </row>
    <row r="168" spans="39:61" x14ac:dyDescent="0.15">
      <c r="AM168">
        <v>157</v>
      </c>
      <c r="AN168">
        <f t="shared" si="77"/>
        <v>591.39080339868224</v>
      </c>
      <c r="AO168" s="53">
        <f t="shared" si="78"/>
        <v>1.7379000000000006E-3</v>
      </c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>
        <f>EXP($K$3*LN($AM168)+$K$4*$AM168+AD$37)</f>
        <v>583.89028783222716</v>
      </c>
      <c r="BC168">
        <f>EXP($K$3*LN($AM168)+$K$4*$AM168+AF$37)</f>
        <v>584.06643152866684</v>
      </c>
      <c r="BE168">
        <f>EXP($K$3*LN($AM168)+$K$4*$AM168+AH$37)</f>
        <v>578.28167827443735</v>
      </c>
      <c r="BG168">
        <f t="shared" si="79"/>
        <v>578.85759504073098</v>
      </c>
      <c r="BI168">
        <f t="shared" si="80"/>
        <v>574.48308133618798</v>
      </c>
    </row>
    <row r="169" spans="39:61" x14ac:dyDescent="0.15">
      <c r="AM169">
        <v>158</v>
      </c>
      <c r="AN169">
        <f t="shared" si="77"/>
        <v>591.39718837136184</v>
      </c>
      <c r="AO169" s="53">
        <f t="shared" si="78"/>
        <v>1.6629000000000001E-3</v>
      </c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>
        <f>EXP($K$3*LN($AM169)+$K$4*$AM169+AD$37)</f>
        <v>583.89659182531295</v>
      </c>
      <c r="BC169">
        <f>EXP($K$3*LN($AM169)+$K$4*$AM169+AF$37)</f>
        <v>584.07273742349457</v>
      </c>
      <c r="BE169">
        <f>EXP($K$3*LN($AM169)+$K$4*$AM169+AH$37)</f>
        <v>578.28792171396265</v>
      </c>
      <c r="BG169">
        <f t="shared" si="79"/>
        <v>578.86384469816301</v>
      </c>
      <c r="BI169">
        <f t="shared" si="80"/>
        <v>574.48928376402102</v>
      </c>
    </row>
    <row r="170" spans="39:61" x14ac:dyDescent="0.15">
      <c r="AM170">
        <v>159</v>
      </c>
      <c r="AN170">
        <f t="shared" si="77"/>
        <v>591.40325328257859</v>
      </c>
      <c r="AO170" s="53">
        <f t="shared" si="78"/>
        <v>1.5879000000000015E-3</v>
      </c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>
        <f>EXP($K$3*LN($AM170)+$K$4*$AM170+AD$37)</f>
        <v>583.90257981622472</v>
      </c>
      <c r="BC170">
        <f>EXP($K$3*LN($AM170)+$K$4*$AM170+AF$37)</f>
        <v>584.07872722081902</v>
      </c>
      <c r="BE170">
        <f>EXP($K$3*LN($AM170)+$K$4*$AM170+AH$37)</f>
        <v>578.29385218670052</v>
      </c>
      <c r="BG170">
        <f t="shared" si="79"/>
        <v>578.86978107712071</v>
      </c>
      <c r="BI170">
        <f t="shared" si="80"/>
        <v>574.49517528087222</v>
      </c>
    </row>
    <row r="171" spans="39:61" x14ac:dyDescent="0.15">
      <c r="AM171">
        <v>160</v>
      </c>
      <c r="AN171">
        <f t="shared" si="77"/>
        <v>591.40900213673717</v>
      </c>
      <c r="AO171" s="53">
        <f t="shared" si="78"/>
        <v>1.512900000000001E-3</v>
      </c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>
        <f>EXP($K$3*LN($AM171)+$K$4*$AM171+AD$37)</f>
        <v>583.90825575857968</v>
      </c>
      <c r="BC171">
        <f>EXP($K$3*LN($AM171)+$K$4*$AM171+AF$37)</f>
        <v>584.08440487545033</v>
      </c>
      <c r="BE171">
        <f>EXP($K$3*LN($AM171)+$K$4*$AM171+AH$37)</f>
        <v>578.29947360829169</v>
      </c>
      <c r="BG171">
        <f t="shared" si="79"/>
        <v>578.87540809714426</v>
      </c>
      <c r="BI171">
        <f t="shared" si="80"/>
        <v>574.50075977666108</v>
      </c>
    </row>
    <row r="172" spans="39:61" x14ac:dyDescent="0.15">
      <c r="AM172">
        <v>161</v>
      </c>
      <c r="AN172">
        <f t="shared" si="77"/>
        <v>591.41443886387287</v>
      </c>
      <c r="AO172" s="53">
        <f t="shared" si="78"/>
        <v>1.4379000000000006E-3</v>
      </c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>
        <f>EXP($K$3*LN($AM172)+$K$4*$AM172+AD$37)</f>
        <v>583.9136235325692</v>
      </c>
      <c r="BC172">
        <f>EXP($K$3*LN($AM172)+$K$4*$AM172+AF$37)</f>
        <v>584.08977426875015</v>
      </c>
      <c r="BE172">
        <f>EXP($K$3*LN($AM172)+$K$4*$AM172+AH$37)</f>
        <v>578.30478982165562</v>
      </c>
      <c r="BG172">
        <f t="shared" si="79"/>
        <v>578.88072960498073</v>
      </c>
      <c r="BI172">
        <f t="shared" si="80"/>
        <v>574.50604106906428</v>
      </c>
    </row>
    <row r="173" spans="39:61" x14ac:dyDescent="0.15">
      <c r="AM173">
        <v>162</v>
      </c>
      <c r="AN173">
        <f t="shared" si="77"/>
        <v>591.41956732148969</v>
      </c>
      <c r="AO173" s="53">
        <f t="shared" si="78"/>
        <v>1.3629000000000002E-3</v>
      </c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>
        <f>EXP($K$3*LN($AM173)+$K$4*$AM173+AD$37)</f>
        <v>583.91868694677316</v>
      </c>
      <c r="BC173">
        <f>EXP($K$3*LN($AM173)+$K$4*$AM173+AF$37)</f>
        <v>584.09483921044728</v>
      </c>
      <c r="BE173">
        <f>EXP($K$3*LN($AM173)+$K$4*$AM173+AH$37)</f>
        <v>578.30980459878867</v>
      </c>
      <c r="BG173">
        <f t="shared" si="79"/>
        <v>578.88574937638271</v>
      </c>
      <c r="BI173">
        <f t="shared" si="80"/>
        <v>574.51102290530059</v>
      </c>
    </row>
    <row r="174" spans="39:61" x14ac:dyDescent="0.15">
      <c r="AM174">
        <v>163</v>
      </c>
      <c r="AN174">
        <f t="shared" si="77"/>
        <v>591.42439129633476</v>
      </c>
      <c r="AO174" s="53">
        <f t="shared" si="78"/>
        <v>1.2878999999999998E-3</v>
      </c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>
        <f>EXP($K$3*LN($AM174)+$K$4*$AM174+AD$37)</f>
        <v>583.92344973991203</v>
      </c>
      <c r="BC174">
        <f>EXP($K$3*LN($AM174)+$K$4*$AM174+AF$37)</f>
        <v>584.0996034403903</v>
      </c>
      <c r="BE174">
        <f>EXP($K$3*LN($AM174)+$K$4*$AM174+AH$37)</f>
        <v>578.31452164249879</v>
      </c>
      <c r="BG174">
        <f t="shared" si="79"/>
        <v>578.89047111784589</v>
      </c>
      <c r="BI174">
        <f t="shared" si="80"/>
        <v>574.51570896385499</v>
      </c>
    </row>
    <row r="175" spans="39:61" x14ac:dyDescent="0.15">
      <c r="AM175">
        <v>164</v>
      </c>
      <c r="AN175">
        <f t="shared" si="77"/>
        <v>591.42891450612251</v>
      </c>
      <c r="AO175" s="53">
        <f t="shared" si="78"/>
        <v>1.2129000000000011E-3</v>
      </c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>
        <f>EXP($K$3*LN($AM175)+$K$4*$AM175+AD$37)</f>
        <v>583.92791558254896</v>
      </c>
      <c r="BC175">
        <f>EXP($K$3*LN($AM175)+$K$4*$AM175+AF$37)</f>
        <v>584.10407063024957</v>
      </c>
      <c r="BE175">
        <f>EXP($K$3*LN($AM175)+$K$4*$AM175+AH$37)</f>
        <v>578.31894458809109</v>
      </c>
      <c r="BG175">
        <f t="shared" si="79"/>
        <v>578.89489846829599</v>
      </c>
      <c r="BI175">
        <f t="shared" si="80"/>
        <v>574.52010285615347</v>
      </c>
    </row>
    <row r="176" spans="39:61" x14ac:dyDescent="0.15">
      <c r="AM176">
        <v>165</v>
      </c>
      <c r="AN176">
        <f t="shared" si="77"/>
        <v>591.43314060120758</v>
      </c>
      <c r="AO176" s="53">
        <f t="shared" si="78"/>
        <v>1.1379000000000007E-3</v>
      </c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>
        <f>EXP($K$3*LN($AM176)+$K$4*$AM176+AD$37)</f>
        <v>583.93208807874169</v>
      </c>
      <c r="BC176">
        <f>EXP($K$3*LN($AM176)+$K$4*$AM176+AF$37)</f>
        <v>584.10824438517011</v>
      </c>
      <c r="BE176">
        <f>EXP($K$3*LN($AM176)+$K$4*$AM176+AH$37)</f>
        <v>578.32307700500439</v>
      </c>
      <c r="BG176">
        <f t="shared" si="79"/>
        <v>578.89903500072649</v>
      </c>
      <c r="BI176">
        <f t="shared" si="80"/>
        <v>574.52420812818764</v>
      </c>
    </row>
    <row r="177" spans="39:61" x14ac:dyDescent="0.15">
      <c r="AM177">
        <v>166</v>
      </c>
      <c r="AN177">
        <f t="shared" si="77"/>
        <v>591.43707316620441</v>
      </c>
      <c r="AO177" s="53">
        <f t="shared" si="78"/>
        <v>1.0629000000000003E-3</v>
      </c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>
        <f>EXP($K$3*LN($AM177)+$K$4*$AM177+AD$37)</f>
        <v>583.93597076764172</v>
      </c>
      <c r="BC177">
        <f>EXP($K$3*LN($AM177)+$K$4*$AM177+AF$37)</f>
        <v>584.11212824537097</v>
      </c>
      <c r="BE177">
        <f>EXP($K$3*LN($AM177)+$K$4*$AM177+AH$37)</f>
        <v>578.32692239839446</v>
      </c>
      <c r="BG177">
        <f t="shared" si="79"/>
        <v>578.90288422378399</v>
      </c>
      <c r="BI177">
        <f t="shared" si="80"/>
        <v>574.52802826208892</v>
      </c>
    </row>
    <row r="178" spans="39:61" x14ac:dyDescent="0.15">
      <c r="AM178">
        <v>167</v>
      </c>
      <c r="AN178">
        <f t="shared" si="77"/>
        <v>591.44071572155974</v>
      </c>
      <c r="AO178" s="53">
        <f t="shared" si="78"/>
        <v>9.8789999999999989E-4</v>
      </c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>
        <f>EXP($K$3*LN($AM178)+$K$4*$AM178+AD$37)</f>
        <v>583.93956712504644</v>
      </c>
      <c r="BC178">
        <f>EXP($K$3*LN($AM178)+$K$4*$AM178+AF$37)</f>
        <v>584.11572568769805</v>
      </c>
      <c r="BE178">
        <f>EXP($K$3*LN($AM178)+$K$4*$AM178+AH$37)</f>
        <v>578.33048421067156</v>
      </c>
      <c r="BG178">
        <f t="shared" si="79"/>
        <v>578.90644958330711</v>
      </c>
      <c r="BI178">
        <f t="shared" si="80"/>
        <v>574.53156667765518</v>
      </c>
    </row>
    <row r="179" spans="39:61" x14ac:dyDescent="0.15">
      <c r="AM179">
        <v>168</v>
      </c>
      <c r="AN179">
        <f t="shared" si="77"/>
        <v>591.44407172507897</v>
      </c>
      <c r="AO179" s="53">
        <f t="shared" si="78"/>
        <v>9.1290000000000121E-4</v>
      </c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>
        <f>EXP($K$3*LN($AM179)+$K$4*$AM179+AD$37)</f>
        <v>583.94288056490643</v>
      </c>
      <c r="BC179">
        <f>EXP($K$3*LN($AM179)+$K$4*$AM179+AF$37)</f>
        <v>584.11904012713205</v>
      </c>
      <c r="BE179">
        <f>EXP($K$3*LN($AM179)+$K$4*$AM179+AH$37)</f>
        <v>578.3337658229932</v>
      </c>
      <c r="BG179">
        <f t="shared" si="79"/>
        <v>578.90973446382088</v>
      </c>
      <c r="BI179">
        <f t="shared" si="80"/>
        <v>574.53482673383394</v>
      </c>
    </row>
    <row r="180" spans="39:61" x14ac:dyDescent="0.15">
      <c r="AM180">
        <v>169</v>
      </c>
      <c r="AN180">
        <f t="shared" si="77"/>
        <v>591.44714457340535</v>
      </c>
      <c r="AO180" s="53">
        <f t="shared" si="78"/>
        <v>8.379000000000008E-4</v>
      </c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>
        <f>EXP($K$3*LN($AM180)+$K$4*$AM180+AD$37)</f>
        <v>583.94591444078583</v>
      </c>
      <c r="BC180">
        <f>EXP($K$3*LN($AM180)+$K$4*$AM180+AF$37)</f>
        <v>584.1220749182487</v>
      </c>
      <c r="BE180">
        <f>EXP($K$3*LN($AM180)+$K$4*$AM180+AH$37)</f>
        <v>578.33677055671092</v>
      </c>
      <c r="BG180">
        <f t="shared" si="79"/>
        <v>578.91274218998421</v>
      </c>
      <c r="BI180">
        <f t="shared" si="80"/>
        <v>574.53781173015932</v>
      </c>
    </row>
    <row r="181" spans="39:61" x14ac:dyDescent="0.15">
      <c r="AM181">
        <v>170</v>
      </c>
      <c r="AN181">
        <f t="shared" si="77"/>
        <v>591.44993760345915</v>
      </c>
      <c r="AO181" s="53">
        <f t="shared" si="78"/>
        <v>7.6290000000000038E-4</v>
      </c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>
        <f>EXP($K$3*LN($AM181)+$K$4*$AM181+AD$37)</f>
        <v>583.94867204728337</v>
      </c>
      <c r="BC181">
        <f>EXP($K$3*LN($AM181)+$K$4*$AM181+AF$37)</f>
        <v>584.12483335664047</v>
      </c>
      <c r="BE181">
        <f>EXP($K$3*LN($AM181)+$K$4*$AM181+AH$37)</f>
        <v>578.33950167477644</v>
      </c>
      <c r="BG181">
        <f t="shared" si="79"/>
        <v>578.91547602799881</v>
      </c>
      <c r="BI181">
        <f t="shared" si="80"/>
        <v>574.54052490814979</v>
      </c>
    </row>
    <row r="182" spans="39:61" x14ac:dyDescent="0.15">
      <c r="AM182">
        <v>171</v>
      </c>
      <c r="AN182">
        <f t="shared" si="77"/>
        <v>591.45245409382983</v>
      </c>
      <c r="AO182" s="53">
        <f t="shared" si="78"/>
        <v>6.8789999999999997E-4</v>
      </c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>
        <f>EXP($K$3*LN($AM182)+$K$4*$AM182+AD$37)</f>
        <v>583.95115662140665</v>
      </c>
      <c r="BC182">
        <f>EXP($K$3*LN($AM182)+$K$4*$AM182+AF$37)</f>
        <v>584.12731868029175</v>
      </c>
      <c r="BE182">
        <f>EXP($K$3*LN($AM182)+$K$4*$AM182+AH$37)</f>
        <v>578.34196238310426</v>
      </c>
      <c r="BG182">
        <f t="shared" si="79"/>
        <v>578.91793918697169</v>
      </c>
      <c r="BI182">
        <f t="shared" si="80"/>
        <v>574.54296945266083</v>
      </c>
    </row>
    <row r="183" spans="39:61" x14ac:dyDescent="0.15">
      <c r="AM183">
        <v>172</v>
      </c>
      <c r="AN183">
        <f t="shared" si="77"/>
        <v>591.45469726613373</v>
      </c>
      <c r="AO183" s="53">
        <f t="shared" si="78"/>
        <v>6.1290000000000129E-4</v>
      </c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>
        <f>EXP($K$3*LN($AM183)+$K$4*$AM183+AD$37)</f>
        <v>583.95337134391275</v>
      </c>
      <c r="BC183">
        <f>EXP($K$3*LN($AM183)+$K$4*$AM183+AF$37)</f>
        <v>584.12953407091879</v>
      </c>
      <c r="BE183">
        <f>EXP($K$3*LN($AM183)+$K$4*$AM183+AH$37)</f>
        <v>578.34415583189832</v>
      </c>
      <c r="BG183">
        <f t="shared" si="79"/>
        <v>578.92013482024436</v>
      </c>
      <c r="BI183">
        <f t="shared" si="80"/>
        <v>574.54514849320344</v>
      </c>
    </row>
    <row r="184" spans="39:61" x14ac:dyDescent="0.15">
      <c r="AM184">
        <v>173</v>
      </c>
      <c r="AN184">
        <f t="shared" si="77"/>
        <v>591.45667028632636</v>
      </c>
      <c r="AO184" s="53">
        <f t="shared" si="78"/>
        <v>5.3790000000000088E-4</v>
      </c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>
        <f>EXP($K$3*LN($AM184)+$K$4*$AM184+AD$37)</f>
        <v>583.95531934060375</v>
      </c>
      <c r="BC184">
        <f>EXP($K$3*LN($AM184)+$K$4*$AM184+AF$37)</f>
        <v>584.13148265526718</v>
      </c>
      <c r="BE184">
        <f>EXP($K$3*LN($AM184)+$K$4*$AM184+AH$37)</f>
        <v>578.34608511693568</v>
      </c>
      <c r="BG184">
        <f t="shared" si="79"/>
        <v>578.92206602667693</v>
      </c>
      <c r="BI184">
        <f t="shared" si="80"/>
        <v>574.54706510521908</v>
      </c>
    </row>
    <row r="185" spans="39:61" x14ac:dyDescent="0.15">
      <c r="AM185">
        <v>174</v>
      </c>
      <c r="AN185">
        <f t="shared" si="77"/>
        <v>591.45837626598131</v>
      </c>
      <c r="AO185" s="53">
        <f t="shared" si="78"/>
        <v>4.6290000000000046E-4</v>
      </c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>
        <f>EXP($K$3*LN($AM185)+$K$4*$AM185+AD$37)</f>
        <v>583.95700368358996</v>
      </c>
      <c r="BC185">
        <f>EXP($K$3*LN($AM185)+$K$4*$AM185+AF$37)</f>
        <v>584.13316750637341</v>
      </c>
      <c r="BE185">
        <f>EXP($K$3*LN($AM185)+$K$4*$AM185+AH$37)</f>
        <v>578.34775328081707</v>
      </c>
      <c r="BG185">
        <f t="shared" si="79"/>
        <v>578.92373585190012</v>
      </c>
      <c r="BI185">
        <f t="shared" si="80"/>
        <v>574.54872231132254</v>
      </c>
    </row>
    <row r="186" spans="39:61" x14ac:dyDescent="0.15">
      <c r="AM186">
        <v>175</v>
      </c>
      <c r="AN186">
        <f t="shared" si="77"/>
        <v>591.45981826353272</v>
      </c>
      <c r="AO186" s="53">
        <f t="shared" si="78"/>
        <v>3.8790000000000005E-4</v>
      </c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>
        <f>EXP($K$3*LN($AM186)+$K$4*$AM186+AD$37)</f>
        <v>583.95842739251555</v>
      </c>
      <c r="BC186">
        <f>EXP($K$3*LN($AM186)+$K$4*$AM186+AF$37)</f>
        <v>584.13459164479298</v>
      </c>
      <c r="BE186">
        <f>EXP($K$3*LN($AM186)+$K$4*$AM186+AH$37)</f>
        <v>578.34916331418128</v>
      </c>
      <c r="BG186">
        <f t="shared" si="79"/>
        <v>578.92514728953131</v>
      </c>
      <c r="BI186">
        <f t="shared" si="80"/>
        <v>574.55012308250775</v>
      </c>
    </row>
    <row r="187" spans="39:61" x14ac:dyDescent="0.15">
      <c r="AM187">
        <v>176</v>
      </c>
      <c r="AN187">
        <f t="shared" si="77"/>
        <v>591.46099928547869</v>
      </c>
      <c r="AO187" s="53">
        <f t="shared" si="78"/>
        <v>3.1290000000000137E-4</v>
      </c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>
        <f>EXP($K$3*LN($AM187)+$K$4*$AM187+AD$37)</f>
        <v>583.95959343574793</v>
      </c>
      <c r="BC187">
        <f>EXP($K$3*LN($AM187)+$K$4*$AM187+AF$37)</f>
        <v>584.13575803978858</v>
      </c>
      <c r="BE187">
        <f>EXP($K$3*LN($AM187)+$K$4*$AM187+AH$37)</f>
        <v>578.35031815688274</v>
      </c>
      <c r="BG187">
        <f t="shared" si="79"/>
        <v>578.92630328235259</v>
      </c>
      <c r="BI187">
        <f t="shared" si="80"/>
        <v>574.55127033931785</v>
      </c>
    </row>
    <row r="188" spans="39:61" x14ac:dyDescent="0.15">
      <c r="AM188">
        <v>177</v>
      </c>
      <c r="AN188">
        <f t="shared" si="77"/>
        <v>591.46192228755365</v>
      </c>
      <c r="AO188" s="53">
        <f t="shared" si="78"/>
        <v>2.3790000000000096E-4</v>
      </c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>
        <f>EXP($K$3*LN($AM188)+$K$4*$AM188+AD$37)</f>
        <v>583.96050473153434</v>
      </c>
      <c r="BC188">
        <f>EXP($K$3*LN($AM188)+$K$4*$AM188+AF$37)</f>
        <v>584.13666961048796</v>
      </c>
      <c r="BE188">
        <f>EXP($K$3*LN($AM188)+$K$4*$AM188+AH$37)</f>
        <v>578.35122069913723</v>
      </c>
      <c r="BG188">
        <f t="shared" si="79"/>
        <v>578.92720672345831</v>
      </c>
      <c r="BI188">
        <f t="shared" si="80"/>
        <v>574.55216695298361</v>
      </c>
    </row>
    <row r="189" spans="39:61" x14ac:dyDescent="0.15">
      <c r="AM189">
        <v>178</v>
      </c>
      <c r="AN189">
        <f t="shared" si="77"/>
        <v>591.4625901758684</v>
      </c>
      <c r="AO189" s="53">
        <f t="shared" si="78"/>
        <v>1.6290000000000054E-4</v>
      </c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>
        <f>EXP($K$3*LN($AM189)+$K$4*$AM189+AD$37)</f>
        <v>583.96116414912763</v>
      </c>
      <c r="BC189">
        <f>EXP($K$3*LN($AM189)+$K$4*$AM189+AF$37)</f>
        <v>584.13732922700956</v>
      </c>
      <c r="BE189">
        <f>EXP($K$3*LN($AM189)+$K$4*$AM189+AH$37)</f>
        <v>578.35187378263674</v>
      </c>
      <c r="BG189">
        <f t="shared" si="79"/>
        <v>578.92786045737068</v>
      </c>
      <c r="BI189">
        <f t="shared" si="80"/>
        <v>574.55281574653065</v>
      </c>
    </row>
    <row r="190" spans="39:61" x14ac:dyDescent="0.15">
      <c r="AM190">
        <v>179</v>
      </c>
      <c r="AN190">
        <f t="shared" si="77"/>
        <v>591.46300580801665</v>
      </c>
      <c r="AO190" s="53">
        <f t="shared" si="78"/>
        <v>8.7900000000000131E-5</v>
      </c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>
        <f>EXP($K$3*LN($AM190)+$K$4*$AM190+AD$37)</f>
        <v>583.96157450987937</v>
      </c>
      <c r="BC190">
        <f>EXP($K$3*LN($AM190)+$K$4*$AM190+AF$37)</f>
        <v>584.13773971155592</v>
      </c>
      <c r="BE190">
        <f>EXP($K$3*LN($AM190)+$K$4*$AM190+AH$37)</f>
        <v>578.3522802016322</v>
      </c>
      <c r="BG190">
        <f t="shared" si="79"/>
        <v>578.928267281123</v>
      </c>
      <c r="BI190">
        <f t="shared" si="80"/>
        <v>574.55321949585482</v>
      </c>
    </row>
    <row r="191" spans="39:61" x14ac:dyDescent="0.15">
      <c r="AM191">
        <v>180</v>
      </c>
      <c r="AN191">
        <f t="shared" si="77"/>
        <v>591.46317199415034</v>
      </c>
      <c r="AO191" s="53">
        <f t="shared" si="78"/>
        <v>1.2900000000001452E-5</v>
      </c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>
        <f>EXP($K$3*LN($AM191)+$K$4*$AM191+AD$37)</f>
        <v>583.96173858830082</v>
      </c>
      <c r="BC191">
        <f>EXP($K$3*LN($AM191)+$K$4*$AM191+AF$37)</f>
        <v>584.13790383947526</v>
      </c>
      <c r="BE191">
        <f>EXP($K$3*LN($AM191)+$K$4*$AM191+AH$37)</f>
        <v>578.35244270398391</v>
      </c>
      <c r="BG191">
        <f t="shared" si="79"/>
        <v>578.92842994531247</v>
      </c>
      <c r="BI191">
        <f t="shared" si="80"/>
        <v>574.55338093076671</v>
      </c>
    </row>
    <row r="192" spans="39:61" x14ac:dyDescent="0.15">
      <c r="AM192">
        <v>181</v>
      </c>
      <c r="AN192">
        <f t="shared" si="77"/>
        <v>591.46309149802767</v>
      </c>
      <c r="AO192" s="53">
        <f t="shared" si="78"/>
        <v>-6.2099999999998962E-5</v>
      </c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>
        <f>EXP($K$3*LN($AM192)+$K$4*$AM192+AD$37)</f>
        <v>583.96165911309765</v>
      </c>
      <c r="BC192">
        <f>EXP($K$3*LN($AM192)+$K$4*$AM192+AF$37)</f>
        <v>584.13782434029656</v>
      </c>
      <c r="BE192">
        <f>EXP($K$3*LN($AM192)+$K$4*$AM192+AH$37)</f>
        <v>578.35236399218684</v>
      </c>
      <c r="BG192">
        <f t="shared" si="79"/>
        <v>578.92835115512548</v>
      </c>
      <c r="BI192">
        <f t="shared" si="80"/>
        <v>574.55330273600896</v>
      </c>
    </row>
    <row r="193" spans="39:61" x14ac:dyDescent="0.15">
      <c r="AM193">
        <v>182</v>
      </c>
      <c r="AN193">
        <f t="shared" si="77"/>
        <v>591.46276703803017</v>
      </c>
      <c r="AO193" s="53">
        <f t="shared" si="78"/>
        <v>-1.3709999999999938E-4</v>
      </c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>
        <f>EXP($K$3*LN($AM193)+$K$4*$AM193+AD$37)</f>
        <v>583.96133876817476</v>
      </c>
      <c r="BC193">
        <f>EXP($K$3*LN($AM193)+$K$4*$AM193+AF$37)</f>
        <v>584.13750389873439</v>
      </c>
      <c r="BE193">
        <f>EXP($K$3*LN($AM193)+$K$4*$AM193+AH$37)</f>
        <v>578.35204672436532</v>
      </c>
      <c r="BG193">
        <f t="shared" si="79"/>
        <v>578.92803357133357</v>
      </c>
      <c r="BI193">
        <f t="shared" si="80"/>
        <v>574.55298755224544</v>
      </c>
    </row>
    <row r="194" spans="39:61" x14ac:dyDescent="0.15">
      <c r="AM194">
        <v>183</v>
      </c>
      <c r="AN194">
        <f t="shared" si="77"/>
        <v>591.46220128815366</v>
      </c>
      <c r="AO194" s="53">
        <f t="shared" si="78"/>
        <v>-2.1209999999999979E-4</v>
      </c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>
        <f>EXP($K$3*LN($AM194)+$K$4*$AM194+AD$37)</f>
        <v>583.96078019361403</v>
      </c>
      <c r="BC194">
        <f>EXP($K$3*LN($AM194)+$K$4*$AM194+AF$37)</f>
        <v>584.13694515566704</v>
      </c>
      <c r="BE194">
        <f>EXP($K$3*LN($AM194)+$K$4*$AM194+AH$37)</f>
        <v>578.35149351524171</v>
      </c>
      <c r="BG194">
        <f t="shared" si="79"/>
        <v>578.92747981126331</v>
      </c>
      <c r="BI194">
        <f t="shared" si="80"/>
        <v>574.55243797702303</v>
      </c>
    </row>
    <row r="195" spans="39:61" x14ac:dyDescent="0.15">
      <c r="AM195">
        <v>184</v>
      </c>
      <c r="AN195">
        <f t="shared" si="77"/>
        <v>591.46139687897016</v>
      </c>
      <c r="AO195" s="53">
        <f t="shared" si="78"/>
        <v>-2.8709999999999847E-4</v>
      </c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>
        <f>EXP($K$3*LN($AM195)+$K$4*$AM195+AD$37)</f>
        <v>583.95998598662436</v>
      </c>
      <c r="BC195">
        <f>EXP($K$3*LN($AM195)+$K$4*$AM195+AF$37)</f>
        <v>584.13615070908691</v>
      </c>
      <c r="BE195">
        <f t="shared" ref="BE195:BE238" si="81">EXP($K$3*LN($AM195)+$K$4*$AM195+AH$37)</f>
        <v>578.35070693707712</v>
      </c>
      <c r="BG195">
        <f t="shared" si="79"/>
        <v>578.92669244973729</v>
      </c>
      <c r="BI195">
        <f t="shared" si="80"/>
        <v>574.55165656570625</v>
      </c>
    </row>
    <row r="196" spans="39:61" x14ac:dyDescent="0.15">
      <c r="AM196">
        <v>185</v>
      </c>
      <c r="AN196">
        <f t="shared" ref="AN196:AN238" si="82">EXP($K$3*LN($AM196)+$K$4*$AM196+AB$37)</f>
        <v>591.46035639856655</v>
      </c>
      <c r="AO196" s="53">
        <f t="shared" ref="AO196:AO238" si="83">$K$3+$K$4*AM196</f>
        <v>-3.6209999999999888E-4</v>
      </c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>
        <f>EXP($K$3*LN($AM196)+$K$4*$AM196+AD$37)</f>
        <v>583.95895870246829</v>
      </c>
      <c r="BC196">
        <f>EXP($K$3*LN($AM196)+$K$4*$AM196+AF$37)</f>
        <v>584.13512311502734</v>
      </c>
      <c r="BE196">
        <f>EXP($K$3*LN($AM196)+$K$4*$AM196+AH$37)</f>
        <v>578.34968952058955</v>
      </c>
      <c r="BG196">
        <f>EXP($K$3*LN($AM196)+$K$4*$AM196+AJ$37)</f>
        <v>578.92567401999395</v>
      </c>
      <c r="BI196">
        <f>EXP($K$3*LN($AM196)+$K$4*$AM196+AL$37)</f>
        <v>574.55064583238925</v>
      </c>
    </row>
    <row r="197" spans="39:61" x14ac:dyDescent="0.15">
      <c r="AM197">
        <v>186</v>
      </c>
      <c r="AN197">
        <f t="shared" si="82"/>
        <v>591.45908239345442</v>
      </c>
      <c r="AO197" s="53">
        <f t="shared" si="83"/>
        <v>-4.3709999999999929E-4</v>
      </c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>
        <f>EXP($K$3*LN($AM197)+$K$4*$AM197+AD$37)</f>
        <v>583.95770085536049</v>
      </c>
      <c r="BC197">
        <f>EXP($K$3*LN($AM197)+$K$4*$AM197+AF$37)</f>
        <v>584.13386488846163</v>
      </c>
      <c r="BE197">
        <f>EXP($K$3*LN($AM197)+$K$4*$AM197+AH$37)</f>
        <v>578.34844375584282</v>
      </c>
      <c r="BG197">
        <f>EXP($K$3*LN($AM197)+$K$4*$AM197+AJ$37)</f>
        <v>578.92442701457708</v>
      </c>
      <c r="BI197">
        <f>EXP($K$3*LN($AM197)+$K$4*$AM197+AL$37)</f>
        <v>574.54940825077949</v>
      </c>
    </row>
    <row r="198" spans="39:61" x14ac:dyDescent="0.15">
      <c r="AM198">
        <v>187</v>
      </c>
      <c r="AN198">
        <f t="shared" si="82"/>
        <v>591.45757736946064</v>
      </c>
      <c r="AO198" s="53">
        <f t="shared" si="83"/>
        <v>-5.1209999999999971E-4</v>
      </c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>
        <f>EXP($K$3*LN($AM198)+$K$4*$AM198+AD$37)</f>
        <v>583.95621491934696</v>
      </c>
      <c r="BC198">
        <f>EXP($K$3*LN($AM198)+$K$4*$AM198+AF$37)</f>
        <v>584.13237850418182</v>
      </c>
      <c r="BE198">
        <f>EXP($K$3*LN($AM198)+$K$4*$AM198+AH$37)</f>
        <v>578.34697209311844</v>
      </c>
      <c r="BG198">
        <f>EXP($K$3*LN($AM198)+$K$4*$AM198+AJ$37)</f>
        <v>578.92295388620846</v>
      </c>
      <c r="BI198">
        <f>EXP($K$3*LN($AM198)+$K$4*$AM198+AL$37)</f>
        <v>574.54794625506293</v>
      </c>
    </row>
    <row r="199" spans="39:61" x14ac:dyDescent="0.15">
      <c r="AM199">
        <v>188</v>
      </c>
      <c r="AN199">
        <f t="shared" si="82"/>
        <v>591.45584379258946</v>
      </c>
      <c r="AO199" s="53">
        <f t="shared" si="83"/>
        <v>-5.8709999999999839E-4</v>
      </c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>
        <f>EXP($K$3*LN($AM199)+$K$4*$AM199+AD$37)</f>
        <v>583.95450332915561</v>
      </c>
      <c r="BC199">
        <f>EXP($K$3*LN($AM199)+$K$4*$AM199+AF$37)</f>
        <v>584.13066639765066</v>
      </c>
      <c r="BE199">
        <f>EXP($K$3*LN($AM199)+$K$4*$AM199+AH$37)</f>
        <v>578.34527694375731</v>
      </c>
      <c r="BG199">
        <f>EXP($K$3*LN($AM199)+$K$4*$AM199+AJ$37)</f>
        <v>578.92125704863042</v>
      </c>
      <c r="BI199">
        <f>EXP($K$3*LN($AM199)+$K$4*$AM199+AL$37)</f>
        <v>574.54626224074104</v>
      </c>
    </row>
    <row r="200" spans="39:61" x14ac:dyDescent="0.15">
      <c r="AM200">
        <v>189</v>
      </c>
      <c r="AN200">
        <f t="shared" si="82"/>
        <v>591.45388408986389</v>
      </c>
      <c r="AO200" s="53">
        <f t="shared" si="83"/>
        <v>-6.620999999999988E-4</v>
      </c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>
        <f>EXP($K$3*LN($AM200)+$K$4*$AM200+AD$37)</f>
        <v>583.95256848102827</v>
      </c>
      <c r="BC200">
        <f>EXP($K$3*LN($AM200)+$K$4*$AM200+AF$37)</f>
        <v>584.12873096583269</v>
      </c>
      <c r="BE200">
        <f>EXP($K$3*LN($AM200)+$K$4*$AM200+AH$37)</f>
        <v>578.34336068098401</v>
      </c>
      <c r="BG200">
        <f>EXP($K$3*LN($AM200)+$K$4*$AM200+AJ$37)</f>
        <v>578.91933887743096</v>
      </c>
      <c r="BI200">
        <f>EXP($K$3*LN($AM200)+$K$4*$AM200+AL$37)</f>
        <v>574.54435856544933</v>
      </c>
    </row>
    <row r="201" spans="39:61" x14ac:dyDescent="0.15">
      <c r="AM201">
        <v>190</v>
      </c>
      <c r="AN201">
        <f t="shared" si="82"/>
        <v>591.45170065014565</v>
      </c>
      <c r="AO201" s="53">
        <f t="shared" si="83"/>
        <v>-7.3709999999999921E-4</v>
      </c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>
        <f>EXP($K$3*LN($AM201)+$K$4*$AM201+AD$37)</f>
        <v>583.95041273352888</v>
      </c>
      <c r="BC201">
        <f>EXP($K$3*LN($AM201)+$K$4*$AM201+AF$37)</f>
        <v>584.12657456800343</v>
      </c>
      <c r="BE201">
        <f>EXP($K$3*LN($AM201)+$K$4*$AM201+AH$37)</f>
        <v>578.34122564070697</v>
      </c>
      <c r="BG201">
        <f>EXP($K$3*LN($AM201)+$K$4*$AM201+AJ$37)</f>
        <v>578.91720171084501</v>
      </c>
      <c r="BI201">
        <f>EXP($K$3*LN($AM201)+$K$4*$AM201+AL$37)</f>
        <v>574.54223754975192</v>
      </c>
    </row>
    <row r="202" spans="39:61" x14ac:dyDescent="0.15">
      <c r="AM202">
        <v>191</v>
      </c>
      <c r="AN202">
        <f t="shared" si="82"/>
        <v>591.4492958249308</v>
      </c>
      <c r="AO202" s="53">
        <f t="shared" si="83"/>
        <v>-8.1209999999999963E-4</v>
      </c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>
        <f>EXP($K$3*LN($AM202)+$K$4*$AM202+AD$37)</f>
        <v>583.94803840833004</v>
      </c>
      <c r="BC202">
        <f>EXP($K$3*LN($AM202)+$K$4*$AM202+AF$37)</f>
        <v>584.12419952653568</v>
      </c>
      <c r="BE202">
        <f>EXP($K$3*LN($AM202)+$K$4*$AM202+AH$37)</f>
        <v>578.33887412229785</v>
      </c>
      <c r="BG202">
        <f>EXP($K$3*LN($AM202)+$K$4*$AM202+AJ$37)</f>
        <v>578.9148478505341</v>
      </c>
      <c r="BI202">
        <f>EXP($K$3*LN($AM202)+$K$4*$AM202+AL$37)</f>
        <v>574.5399014779166</v>
      </c>
    </row>
    <row r="203" spans="39:61" x14ac:dyDescent="0.15">
      <c r="AM203">
        <v>192</v>
      </c>
      <c r="AN203">
        <f t="shared" si="82"/>
        <v>591.44667192913096</v>
      </c>
      <c r="AO203" s="53">
        <f t="shared" si="83"/>
        <v>-8.8710000000000004E-4</v>
      </c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>
        <f>EXP($K$3*LN($AM203)+$K$4*$AM203+AD$37)</f>
        <v>583.94544779098362</v>
      </c>
      <c r="BC203">
        <f>EXP($K$3*LN($AM203)+$K$4*$AM203+AF$37)</f>
        <v>584.12160812767104</v>
      </c>
      <c r="BE203">
        <f>EXP($K$3*LN($AM203)+$K$4*$AM203+AH$37)</f>
        <v>578.33630838935437</v>
      </c>
      <c r="BG203">
        <f>EXP($K$3*LN($AM203)+$K$4*$AM203+AJ$37)</f>
        <v>578.91227956235036</v>
      </c>
      <c r="BI203">
        <f>EXP($K$3*LN($AM203)+$K$4*$AM203+AL$37)</f>
        <v>574.53735259867199</v>
      </c>
    </row>
    <row r="204" spans="39:61" x14ac:dyDescent="0.15">
      <c r="AM204">
        <v>193</v>
      </c>
      <c r="AN204">
        <f t="shared" si="82"/>
        <v>591.443831241824</v>
      </c>
      <c r="AO204" s="53">
        <f t="shared" si="83"/>
        <v>-9.6209999999999872E-4</v>
      </c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>
        <f>EXP($K$3*LN($AM204)+$K$4*$AM204+AD$37)</f>
        <v>583.94264313166241</v>
      </c>
      <c r="BC204">
        <f>EXP($K$3*LN($AM204)+$K$4*$AM204+AF$37)</f>
        <v>584.11880262226089</v>
      </c>
      <c r="BE204">
        <f>EXP($K$3*LN($AM204)+$K$4*$AM204+AH$37)</f>
        <v>578.33353067043515</v>
      </c>
      <c r="BG204">
        <f>EXP($K$3*LN($AM204)+$K$4*$AM204+AJ$37)</f>
        <v>578.90949907707181</v>
      </c>
      <c r="BI204">
        <f>EXP($K$3*LN($AM204)+$K$4*$AM204+AL$37)</f>
        <v>574.53459312593793</v>
      </c>
    </row>
    <row r="205" spans="39:61" x14ac:dyDescent="0.15">
      <c r="AM205">
        <v>194</v>
      </c>
      <c r="AN205">
        <f t="shared" si="82"/>
        <v>591.44077600699711</v>
      </c>
      <c r="AO205" s="53">
        <f t="shared" si="83"/>
        <v>-1.0370999999999991E-3</v>
      </c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>
        <f>EXP($K$3*LN($AM205)+$K$4*$AM205+AD$37)</f>
        <v>583.9396266458931</v>
      </c>
      <c r="BC205">
        <f>EXP($K$3*LN($AM205)+$K$4*$AM205+AF$37)</f>
        <v>584.11578522650052</v>
      </c>
      <c r="BE205">
        <f>EXP($K$3*LN($AM205)+$K$4*$AM205+AH$37)</f>
        <v>578.33054315978541</v>
      </c>
      <c r="BG205">
        <f>EXP($K$3*LN($AM205)+$K$4*$AM205+AJ$37)</f>
        <v>578.90650859112907</v>
      </c>
      <c r="BI205">
        <f>EXP($K$3*LN($AM205)+$K$4*$AM205+AL$37)</f>
        <v>574.5316252395462</v>
      </c>
    </row>
    <row r="206" spans="39:61" x14ac:dyDescent="0.15">
      <c r="AM206">
        <v>195</v>
      </c>
      <c r="AN206">
        <f t="shared" si="82"/>
        <v>591.43750843426142</v>
      </c>
      <c r="AO206" s="53">
        <f t="shared" si="83"/>
        <v>-1.1120999999999995E-3</v>
      </c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>
        <f>EXP($K$3*LN($AM206)+$K$4*$AM206+AD$37)</f>
        <v>583.93640051526313</v>
      </c>
      <c r="BC206">
        <f>EXP($K$3*LN($AM206)+$K$4*$AM206+AF$37)</f>
        <v>584.11255812263539</v>
      </c>
      <c r="BE206">
        <f>EXP($K$3*LN($AM206)+$K$4*$AM206+AH$37)</f>
        <v>578.32734801803724</v>
      </c>
      <c r="BG206">
        <f>EXP($K$3*LN($AM206)+$K$4*$AM206+AJ$37)</f>
        <v>578.90331026730587</v>
      </c>
      <c r="BI206">
        <f>EXP($K$3*LN($AM206)+$K$4*$AM206+AL$37)</f>
        <v>574.5284510859359</v>
      </c>
    </row>
    <row r="207" spans="39:61" x14ac:dyDescent="0.15">
      <c r="AM207">
        <v>196</v>
      </c>
      <c r="AN207">
        <f t="shared" si="82"/>
        <v>591.434030699554</v>
      </c>
      <c r="AO207" s="53">
        <f t="shared" si="83"/>
        <v>-1.1871E-3</v>
      </c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>
        <f>EXP($K$3*LN($AM207)+$K$4*$AM207+AD$37)</f>
        <v>583.93296688811233</v>
      </c>
      <c r="BC207">
        <f>EXP($K$3*LN($AM207)+$K$4*$AM207+AF$37)</f>
        <v>584.10912345965335</v>
      </c>
      <c r="BE207">
        <f>EXP($K$3*LN($AM207)+$K$4*$AM207+AH$37)</f>
        <v>578.32394737289428</v>
      </c>
      <c r="BG207">
        <f>EXP($K$3*LN($AM207)+$K$4*$AM207+AJ$37)</f>
        <v>578.89990623542474</v>
      </c>
      <c r="BI207">
        <f>EXP($K$3*LN($AM207)+$K$4*$AM207+AL$37)</f>
        <v>574.52507277883467</v>
      </c>
    </row>
    <row r="208" spans="39:61" x14ac:dyDescent="0.15">
      <c r="AM208">
        <v>197</v>
      </c>
      <c r="AN208">
        <f t="shared" si="82"/>
        <v>591.43034494581957</v>
      </c>
      <c r="AO208" s="53">
        <f t="shared" si="83"/>
        <v>-1.2620999999999986E-3</v>
      </c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>
        <f>EXP($K$3*LN($AM208)+$K$4*$AM208+AD$37)</f>
        <v>583.92932788020664</v>
      </c>
      <c r="BC208">
        <f>EXP($K$3*LN($AM208)+$K$4*$AM208+AF$37)</f>
        <v>584.10548335395879</v>
      </c>
      <c r="BE208">
        <f>EXP($K$3*LN($AM208)+$K$4*$AM208+AH$37)</f>
        <v>578.32034331979935</v>
      </c>
      <c r="BG208">
        <f>EXP($K$3*LN($AM208)+$K$4*$AM208+AJ$37)</f>
        <v>578.89629859301579</v>
      </c>
      <c r="BI208">
        <f>EXP($K$3*LN($AM208)+$K$4*$AM208+AL$37)</f>
        <v>574.5214923999207</v>
      </c>
    </row>
    <row r="209" spans="39:61" x14ac:dyDescent="0.15">
      <c r="AM209">
        <v>198</v>
      </c>
      <c r="AN209">
        <f t="shared" si="82"/>
        <v>591.42645328367598</v>
      </c>
      <c r="AO209" s="53">
        <f t="shared" si="83"/>
        <v>-1.3370999999999991E-3</v>
      </c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>
        <f>EXP($K$3*LN($AM209)+$K$4*$AM209+AD$37)</f>
        <v>583.92548557539556</v>
      </c>
      <c r="BC209">
        <f>EXP($K$3*LN($AM209)+$K$4*$AM209+AF$37)</f>
        <v>584.10163989002956</v>
      </c>
      <c r="BE209">
        <f>EXP($K$3*LN($AM209)+$K$4*$AM209+AH$37)</f>
        <v>578.31653792258533</v>
      </c>
      <c r="BG209">
        <f>EXP($K$3*LN($AM209)+$K$4*$AM209+AJ$37)</f>
        <v>578.8924894059669</v>
      </c>
      <c r="BI209">
        <f>EXP($K$3*LN($AM209)+$K$4*$AM209+AL$37)</f>
        <v>574.51771199946984</v>
      </c>
    </row>
    <row r="210" spans="39:61" x14ac:dyDescent="0.15">
      <c r="AM210">
        <v>199</v>
      </c>
      <c r="AN210">
        <f t="shared" si="82"/>
        <v>591.42235779206135</v>
      </c>
      <c r="AO210" s="53">
        <f t="shared" si="83"/>
        <v>-1.4120999999999995E-3</v>
      </c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>
        <f>EXP($K$3*LN($AM210)+$K$4*$AM210+AD$37)</f>
        <v>583.92144202625013</v>
      </c>
      <c r="BC210">
        <f>EXP($K$3*LN($AM210)+$K$4*$AM210+AF$37)</f>
        <v>584.0975951210562</v>
      </c>
      <c r="BE210">
        <f>EXP($K$3*LN($AM210)+$K$4*$AM210+AH$37)</f>
        <v>578.31253321410713</v>
      </c>
      <c r="BG210">
        <f>EXP($K$3*LN($AM210)+$K$4*$AM210+AJ$37)</f>
        <v>578.88848070915765</v>
      </c>
      <c r="BI210">
        <f>EXP($K$3*LN($AM210)+$K$4*$AM210+AL$37)</f>
        <v>574.51373359698391</v>
      </c>
    </row>
    <row r="211" spans="39:61" x14ac:dyDescent="0.15">
      <c r="AM211">
        <v>200</v>
      </c>
      <c r="AN211">
        <f t="shared" si="82"/>
        <v>591.41806051886851</v>
      </c>
      <c r="AO211" s="53">
        <f t="shared" si="83"/>
        <v>-1.4870999999999999E-3</v>
      </c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>
        <f>EXP($K$3*LN($AM211)+$K$4*$AM211+AD$37)</f>
        <v>583.91719925469022</v>
      </c>
      <c r="BC211">
        <f>EXP($K$3*LN($AM211)+$K$4*$AM211+AF$37)</f>
        <v>584.09335106956837</v>
      </c>
      <c r="BE211">
        <f>EXP($K$3*LN($AM211)+$K$4*$AM211+AH$37)</f>
        <v>578.30833119686292</v>
      </c>
      <c r="BG211">
        <f>EXP($K$3*LN($AM211)+$K$4*$AM211+AJ$37)</f>
        <v>578.88427450708059</v>
      </c>
      <c r="BI211">
        <f>EXP($K$3*LN($AM211)+$K$4*$AM211+AL$37)</f>
        <v>574.50955918180705</v>
      </c>
    </row>
    <row r="212" spans="39:61" x14ac:dyDescent="0.15">
      <c r="AM212">
        <v>201</v>
      </c>
      <c r="AN212">
        <f t="shared" si="82"/>
        <v>591.41356348155978</v>
      </c>
      <c r="AO212" s="53">
        <f t="shared" si="83"/>
        <v>-1.5620999999999986E-3</v>
      </c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>
        <f>EXP($K$3*LN($AM212)+$K$4*$AM212+AD$37)</f>
        <v>583.91275925259094</v>
      </c>
      <c r="BC212">
        <f>EXP($K$3*LN($AM212)+$K$4*$AM212+AF$37)</f>
        <v>584.08890972804215</v>
      </c>
      <c r="BE212">
        <f>EXP($K$3*LN($AM212)+$K$4*$AM212+AH$37)</f>
        <v>578.30393384359468</v>
      </c>
      <c r="BG212">
        <f>EXP($K$3*LN($AM212)+$K$4*$AM212+AJ$37)</f>
        <v>578.87987277444222</v>
      </c>
      <c r="BI212">
        <f>EXP($K$3*LN($AM212)+$K$4*$AM212+AL$37)</f>
        <v>574.50519071372275</v>
      </c>
    </row>
    <row r="213" spans="39:61" x14ac:dyDescent="0.15">
      <c r="AM213">
        <v>202</v>
      </c>
      <c r="AN213">
        <f t="shared" si="82"/>
        <v>591.4088686677693</v>
      </c>
      <c r="AO213" s="53">
        <f t="shared" si="83"/>
        <v>-1.637099999999999E-3</v>
      </c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>
        <f>EXP($K$3*LN($AM213)+$K$4*$AM213+AD$37)</f>
        <v>583.90812398237756</v>
      </c>
      <c r="BC213">
        <f>EXP($K$3*LN($AM213)+$K$4*$AM213+AF$37)</f>
        <v>584.08427305949488</v>
      </c>
      <c r="BE213">
        <f>EXP($K$3*LN($AM213)+$K$4*$AM213+AH$37)</f>
        <v>578.29934309787734</v>
      </c>
      <c r="BG213">
        <f>EXP($K$3*LN($AM213)+$K$4*$AM213+AJ$37)</f>
        <v>578.87527745675334</v>
      </c>
      <c r="BI213">
        <f>EXP($K$3*LN($AM213)+$K$4*$AM213+AL$37)</f>
        <v>574.50063012353917</v>
      </c>
    </row>
    <row r="214" spans="39:61" x14ac:dyDescent="0.15">
      <c r="AM214">
        <v>203</v>
      </c>
      <c r="AN214">
        <f t="shared" si="82"/>
        <v>591.40397803588837</v>
      </c>
      <c r="AO214" s="53">
        <f t="shared" si="83"/>
        <v>-1.7120999999999994E-3</v>
      </c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>
        <f>EXP($K$3*LN($AM214)+$K$4*$AM214+AD$37)</f>
        <v>583.90329537760351</v>
      </c>
      <c r="BC214">
        <f>EXP($K$3*LN($AM214)+$K$4*$AM214+AF$37)</f>
        <v>584.07944299806309</v>
      </c>
      <c r="BE214">
        <f>EXP($K$3*LN($AM214)+$K$4*$AM214+AH$37)</f>
        <v>578.29456087469157</v>
      </c>
      <c r="BG214">
        <f>EXP($K$3*LN($AM214)+$K$4*$AM214+AJ$37)</f>
        <v>578.87049047090147</v>
      </c>
      <c r="BI214">
        <f>EXP($K$3*LN($AM214)+$K$4*$AM214+AL$37)</f>
        <v>574.49587931365772</v>
      </c>
    </row>
    <row r="215" spans="39:61" x14ac:dyDescent="0.15">
      <c r="AM215">
        <v>204</v>
      </c>
      <c r="AN215">
        <f t="shared" si="82"/>
        <v>591.39889351563977</v>
      </c>
      <c r="AO215" s="53">
        <f t="shared" si="83"/>
        <v>-1.7870999999999998E-3</v>
      </c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>
        <f>EXP($K$3*LN($AM215)+$K$4*$AM215+AD$37)</f>
        <v>583.89827534351707</v>
      </c>
      <c r="BC215">
        <f>EXP($K$3*LN($AM215)+$K$4*$AM215+AF$37)</f>
        <v>584.07442144956997</v>
      </c>
      <c r="BE215">
        <f>EXP($K$3*LN($AM215)+$K$4*$AM215+AH$37)</f>
        <v>578.28958906098444</v>
      </c>
      <c r="BG215">
        <f>EXP($K$3*LN($AM215)+$K$4*$AM215+AJ$37)</f>
        <v>578.86551370571317</v>
      </c>
      <c r="BI215">
        <f>EXP($K$3*LN($AM215)+$K$4*$AM215+AL$37)</f>
        <v>574.49094015863068</v>
      </c>
    </row>
    <row r="216" spans="39:61" x14ac:dyDescent="0.15">
      <c r="AM216">
        <v>205</v>
      </c>
      <c r="AN216">
        <f t="shared" si="82"/>
        <v>591.39361700863219</v>
      </c>
      <c r="AO216" s="53">
        <f t="shared" si="83"/>
        <v>-1.8620999999999985E-3</v>
      </c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>
        <f>EXP($K$3*LN($AM216)+$K$4*$AM216+AD$37)</f>
        <v>583.89306575760918</v>
      </c>
      <c r="BC216">
        <f>EXP($K$3*LN($AM216)+$K$4*$AM216+AF$37)</f>
        <v>584.06921029207285</v>
      </c>
      <c r="BE216">
        <f>EXP($K$3*LN($AM216)+$K$4*$AM216+AH$37)</f>
        <v>578.28442951621253</v>
      </c>
      <c r="BG216">
        <f>EXP($K$3*LN($AM216)+$K$4*$AM216+AJ$37)</f>
        <v>578.86034902249673</v>
      </c>
      <c r="BI216">
        <f>EXP($K$3*LN($AM216)+$K$4*$AM216+AL$37)</f>
        <v>574.48581450570032</v>
      </c>
    </row>
    <row r="217" spans="39:61" x14ac:dyDescent="0.15">
      <c r="AM217">
        <v>206</v>
      </c>
      <c r="AN217">
        <f t="shared" si="82"/>
        <v>591.38815038890891</v>
      </c>
      <c r="AO217" s="53">
        <f t="shared" si="83"/>
        <v>-1.9370999999999989E-3</v>
      </c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>
        <f>EXP($K$3*LN($AM217)+$K$4*$AM217+AD$37)</f>
        <v>583.88766847015506</v>
      </c>
      <c r="BC217">
        <f>EXP($K$3*LN($AM217)+$K$4*$AM217+AF$37)</f>
        <v>584.06381137640494</v>
      </c>
      <c r="BE217">
        <f>EXP($K$3*LN($AM217)+$K$4*$AM217+AH$37)</f>
        <v>578.27908407287816</v>
      </c>
      <c r="BG217">
        <f>EXP($K$3*LN($AM217)+$K$4*$AM217+AJ$37)</f>
        <v>578.8549982555794</v>
      </c>
      <c r="BI217">
        <f>EXP($K$3*LN($AM217)+$K$4*$AM217+AL$37)</f>
        <v>574.48050417533148</v>
      </c>
    </row>
    <row r="218" spans="39:61" x14ac:dyDescent="0.15">
      <c r="AM218">
        <v>207</v>
      </c>
      <c r="AN218">
        <f t="shared" si="82"/>
        <v>591.38249550347746</v>
      </c>
      <c r="AO218" s="53">
        <f t="shared" si="83"/>
        <v>-2.0120999999999993E-3</v>
      </c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>
        <f>EXP($K$3*LN($AM218)+$K$4*$AM218+AD$37)</f>
        <v>583.88208530473673</v>
      </c>
      <c r="BC218">
        <f>EXP($K$3*LN($AM218)+$K$4*$AM218+AF$37)</f>
        <v>584.05822652669872</v>
      </c>
      <c r="BE218">
        <f>EXP($K$3*LN($AM218)+$K$4*$AM218+AH$37)</f>
        <v>578.27355453704672</v>
      </c>
      <c r="BG218">
        <f>EXP($K$3*LN($AM218)+$K$4*$AM218+AJ$37)</f>
        <v>578.84946321282553</v>
      </c>
      <c r="BI218">
        <f>EXP($K$3*LN($AM218)+$K$4*$AM218+AL$37)</f>
        <v>574.47501096172618</v>
      </c>
    </row>
    <row r="219" spans="39:61" x14ac:dyDescent="0.15">
      <c r="AM219">
        <v>208</v>
      </c>
      <c r="AN219">
        <f t="shared" si="82"/>
        <v>591.37665417282778</v>
      </c>
      <c r="AO219" s="53">
        <f t="shared" si="83"/>
        <v>-2.0870999999999997E-3</v>
      </c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>
        <f>EXP($K$3*LN($AM219)+$K$4*$AM219+AD$37)</f>
        <v>583.87631805875537</v>
      </c>
      <c r="BC219">
        <f>EXP($K$3*LN($AM219)+$K$4*$AM219+AF$37)</f>
        <v>584.05245754089731</v>
      </c>
      <c r="BE219">
        <f>EXP($K$3*LN($AM219)+$K$4*$AM219+AH$37)</f>
        <v>578.26784268885433</v>
      </c>
      <c r="BG219">
        <f>EXP($K$3*LN($AM219)+$K$4*$AM219+AJ$37)</f>
        <v>578.84374567614384</v>
      </c>
      <c r="BI219">
        <f>EXP($K$3*LN($AM219)+$K$4*$AM219+AL$37)</f>
        <v>574.46933663332709</v>
      </c>
    </row>
    <row r="220" spans="39:61" x14ac:dyDescent="0.15">
      <c r="AM220">
        <v>209</v>
      </c>
      <c r="AN220">
        <f t="shared" si="82"/>
        <v>591.37062819143921</v>
      </c>
      <c r="AO220" s="53">
        <f t="shared" si="83"/>
        <v>-2.1620999999999984E-3</v>
      </c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>
        <f>EXP($K$3*LN($AM220)+$K$4*$AM220+AD$37)</f>
        <v>583.87036850393099</v>
      </c>
      <c r="BC220">
        <f>EXP($K$3*LN($AM220)+$K$4*$AM220+AF$37)</f>
        <v>584.04650619125528</v>
      </c>
      <c r="BE220">
        <f>EXP($K$3*LN($AM220)+$K$4*$AM220+AH$37)</f>
        <v>578.26195028300253</v>
      </c>
      <c r="BG220">
        <f>EXP($K$3*LN($AM220)+$K$4*$AM220+AJ$37)</f>
        <v>578.83784740198337</v>
      </c>
      <c r="BI220">
        <f>EXP($K$3*LN($AM220)+$K$4*$AM220+AL$37)</f>
        <v>574.46348293330959</v>
      </c>
    </row>
    <row r="221" spans="39:61" x14ac:dyDescent="0.15">
      <c r="AM221">
        <v>210</v>
      </c>
      <c r="AN221">
        <f t="shared" si="82"/>
        <v>591.36441932827609</v>
      </c>
      <c r="AO221" s="53">
        <f t="shared" si="83"/>
        <v>-2.2371000000000005E-3</v>
      </c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>
        <f>EXP($K$3*LN($AM221)+$K$4*$AM221+AD$37)</f>
        <v>583.86423838679264</v>
      </c>
      <c r="BC221">
        <f>EXP($K$3*LN($AM221)+$K$4*$AM221+AF$37)</f>
        <v>584.0403742248285</v>
      </c>
      <c r="BE221">
        <f>EXP($K$3*LN($AM221)+$K$4*$AM221+AH$37)</f>
        <v>578.25587904924396</v>
      </c>
      <c r="BG221">
        <f>EXP($K$3*LN($AM221)+$K$4*$AM221+AJ$37)</f>
        <v>578.83177012181966</v>
      </c>
      <c r="BI221">
        <f>EXP($K$3*LN($AM221)+$K$4*$AM221+AL$37)</f>
        <v>574.457451580064</v>
      </c>
    </row>
    <row r="222" spans="39:61" x14ac:dyDescent="0.15">
      <c r="AM222">
        <v>211</v>
      </c>
      <c r="AN222">
        <f t="shared" si="82"/>
        <v>591.35802932726745</v>
      </c>
      <c r="AO222" s="53">
        <f t="shared" si="83"/>
        <v>-2.3120999999999992E-3</v>
      </c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>
        <f>EXP($K$3*LN($AM222)+$K$4*$AM222+AD$37)</f>
        <v>583.85792942915111</v>
      </c>
      <c r="BC222">
        <f>EXP($K$3*LN($AM222)+$K$4*$AM222+AF$37)</f>
        <v>584.03406336394744</v>
      </c>
      <c r="BE222">
        <f>EXP($K$3*LN($AM222)+$K$4*$AM222+AH$37)</f>
        <v>578.24963069285047</v>
      </c>
      <c r="BG222">
        <f>EXP($K$3*LN($AM222)+$K$4*$AM222+AJ$37)</f>
        <v>578.82551554262272</v>
      </c>
      <c r="BI222">
        <f>EXP($K$3*LN($AM222)+$K$4*$AM222+AL$37)</f>
        <v>574.45124426766063</v>
      </c>
    </row>
    <row r="223" spans="39:61" x14ac:dyDescent="0.15">
      <c r="AM223">
        <v>212</v>
      </c>
      <c r="AN223">
        <f t="shared" si="82"/>
        <v>591.35145990778153</v>
      </c>
      <c r="AO223" s="53">
        <f t="shared" si="83"/>
        <v>-2.3870999999999979E-3</v>
      </c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>
        <f>EXP($K$3*LN($AM223)+$K$4*$AM223+AD$37)</f>
        <v>583.85144332856839</v>
      </c>
      <c r="BC223">
        <f>EXP($K$3*LN($AM223)+$K$4*$AM223+AF$37)</f>
        <v>584.027575306686</v>
      </c>
      <c r="BE223">
        <f>EXP($K$3*LN($AM223)+$K$4*$AM223+AH$37)</f>
        <v>578.24320689507783</v>
      </c>
      <c r="BG223">
        <f>EXP($K$3*LN($AM223)+$K$4*$AM223+AJ$37)</f>
        <v>578.81908534732281</v>
      </c>
      <c r="BI223">
        <f>EXP($K$3*LN($AM223)+$K$4*$AM223+AL$37)</f>
        <v>574.44486266631134</v>
      </c>
    </row>
    <row r="224" spans="39:61" x14ac:dyDescent="0.15">
      <c r="AM224">
        <v>213</v>
      </c>
      <c r="AN224">
        <f t="shared" si="82"/>
        <v>591.34471276508305</v>
      </c>
      <c r="AO224" s="53">
        <f t="shared" si="83"/>
        <v>-2.4621000000000001E-3</v>
      </c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>
        <f>EXP($K$3*LN($AM224)+$K$4*$AM224+AD$37)</f>
        <v>583.84478175880838</v>
      </c>
      <c r="BC224">
        <f>EXP($K$3*LN($AM224)+$K$4*$AM224+AF$37)</f>
        <v>584.02091172731298</v>
      </c>
      <c r="BE224">
        <f>EXP($K$3*LN($AM224)+$K$4*$AM224+AH$37)</f>
        <v>578.23660931361258</v>
      </c>
      <c r="BG224">
        <f>EXP($K$3*LN($AM224)+$K$4*$AM224+AJ$37)</f>
        <v>578.81248119525719</v>
      </c>
      <c r="BI224">
        <f>EXP($K$3*LN($AM224)+$K$4*$AM224+AL$37)</f>
        <v>574.43830842281386</v>
      </c>
    </row>
    <row r="225" spans="39:61" x14ac:dyDescent="0.15">
      <c r="AM225">
        <v>214</v>
      </c>
      <c r="AN225">
        <f t="shared" si="82"/>
        <v>591.33778957078471</v>
      </c>
      <c r="AO225" s="53">
        <f t="shared" si="83"/>
        <v>-2.5370999999999987E-3</v>
      </c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>
        <f>EXP($K$3*LN($AM225)+$K$4*$AM225+AD$37)</f>
        <v>583.83794637028302</v>
      </c>
      <c r="BC225">
        <f>EXP($K$3*LN($AM225)+$K$4*$AM225+AF$37)</f>
        <v>584.01407427673814</v>
      </c>
      <c r="BE225">
        <f>EXP($K$3*LN($AM225)+$K$4*$AM225+AH$37)</f>
        <v>578.22983958301324</v>
      </c>
      <c r="BG225">
        <f>EXP($K$3*LN($AM225)+$K$4*$AM225+AJ$37)</f>
        <v>578.80570472261252</v>
      </c>
      <c r="BI225">
        <f>EXP($K$3*LN($AM225)+$K$4*$AM225+AL$37)</f>
        <v>574.43158316098982</v>
      </c>
    </row>
    <row r="226" spans="39:61" x14ac:dyDescent="0.15">
      <c r="AM226">
        <v>215</v>
      </c>
      <c r="AN226">
        <f t="shared" si="82"/>
        <v>591.33069197328507</v>
      </c>
      <c r="AO226" s="53">
        <f t="shared" si="83"/>
        <v>-2.6120999999999974E-3</v>
      </c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>
        <f>EXP($K$3*LN($AM226)+$K$4*$AM226+AD$37)</f>
        <v>583.83093879048442</v>
      </c>
      <c r="BC226">
        <f>EXP($K$3*LN($AM226)+$K$4*$AM226+AF$37)</f>
        <v>584.00706458294485</v>
      </c>
      <c r="BE226">
        <f>EXP($K$3*LN($AM226)+$K$4*$AM226+AH$37)</f>
        <v>578.22289931513933</v>
      </c>
      <c r="BG226">
        <f>EXP($K$3*LN($AM226)+$K$4*$AM226+AJ$37)</f>
        <v>578.79875754285331</v>
      </c>
      <c r="BI226">
        <f>EXP($K$3*LN($AM226)+$K$4*$AM226+AL$37)</f>
        <v>574.42468848211047</v>
      </c>
    </row>
    <row r="227" spans="39:61" x14ac:dyDescent="0.15">
      <c r="AM227">
        <v>216</v>
      </c>
      <c r="AN227">
        <f t="shared" si="82"/>
        <v>591.32342159819802</v>
      </c>
      <c r="AO227" s="53">
        <f t="shared" si="83"/>
        <v>-2.6870999999999996E-3</v>
      </c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>
        <f>EXP($K$3*LN($AM227)+$K$4*$AM227+AD$37)</f>
        <v>583.82376062440915</v>
      </c>
      <c r="BC227">
        <f>EXP($K$3*LN($AM227)+$K$4*$AM227+AF$37)</f>
        <v>583.99988425141362</v>
      </c>
      <c r="BE227">
        <f>EXP($K$3*LN($AM227)+$K$4*$AM227+AH$37)</f>
        <v>578.2157900995702</v>
      </c>
      <c r="BG227">
        <f>EXP($K$3*LN($AM227)+$K$4*$AM227+AJ$37)</f>
        <v>578.79164124714202</v>
      </c>
      <c r="BI227">
        <f>EXP($K$3*LN($AM227)+$K$4*$AM227+AL$37)</f>
        <v>574.41762596531362</v>
      </c>
    </row>
    <row r="228" spans="39:61" x14ac:dyDescent="0.15">
      <c r="AM228">
        <v>217</v>
      </c>
      <c r="AN228">
        <f t="shared" si="82"/>
        <v>591.31598004877219</v>
      </c>
      <c r="AO228" s="53">
        <f t="shared" si="83"/>
        <v>-2.7620999999999982E-3</v>
      </c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>
        <f>EXP($K$3*LN($AM228)+$K$4*$AM228+AD$37)</f>
        <v>583.81641345497189</v>
      </c>
      <c r="BC228">
        <f>EXP($K$3*LN($AM228)+$K$4*$AM228+AF$37)</f>
        <v>583.99253486553675</v>
      </c>
      <c r="BE228">
        <f>EXP($K$3*LN($AM228)+$K$4*$AM228+AH$37)</f>
        <v>578.20851350401574</v>
      </c>
      <c r="BG228">
        <f>EXP($K$3*LN($AM228)+$K$4*$AM228+AJ$37)</f>
        <v>578.78435740475004</v>
      </c>
      <c r="BI228">
        <f>EXP($K$3*LN($AM228)+$K$4*$AM228+AL$37)</f>
        <v>574.41039716801163</v>
      </c>
    </row>
    <row r="229" spans="39:61" x14ac:dyDescent="0.15">
      <c r="AM229">
        <v>218</v>
      </c>
      <c r="AN229">
        <f t="shared" si="82"/>
        <v>591.3083689062986</v>
      </c>
      <c r="AO229" s="53">
        <f t="shared" si="83"/>
        <v>-2.8371000000000004E-3</v>
      </c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>
        <f>EXP($K$3*LN($AM229)+$K$4*$AM229+AD$37)</f>
        <v>583.80889884340854</v>
      </c>
      <c r="BC229">
        <f>EXP($K$3*LN($AM229)+$K$4*$AM229+AF$37)</f>
        <v>583.98501798702102</v>
      </c>
      <c r="BE229">
        <f>EXP($K$3*LN($AM229)+$K$4*$AM229+AH$37)</f>
        <v>578.20107107471517</v>
      </c>
      <c r="BG229">
        <f>EXP($K$3*LN($AM229)+$K$4*$AM229+AJ$37)</f>
        <v>578.77690756345635</v>
      </c>
      <c r="BI229">
        <f>EXP($K$3*LN($AM229)+$K$4*$AM229+AL$37)</f>
        <v>574.40300362628648</v>
      </c>
    </row>
    <row r="230" spans="39:61" x14ac:dyDescent="0.15">
      <c r="AM230">
        <v>219</v>
      </c>
      <c r="AN230">
        <f t="shared" si="82"/>
        <v>591.300589730512</v>
      </c>
      <c r="AO230" s="53">
        <f t="shared" si="83"/>
        <v>-2.9120999999999991E-3</v>
      </c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>
        <f>EXP($K$3*LN($AM230)+$K$4*$AM230+AD$37)</f>
        <v>583.80121832967211</v>
      </c>
      <c r="BC230">
        <f>EXP($K$3*LN($AM230)+$K$4*$AM230+AF$37)</f>
        <v>583.97733515628408</v>
      </c>
      <c r="BE230">
        <f>EXP($K$3*LN($AM230)+$K$4*$AM230+AH$37)</f>
        <v>578.19346433682961</v>
      </c>
      <c r="BG230">
        <f>EXP($K$3*LN($AM230)+$K$4*$AM230+AJ$37)</f>
        <v>578.76929324994103</v>
      </c>
      <c r="BI230">
        <f>EXP($K$3*LN($AM230)+$K$4*$AM230+AL$37)</f>
        <v>574.39544685528085</v>
      </c>
    </row>
    <row r="231" spans="39:61" x14ac:dyDescent="0.15">
      <c r="AM231">
        <v>220</v>
      </c>
      <c r="AN231">
        <f t="shared" si="82"/>
        <v>591.29264405998197</v>
      </c>
      <c r="AO231" s="53">
        <f t="shared" si="83"/>
        <v>-2.9870999999999977E-3</v>
      </c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>
        <f>EXP($K$3*LN($AM231)+$K$4*$AM231+AD$37)</f>
        <v>583.79337343281861</v>
      </c>
      <c r="BC231">
        <f>EXP($K$3*LN($AM231)+$K$4*$AM231+AF$37)</f>
        <v>583.96948789284022</v>
      </c>
      <c r="BE231">
        <f>EXP($K$3*LN($AM231)+$K$4*$AM231+AH$37)</f>
        <v>578.18569479482335</v>
      </c>
      <c r="BG231">
        <f>EXP($K$3*LN($AM231)+$K$4*$AM231+AJ$37)</f>
        <v>578.76151597016667</v>
      </c>
      <c r="BI231">
        <f>EXP($K$3*LN($AM231)+$K$4*$AM231+AL$37)</f>
        <v>574.38772834957683</v>
      </c>
    </row>
    <row r="232" spans="39:61" x14ac:dyDescent="0.15">
      <c r="AM232">
        <v>221</v>
      </c>
      <c r="AN232">
        <f t="shared" si="82"/>
        <v>591.28453341249531</v>
      </c>
      <c r="AO232" s="53">
        <f t="shared" si="83"/>
        <v>-3.0620999999999999E-3</v>
      </c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>
        <f>EXP($K$3*LN($AM232)+$K$4*$AM232+AD$37)</f>
        <v>583.78536565138495</v>
      </c>
      <c r="BC232">
        <f>EXP($K$3*LN($AM232)+$K$4*$AM232+AF$37)</f>
        <v>583.96147769567835</v>
      </c>
      <c r="BE232">
        <f>EXP($K$3*LN($AM232)+$K$4*$AM232+AH$37)</f>
        <v>578.17776393283907</v>
      </c>
      <c r="BG232">
        <f>EXP($K$3*LN($AM232)+$K$4*$AM232+AJ$37)</f>
        <v>578.75357720975421</v>
      </c>
      <c r="BI232">
        <f>EXP($K$3*LN($AM232)+$K$4*$AM232+AL$37)</f>
        <v>574.37984958356799</v>
      </c>
    </row>
    <row r="233" spans="39:61" x14ac:dyDescent="0.15">
      <c r="AM233">
        <v>222</v>
      </c>
      <c r="AN233">
        <f t="shared" si="82"/>
        <v>591.27625928542841</v>
      </c>
      <c r="AO233" s="53">
        <f t="shared" si="83"/>
        <v>-3.1370999999999986E-3</v>
      </c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>
        <f>EXP($K$3*LN($AM233)+$K$4*$AM233+AD$37)</f>
        <v>583.77719646375647</v>
      </c>
      <c r="BC233">
        <f>EXP($K$3*LN($AM233)+$K$4*$AM233+AF$37)</f>
        <v>583.95330604362994</v>
      </c>
      <c r="BE233">
        <f>EXP($K$3*LN($AM233)+$K$4*$AM233+AH$37)</f>
        <v>578.16967321506161</v>
      </c>
      <c r="BG233">
        <f>EXP($K$3*LN($AM233)+$K$4*$AM233+AJ$37)</f>
        <v>578.74547843434618</v>
      </c>
      <c r="BI233">
        <f>EXP($K$3*LN($AM233)+$K$4*$AM233+AL$37)</f>
        <v>574.37181201182102</v>
      </c>
    </row>
    <row r="234" spans="39:61" x14ac:dyDescent="0.15">
      <c r="AM234">
        <v>223</v>
      </c>
      <c r="AN234">
        <f t="shared" si="82"/>
        <v>591.26782315611183</v>
      </c>
      <c r="AO234" s="53">
        <f t="shared" si="83"/>
        <v>-3.2120999999999972E-3</v>
      </c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>
        <f>EXP($K$3*LN($AM234)+$K$4*$AM234+AD$37)</f>
        <v>583.76886732852734</v>
      </c>
      <c r="BC234">
        <f>EXP($K$3*LN($AM234)+$K$4*$AM234+AF$37)</f>
        <v>583.94497439572888</v>
      </c>
      <c r="BE234">
        <f>EXP($K$3*LN($AM234)+$K$4*$AM234+AH$37)</f>
        <v>578.16142408607402</v>
      </c>
      <c r="BG234">
        <f>EXP($K$3*LN($AM234)+$K$4*$AM234+AJ$37)</f>
        <v>578.73722108996492</v>
      </c>
      <c r="BI234">
        <f>EXP($K$3*LN($AM234)+$K$4*$AM234+AL$37)</f>
        <v>574.36361706943023</v>
      </c>
    </row>
    <row r="235" spans="39:61" x14ac:dyDescent="0.15">
      <c r="AM235">
        <v>224</v>
      </c>
      <c r="AN235">
        <f t="shared" si="82"/>
        <v>591.25922648219114</v>
      </c>
      <c r="AO235" s="53">
        <f t="shared" si="83"/>
        <v>-3.2870999999999994E-3</v>
      </c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>
        <f>EXP($K$3*LN($AM235)+$K$4*$AM235+AD$37)</f>
        <v>583.76037968485559</v>
      </c>
      <c r="BC235">
        <f>EXP($K$3*LN($AM235)+$K$4*$AM235+AF$37)</f>
        <v>583.93648419156773</v>
      </c>
      <c r="BE235">
        <f>EXP($K$3*LN($AM235)+$K$4*$AM235+AH$37)</f>
        <v>578.15301797121072</v>
      </c>
      <c r="BG235">
        <f>EXP($K$3*LN($AM235)+$K$4*$AM235+AJ$37)</f>
        <v>578.72880660336398</v>
      </c>
      <c r="BI235">
        <f>EXP($K$3*LN($AM235)+$K$4*$AM235+AL$37)</f>
        <v>574.35526617236712</v>
      </c>
    </row>
    <row r="236" spans="39:61" x14ac:dyDescent="0.15">
      <c r="AM236">
        <v>225</v>
      </c>
      <c r="AN236">
        <f t="shared" si="82"/>
        <v>591.25047070197127</v>
      </c>
      <c r="AO236" s="53">
        <f t="shared" si="83"/>
        <v>-3.3620999999999981E-3</v>
      </c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>
        <f>EXP($K$3*LN($AM236)+$K$4*$AM236+AD$37)</f>
        <v>583.75173495280467</v>
      </c>
      <c r="BC236">
        <f>EXP($K$3*LN($AM236)+$K$4*$AM236+AF$37)</f>
        <v>583.92783685163818</v>
      </c>
      <c r="BE236">
        <f>EXP($K$3*LN($AM236)+$K$4*$AM236+AH$37)</f>
        <v>578.14445627689452</v>
      </c>
      <c r="BG236">
        <f>EXP($K$3*LN($AM236)+$K$4*$AM236+AJ$37)</f>
        <v>578.72023638236692</v>
      </c>
      <c r="BI236">
        <f t="shared" ref="BI236:BI238" si="84">EXP($K$3*LN($AM236)+$K$4*$AM236+AL$37)</f>
        <v>574.34676071781621</v>
      </c>
    </row>
    <row r="237" spans="39:61" x14ac:dyDescent="0.15">
      <c r="AM237">
        <v>226</v>
      </c>
      <c r="AN237">
        <f t="shared" si="82"/>
        <v>591.24155723476122</v>
      </c>
      <c r="AO237" s="53">
        <f t="shared" si="83"/>
        <v>-3.4371000000000002E-3</v>
      </c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>
        <f>EXP($K$3*LN($AM237)+$K$4*$AM237+AD$37)</f>
        <v>583.74293453368261</v>
      </c>
      <c r="BC237">
        <f>EXP($K$3*LN($AM237)+$K$4*$AM237+AF$37)</f>
        <v>583.91903377767085</v>
      </c>
      <c r="BE237">
        <f>EXP($K$3*LN($AM237)+$K$4*$AM237+AH$37)</f>
        <v>578.13574039097296</v>
      </c>
      <c r="BG237">
        <f>EXP($K$3*LN($AM237)+$K$4*$AM237+AJ$37)</f>
        <v>578.71151181620348</v>
      </c>
      <c r="BI237">
        <f t="shared" si="84"/>
        <v>574.33810208450836</v>
      </c>
    </row>
    <row r="238" spans="39:61" x14ac:dyDescent="0.15">
      <c r="AM238">
        <v>227</v>
      </c>
      <c r="AN238">
        <f t="shared" si="82"/>
        <v>591.23248748120579</v>
      </c>
      <c r="AO238" s="53">
        <f t="shared" si="83"/>
        <v>-3.5120999999999989E-3</v>
      </c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>
        <f>EXP($K$3*LN($AM238)+$K$4*$AM238+AD$37)</f>
        <v>583.73397981036999</v>
      </c>
      <c r="BC238">
        <f>EXP($K$3*LN($AM238)+$K$4*$AM238+AF$37)</f>
        <v>583.91007635296364</v>
      </c>
      <c r="BE238">
        <f>EXP($K$3*LN($AM238)+$K$4*$AM238+AH$37)</f>
        <v>578.12687168304342</v>
      </c>
      <c r="BG238">
        <f>EXP($K$3*LN($AM238)+$K$4*$AM238+AJ$37)</f>
        <v>578.70263427583507</v>
      </c>
      <c r="BI238">
        <f t="shared" si="84"/>
        <v>574.32929163304459</v>
      </c>
    </row>
  </sheetData>
  <mergeCells count="14"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Sheet1</vt:lpstr>
      <vt:lpstr>方差检验</vt:lpstr>
      <vt:lpstr>vif</vt:lpstr>
      <vt:lpstr>各要素回归</vt:lpstr>
      <vt:lpstr>回归结果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2019-02-24T16:28:45Z</dcterms:modified>
</cp:coreProperties>
</file>