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FEAE01FD-A571-436E-A828-FB46047BAF5C}" xr6:coauthVersionLast="40" xr6:coauthVersionMax="40" xr10:uidLastSave="{00000000-0000-0000-0000-000000000000}"/>
  <bookViews>
    <workbookView xWindow="0" yWindow="0" windowWidth="22260" windowHeight="12645" activeTab="5" xr2:uid="{00000000-000D-0000-FFFF-FFFF00000000}"/>
  </bookViews>
  <sheets>
    <sheet name="Sheet1" sheetId="1" r:id="rId1"/>
    <sheet name="单一玉米" sheetId="2" r:id="rId2"/>
    <sheet name="一玉米" sheetId="6" r:id="rId3"/>
    <sheet name="二玉米" sheetId="4" r:id="rId4"/>
    <sheet name="二小麦" sheetId="3" r:id="rId5"/>
    <sheet name="二水稻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J10" i="5"/>
  <c r="K4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" i="6"/>
  <c r="L2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3" i="4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C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2" i="3"/>
  <c r="P8" i="2"/>
  <c r="N10" i="2"/>
  <c r="P10" i="2"/>
  <c r="N8" i="2"/>
  <c r="N7" i="2"/>
  <c r="L16" i="2"/>
  <c r="V86" i="1"/>
  <c r="P7" i="2"/>
  <c r="P9" i="2"/>
  <c r="N9" i="2"/>
  <c r="P6" i="2"/>
  <c r="K13" i="5" l="1"/>
  <c r="P25" i="2"/>
  <c r="N25" i="2"/>
  <c r="O6" i="2"/>
  <c r="O10" i="2"/>
  <c r="O9" i="2"/>
  <c r="O8" i="2"/>
  <c r="O7" i="2"/>
  <c r="R6" i="1"/>
</calcChain>
</file>

<file path=xl/sharedStrings.xml><?xml version="1.0" encoding="utf-8"?>
<sst xmlns="http://schemas.openxmlformats.org/spreadsheetml/2006/main" count="532" uniqueCount="92">
  <si>
    <t>yield</t>
    <phoneticPr fontId="1" type="noConversion"/>
  </si>
  <si>
    <t>labor</t>
    <phoneticPr fontId="1" type="noConversion"/>
  </si>
  <si>
    <t>flabor</t>
    <phoneticPr fontId="1" type="noConversion"/>
  </si>
  <si>
    <t>elabor</t>
    <phoneticPr fontId="1" type="noConversion"/>
  </si>
  <si>
    <t>machine</t>
    <phoneticPr fontId="1" type="noConversion"/>
  </si>
  <si>
    <t>ot</t>
    <phoneticPr fontId="1" type="noConversion"/>
  </si>
  <si>
    <t>subsidy</t>
    <phoneticPr fontId="1" type="noConversion"/>
  </si>
  <si>
    <t>insurance</t>
    <phoneticPr fontId="1" type="noConversion"/>
  </si>
  <si>
    <t>plots</t>
    <phoneticPr fontId="1" type="noConversion"/>
  </si>
  <si>
    <t>fstruct</t>
    <phoneticPr fontId="1" type="noConversion"/>
  </si>
  <si>
    <t>job</t>
    <phoneticPr fontId="1" type="noConversion"/>
  </si>
  <si>
    <t>sex</t>
    <phoneticPr fontId="1" type="noConversion"/>
  </si>
  <si>
    <t>age</t>
    <phoneticPr fontId="1" type="noConversion"/>
  </si>
  <si>
    <t>educ</t>
    <phoneticPr fontId="1" type="noConversion"/>
  </si>
  <si>
    <t>train</t>
    <phoneticPr fontId="1" type="noConversion"/>
  </si>
  <si>
    <t>health</t>
    <phoneticPr fontId="1" type="noConversion"/>
  </si>
  <si>
    <t>status</t>
    <phoneticPr fontId="1" type="noConversion"/>
  </si>
  <si>
    <t>mean</t>
    <phoneticPr fontId="1" type="noConversion"/>
  </si>
  <si>
    <t>max</t>
    <phoneticPr fontId="1" type="noConversion"/>
  </si>
  <si>
    <t>min</t>
    <phoneticPr fontId="1" type="noConversion"/>
  </si>
  <si>
    <t>sd.</t>
    <phoneticPr fontId="1" type="noConversion"/>
  </si>
  <si>
    <t>Total</t>
    <phoneticPr fontId="1" type="noConversion"/>
  </si>
  <si>
    <t>land</t>
    <phoneticPr fontId="1" type="noConversion"/>
  </si>
  <si>
    <t>small</t>
    <phoneticPr fontId="1" type="noConversion"/>
  </si>
  <si>
    <t>**</t>
    <phoneticPr fontId="1" type="noConversion"/>
  </si>
  <si>
    <t>***</t>
    <phoneticPr fontId="1" type="noConversion"/>
  </si>
  <si>
    <t>**</t>
    <phoneticPr fontId="1" type="noConversion"/>
  </si>
  <si>
    <t>medium</t>
    <phoneticPr fontId="1" type="noConversion"/>
  </si>
  <si>
    <t>large</t>
    <phoneticPr fontId="1" type="noConversion"/>
  </si>
  <si>
    <t>表1   一熟制玉米地区农户的基本特征和投入产出情况</t>
    <phoneticPr fontId="1" type="noConversion"/>
  </si>
  <si>
    <t xml:space="preserve">单位 </t>
    <phoneticPr fontId="1" type="noConversion"/>
  </si>
  <si>
    <t>lnland</t>
    <phoneticPr fontId="1" type="noConversion"/>
  </si>
  <si>
    <t>lnland2</t>
    <phoneticPr fontId="1" type="noConversion"/>
  </si>
  <si>
    <t>lnflabor</t>
    <phoneticPr fontId="1" type="noConversion"/>
  </si>
  <si>
    <t>lnelabor</t>
    <phoneticPr fontId="1" type="noConversion"/>
  </si>
  <si>
    <t>lnmachine</t>
    <phoneticPr fontId="1" type="noConversion"/>
  </si>
  <si>
    <t>lnot</t>
    <phoneticPr fontId="1" type="noConversion"/>
  </si>
  <si>
    <t>lnflabor2</t>
    <phoneticPr fontId="1" type="noConversion"/>
  </si>
  <si>
    <t>lnelabor2</t>
    <phoneticPr fontId="1" type="noConversion"/>
  </si>
  <si>
    <t>lnmachine2</t>
    <phoneticPr fontId="1" type="noConversion"/>
  </si>
  <si>
    <t>lnot2</t>
    <phoneticPr fontId="1" type="noConversion"/>
  </si>
  <si>
    <t>lnflaborlnelabor</t>
    <phoneticPr fontId="1" type="noConversion"/>
  </si>
  <si>
    <t>lnflaborlnmachine</t>
    <phoneticPr fontId="1" type="noConversion"/>
  </si>
  <si>
    <t>lnflaborlnot</t>
    <phoneticPr fontId="1" type="noConversion"/>
  </si>
  <si>
    <t>lnelaborlnmachine</t>
    <phoneticPr fontId="1" type="noConversion"/>
  </si>
  <si>
    <t>lnelaborlnot</t>
    <phoneticPr fontId="1" type="noConversion"/>
  </si>
  <si>
    <t>lnmachinelnot</t>
    <phoneticPr fontId="1" type="noConversion"/>
  </si>
  <si>
    <t>lnsubsidy</t>
    <phoneticPr fontId="1" type="noConversion"/>
  </si>
  <si>
    <t>lninsurance</t>
    <phoneticPr fontId="1" type="noConversion"/>
  </si>
  <si>
    <t>coef</t>
    <phoneticPr fontId="1" type="noConversion"/>
  </si>
  <si>
    <t>sd</t>
    <phoneticPr fontId="1" type="noConversion"/>
  </si>
  <si>
    <t>coef</t>
  </si>
  <si>
    <t>sd</t>
  </si>
  <si>
    <t>lnland</t>
  </si>
  <si>
    <t>land</t>
  </si>
  <si>
    <t>lnflabor</t>
  </si>
  <si>
    <t>lnelabor</t>
  </si>
  <si>
    <t>lnmachine</t>
  </si>
  <si>
    <t>lnot</t>
  </si>
  <si>
    <t>lnflabor2</t>
  </si>
  <si>
    <t>lnelabor2</t>
  </si>
  <si>
    <t>lnmachine2</t>
  </si>
  <si>
    <t>lnot2</t>
  </si>
  <si>
    <t>lnflaborlnelabor</t>
  </si>
  <si>
    <t>lnflaborlnmachine</t>
  </si>
  <si>
    <t>lnflaborlnot</t>
  </si>
  <si>
    <t>lnelaborlnmachine</t>
  </si>
  <si>
    <t>lnelaborlnot</t>
  </si>
  <si>
    <t>lnmachinelnot</t>
  </si>
  <si>
    <t>lnsubsidy</t>
  </si>
  <si>
    <t>lninsurance</t>
  </si>
  <si>
    <t>job</t>
  </si>
  <si>
    <t>plots</t>
  </si>
  <si>
    <t>sex</t>
  </si>
  <si>
    <t>age</t>
  </si>
  <si>
    <t>educ</t>
  </si>
  <si>
    <t>train</t>
  </si>
  <si>
    <t>fstruct</t>
  </si>
  <si>
    <t>health</t>
  </si>
  <si>
    <t>status</t>
  </si>
  <si>
    <t>表1   二熟制玉米地区农户的基本特征和投入产出情况</t>
    <phoneticPr fontId="1" type="noConversion"/>
  </si>
  <si>
    <t>***</t>
  </si>
  <si>
    <t>***</t>
    <phoneticPr fontId="1" type="noConversion"/>
  </si>
  <si>
    <t>**</t>
  </si>
  <si>
    <t>**</t>
    <phoneticPr fontId="1" type="noConversion"/>
  </si>
  <si>
    <t>*</t>
  </si>
  <si>
    <t>*</t>
    <phoneticPr fontId="1" type="noConversion"/>
  </si>
  <si>
    <t>表1   二熟制小麦地区农户的基本特征和投入产出情况</t>
    <phoneticPr fontId="1" type="noConversion"/>
  </si>
  <si>
    <t>表1   水稻混种农户的基本特征和投入产出情况</t>
    <phoneticPr fontId="1" type="noConversion"/>
  </si>
  <si>
    <t>x</t>
    <phoneticPr fontId="1" type="noConversion"/>
  </si>
  <si>
    <t>y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</si>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</sst>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000000000000_ "/>
    <numFmt numFmtId="178" formatCode="0.0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176" fontId="2" fillId="0" borderId="0" xfId="0" applyNumberFormat="1" applyFont="1" applyBorder="1"/>
    <xf numFmtId="0" fontId="2" fillId="0" borderId="2" xfId="0" applyFont="1" applyBorder="1"/>
    <xf numFmtId="176" fontId="2" fillId="0" borderId="2" xfId="0" applyNumberFormat="1" applyFont="1" applyBorder="1"/>
    <xf numFmtId="11" fontId="0" fillId="0" borderId="0" xfId="0" applyNumberFormat="1"/>
    <xf numFmtId="177" fontId="0" fillId="0" borderId="0" xfId="0" applyNumberFormat="1"/>
    <xf numFmtId="0" fontId="4" fillId="0" borderId="0" xfId="0" applyFont="1"/>
    <xf numFmtId="178" fontId="2" fillId="0" borderId="0" xfId="0" applyNumberFormat="1" applyFont="1" applyBorder="1"/>
    <xf numFmtId="178" fontId="2" fillId="0" borderId="2" xfId="0" applyNumberFormat="1" applyFont="1" applyBorder="1"/>
    <xf numFmtId="178" fontId="2" fillId="0" borderId="0" xfId="0" applyNumberFormat="1" applyFont="1" applyFill="1" applyBorder="1"/>
    <xf numFmtId="0" fontId="0" fillId="0" borderId="2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一玉米!$I$2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一玉米!$H$3:$H$309</c:f>
              <c:numCache>
                <c:formatCode>General</c:formatCode>
                <c:ptCount val="30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42</c:v>
                </c:pt>
                <c:pt idx="59">
                  <c:v>43</c:v>
                </c:pt>
                <c:pt idx="60">
                  <c:v>44</c:v>
                </c:pt>
                <c:pt idx="61">
                  <c:v>45</c:v>
                </c:pt>
                <c:pt idx="62">
                  <c:v>46</c:v>
                </c:pt>
                <c:pt idx="63">
                  <c:v>47</c:v>
                </c:pt>
                <c:pt idx="64">
                  <c:v>48</c:v>
                </c:pt>
                <c:pt idx="65">
                  <c:v>49</c:v>
                </c:pt>
                <c:pt idx="66">
                  <c:v>50</c:v>
                </c:pt>
                <c:pt idx="67">
                  <c:v>51</c:v>
                </c:pt>
                <c:pt idx="68">
                  <c:v>52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79</c:v>
                </c:pt>
                <c:pt idx="96">
                  <c:v>80</c:v>
                </c:pt>
                <c:pt idx="97">
                  <c:v>81</c:v>
                </c:pt>
                <c:pt idx="98">
                  <c:v>82</c:v>
                </c:pt>
                <c:pt idx="99">
                  <c:v>83</c:v>
                </c:pt>
                <c:pt idx="100">
                  <c:v>84</c:v>
                </c:pt>
                <c:pt idx="101">
                  <c:v>85</c:v>
                </c:pt>
                <c:pt idx="102">
                  <c:v>86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90</c:v>
                </c:pt>
                <c:pt idx="107">
                  <c:v>91</c:v>
                </c:pt>
                <c:pt idx="108">
                  <c:v>92</c:v>
                </c:pt>
                <c:pt idx="109">
                  <c:v>93</c:v>
                </c:pt>
                <c:pt idx="110">
                  <c:v>94</c:v>
                </c:pt>
                <c:pt idx="111">
                  <c:v>95</c:v>
                </c:pt>
                <c:pt idx="112">
                  <c:v>96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100</c:v>
                </c:pt>
                <c:pt idx="117">
                  <c:v>101</c:v>
                </c:pt>
                <c:pt idx="118">
                  <c:v>102</c:v>
                </c:pt>
                <c:pt idx="119">
                  <c:v>103</c:v>
                </c:pt>
                <c:pt idx="120">
                  <c:v>104</c:v>
                </c:pt>
                <c:pt idx="121">
                  <c:v>105</c:v>
                </c:pt>
                <c:pt idx="122">
                  <c:v>106</c:v>
                </c:pt>
                <c:pt idx="123">
                  <c:v>107</c:v>
                </c:pt>
                <c:pt idx="124">
                  <c:v>108</c:v>
                </c:pt>
                <c:pt idx="125">
                  <c:v>109</c:v>
                </c:pt>
                <c:pt idx="126">
                  <c:v>110</c:v>
                </c:pt>
                <c:pt idx="127">
                  <c:v>111</c:v>
                </c:pt>
                <c:pt idx="128">
                  <c:v>112</c:v>
                </c:pt>
                <c:pt idx="129">
                  <c:v>113</c:v>
                </c:pt>
                <c:pt idx="130">
                  <c:v>114</c:v>
                </c:pt>
                <c:pt idx="131">
                  <c:v>115</c:v>
                </c:pt>
                <c:pt idx="132">
                  <c:v>116</c:v>
                </c:pt>
                <c:pt idx="133">
                  <c:v>117</c:v>
                </c:pt>
                <c:pt idx="134">
                  <c:v>118</c:v>
                </c:pt>
                <c:pt idx="135">
                  <c:v>119</c:v>
                </c:pt>
                <c:pt idx="136">
                  <c:v>120</c:v>
                </c:pt>
                <c:pt idx="137">
                  <c:v>121</c:v>
                </c:pt>
                <c:pt idx="138">
                  <c:v>122</c:v>
                </c:pt>
                <c:pt idx="139">
                  <c:v>123</c:v>
                </c:pt>
                <c:pt idx="140">
                  <c:v>124</c:v>
                </c:pt>
                <c:pt idx="141">
                  <c:v>125</c:v>
                </c:pt>
                <c:pt idx="142">
                  <c:v>126</c:v>
                </c:pt>
                <c:pt idx="143">
                  <c:v>127</c:v>
                </c:pt>
                <c:pt idx="144">
                  <c:v>128</c:v>
                </c:pt>
                <c:pt idx="145">
                  <c:v>129</c:v>
                </c:pt>
                <c:pt idx="146">
                  <c:v>130</c:v>
                </c:pt>
                <c:pt idx="147">
                  <c:v>131</c:v>
                </c:pt>
                <c:pt idx="148">
                  <c:v>132</c:v>
                </c:pt>
                <c:pt idx="149">
                  <c:v>133</c:v>
                </c:pt>
                <c:pt idx="150">
                  <c:v>134</c:v>
                </c:pt>
                <c:pt idx="151">
                  <c:v>135</c:v>
                </c:pt>
                <c:pt idx="152">
                  <c:v>136</c:v>
                </c:pt>
                <c:pt idx="153">
                  <c:v>137</c:v>
                </c:pt>
                <c:pt idx="154">
                  <c:v>138</c:v>
                </c:pt>
                <c:pt idx="155">
                  <c:v>139</c:v>
                </c:pt>
                <c:pt idx="156">
                  <c:v>140</c:v>
                </c:pt>
                <c:pt idx="157">
                  <c:v>141</c:v>
                </c:pt>
                <c:pt idx="158">
                  <c:v>142</c:v>
                </c:pt>
                <c:pt idx="159">
                  <c:v>143</c:v>
                </c:pt>
                <c:pt idx="160">
                  <c:v>144</c:v>
                </c:pt>
                <c:pt idx="161">
                  <c:v>145</c:v>
                </c:pt>
                <c:pt idx="162">
                  <c:v>146</c:v>
                </c:pt>
                <c:pt idx="163">
                  <c:v>147</c:v>
                </c:pt>
                <c:pt idx="164">
                  <c:v>148</c:v>
                </c:pt>
                <c:pt idx="165">
                  <c:v>149</c:v>
                </c:pt>
                <c:pt idx="166">
                  <c:v>150</c:v>
                </c:pt>
                <c:pt idx="167">
                  <c:v>151</c:v>
                </c:pt>
                <c:pt idx="168">
                  <c:v>152</c:v>
                </c:pt>
                <c:pt idx="169">
                  <c:v>153</c:v>
                </c:pt>
                <c:pt idx="170">
                  <c:v>154</c:v>
                </c:pt>
                <c:pt idx="171">
                  <c:v>155</c:v>
                </c:pt>
                <c:pt idx="172">
                  <c:v>156</c:v>
                </c:pt>
                <c:pt idx="173">
                  <c:v>157</c:v>
                </c:pt>
                <c:pt idx="174">
                  <c:v>158</c:v>
                </c:pt>
                <c:pt idx="175">
                  <c:v>159</c:v>
                </c:pt>
                <c:pt idx="176">
                  <c:v>160</c:v>
                </c:pt>
                <c:pt idx="177">
                  <c:v>161</c:v>
                </c:pt>
                <c:pt idx="178">
                  <c:v>162</c:v>
                </c:pt>
                <c:pt idx="179">
                  <c:v>163</c:v>
                </c:pt>
                <c:pt idx="180">
                  <c:v>164</c:v>
                </c:pt>
                <c:pt idx="181">
                  <c:v>165</c:v>
                </c:pt>
                <c:pt idx="182">
                  <c:v>166</c:v>
                </c:pt>
                <c:pt idx="183">
                  <c:v>167</c:v>
                </c:pt>
                <c:pt idx="184">
                  <c:v>168</c:v>
                </c:pt>
                <c:pt idx="185">
                  <c:v>169</c:v>
                </c:pt>
                <c:pt idx="186">
                  <c:v>170</c:v>
                </c:pt>
                <c:pt idx="187">
                  <c:v>171</c:v>
                </c:pt>
                <c:pt idx="188">
                  <c:v>172</c:v>
                </c:pt>
                <c:pt idx="189">
                  <c:v>173</c:v>
                </c:pt>
                <c:pt idx="190">
                  <c:v>174</c:v>
                </c:pt>
                <c:pt idx="191">
                  <c:v>175</c:v>
                </c:pt>
                <c:pt idx="192">
                  <c:v>176</c:v>
                </c:pt>
                <c:pt idx="193">
                  <c:v>177</c:v>
                </c:pt>
                <c:pt idx="194">
                  <c:v>178</c:v>
                </c:pt>
                <c:pt idx="195">
                  <c:v>179</c:v>
                </c:pt>
                <c:pt idx="196">
                  <c:v>180</c:v>
                </c:pt>
                <c:pt idx="197">
                  <c:v>181</c:v>
                </c:pt>
                <c:pt idx="198">
                  <c:v>182</c:v>
                </c:pt>
                <c:pt idx="199">
                  <c:v>183</c:v>
                </c:pt>
                <c:pt idx="200">
                  <c:v>184</c:v>
                </c:pt>
                <c:pt idx="201">
                  <c:v>185</c:v>
                </c:pt>
                <c:pt idx="202">
                  <c:v>186</c:v>
                </c:pt>
                <c:pt idx="203">
                  <c:v>187</c:v>
                </c:pt>
                <c:pt idx="204">
                  <c:v>188</c:v>
                </c:pt>
                <c:pt idx="205">
                  <c:v>189</c:v>
                </c:pt>
                <c:pt idx="206">
                  <c:v>190</c:v>
                </c:pt>
                <c:pt idx="207">
                  <c:v>191</c:v>
                </c:pt>
                <c:pt idx="208">
                  <c:v>192</c:v>
                </c:pt>
                <c:pt idx="209">
                  <c:v>193</c:v>
                </c:pt>
                <c:pt idx="210">
                  <c:v>194</c:v>
                </c:pt>
                <c:pt idx="211">
                  <c:v>195</c:v>
                </c:pt>
                <c:pt idx="212">
                  <c:v>196</c:v>
                </c:pt>
                <c:pt idx="213">
                  <c:v>197</c:v>
                </c:pt>
                <c:pt idx="214">
                  <c:v>198</c:v>
                </c:pt>
                <c:pt idx="215">
                  <c:v>199</c:v>
                </c:pt>
                <c:pt idx="216">
                  <c:v>200</c:v>
                </c:pt>
                <c:pt idx="217">
                  <c:v>201</c:v>
                </c:pt>
                <c:pt idx="218">
                  <c:v>202</c:v>
                </c:pt>
                <c:pt idx="219">
                  <c:v>203</c:v>
                </c:pt>
                <c:pt idx="220">
                  <c:v>204</c:v>
                </c:pt>
                <c:pt idx="221">
                  <c:v>205</c:v>
                </c:pt>
                <c:pt idx="222">
                  <c:v>206</c:v>
                </c:pt>
                <c:pt idx="223">
                  <c:v>207</c:v>
                </c:pt>
                <c:pt idx="224">
                  <c:v>208</c:v>
                </c:pt>
                <c:pt idx="225">
                  <c:v>209</c:v>
                </c:pt>
                <c:pt idx="226">
                  <c:v>210</c:v>
                </c:pt>
                <c:pt idx="227">
                  <c:v>211</c:v>
                </c:pt>
                <c:pt idx="228">
                  <c:v>212</c:v>
                </c:pt>
                <c:pt idx="229">
                  <c:v>213</c:v>
                </c:pt>
                <c:pt idx="230">
                  <c:v>214</c:v>
                </c:pt>
                <c:pt idx="231">
                  <c:v>215</c:v>
                </c:pt>
                <c:pt idx="232">
                  <c:v>216</c:v>
                </c:pt>
                <c:pt idx="233">
                  <c:v>217</c:v>
                </c:pt>
                <c:pt idx="234">
                  <c:v>218</c:v>
                </c:pt>
                <c:pt idx="235">
                  <c:v>219</c:v>
                </c:pt>
                <c:pt idx="236">
                  <c:v>220</c:v>
                </c:pt>
                <c:pt idx="237">
                  <c:v>221</c:v>
                </c:pt>
                <c:pt idx="238">
                  <c:v>222</c:v>
                </c:pt>
                <c:pt idx="239">
                  <c:v>223</c:v>
                </c:pt>
                <c:pt idx="240">
                  <c:v>224</c:v>
                </c:pt>
                <c:pt idx="241">
                  <c:v>225</c:v>
                </c:pt>
                <c:pt idx="242">
                  <c:v>226</c:v>
                </c:pt>
                <c:pt idx="243">
                  <c:v>227</c:v>
                </c:pt>
                <c:pt idx="244">
                  <c:v>228</c:v>
                </c:pt>
                <c:pt idx="245">
                  <c:v>229</c:v>
                </c:pt>
                <c:pt idx="246">
                  <c:v>230</c:v>
                </c:pt>
                <c:pt idx="247">
                  <c:v>231</c:v>
                </c:pt>
                <c:pt idx="248">
                  <c:v>232</c:v>
                </c:pt>
                <c:pt idx="249">
                  <c:v>233</c:v>
                </c:pt>
                <c:pt idx="250">
                  <c:v>234</c:v>
                </c:pt>
                <c:pt idx="251">
                  <c:v>235</c:v>
                </c:pt>
                <c:pt idx="252">
                  <c:v>236</c:v>
                </c:pt>
                <c:pt idx="253">
                  <c:v>237</c:v>
                </c:pt>
                <c:pt idx="254">
                  <c:v>238</c:v>
                </c:pt>
                <c:pt idx="255">
                  <c:v>239</c:v>
                </c:pt>
                <c:pt idx="256">
                  <c:v>240</c:v>
                </c:pt>
                <c:pt idx="257">
                  <c:v>241</c:v>
                </c:pt>
                <c:pt idx="258">
                  <c:v>242</c:v>
                </c:pt>
                <c:pt idx="259">
                  <c:v>243</c:v>
                </c:pt>
                <c:pt idx="260">
                  <c:v>244</c:v>
                </c:pt>
                <c:pt idx="261">
                  <c:v>245</c:v>
                </c:pt>
                <c:pt idx="262">
                  <c:v>246</c:v>
                </c:pt>
                <c:pt idx="263">
                  <c:v>247</c:v>
                </c:pt>
                <c:pt idx="264">
                  <c:v>248</c:v>
                </c:pt>
                <c:pt idx="265">
                  <c:v>249</c:v>
                </c:pt>
                <c:pt idx="266">
                  <c:v>250</c:v>
                </c:pt>
                <c:pt idx="267">
                  <c:v>251</c:v>
                </c:pt>
                <c:pt idx="268">
                  <c:v>252</c:v>
                </c:pt>
                <c:pt idx="269">
                  <c:v>253</c:v>
                </c:pt>
                <c:pt idx="270">
                  <c:v>254</c:v>
                </c:pt>
                <c:pt idx="271">
                  <c:v>6.7</c:v>
                </c:pt>
                <c:pt idx="272">
                  <c:v>6.8</c:v>
                </c:pt>
                <c:pt idx="273">
                  <c:v>6.9</c:v>
                </c:pt>
                <c:pt idx="274">
                  <c:v>7</c:v>
                </c:pt>
                <c:pt idx="275">
                  <c:v>7.1</c:v>
                </c:pt>
                <c:pt idx="276">
                  <c:v>7.2</c:v>
                </c:pt>
                <c:pt idx="277">
                  <c:v>7.3</c:v>
                </c:pt>
                <c:pt idx="278">
                  <c:v>7.4</c:v>
                </c:pt>
                <c:pt idx="279">
                  <c:v>7.5</c:v>
                </c:pt>
                <c:pt idx="280">
                  <c:v>7.6</c:v>
                </c:pt>
                <c:pt idx="281">
                  <c:v>7.7</c:v>
                </c:pt>
                <c:pt idx="282">
                  <c:v>7.8</c:v>
                </c:pt>
                <c:pt idx="283">
                  <c:v>7.9</c:v>
                </c:pt>
                <c:pt idx="284">
                  <c:v>8</c:v>
                </c:pt>
                <c:pt idx="285">
                  <c:v>8.1</c:v>
                </c:pt>
                <c:pt idx="286">
                  <c:v>8.1999999999999904</c:v>
                </c:pt>
                <c:pt idx="287">
                  <c:v>8.2999999999999901</c:v>
                </c:pt>
                <c:pt idx="288">
                  <c:v>8.3999999999999897</c:v>
                </c:pt>
                <c:pt idx="289">
                  <c:v>8.4999999999999893</c:v>
                </c:pt>
                <c:pt idx="290">
                  <c:v>8.5999999999999908</c:v>
                </c:pt>
                <c:pt idx="291">
                  <c:v>8.6999999999999904</c:v>
                </c:pt>
                <c:pt idx="292">
                  <c:v>8.7999999999999901</c:v>
                </c:pt>
                <c:pt idx="293">
                  <c:v>8.8999999999999897</c:v>
                </c:pt>
                <c:pt idx="294">
                  <c:v>8.9999999999999893</c:v>
                </c:pt>
                <c:pt idx="295">
                  <c:v>9.0999999999999908</c:v>
                </c:pt>
                <c:pt idx="296">
                  <c:v>9.1999999999999904</c:v>
                </c:pt>
                <c:pt idx="297">
                  <c:v>9.2999999999999901</c:v>
                </c:pt>
                <c:pt idx="298">
                  <c:v>9.3999999999999897</c:v>
                </c:pt>
                <c:pt idx="299">
                  <c:v>9.4999999999999893</c:v>
                </c:pt>
                <c:pt idx="300">
                  <c:v>9.5999999999999908</c:v>
                </c:pt>
                <c:pt idx="301">
                  <c:v>9.6999999999999904</c:v>
                </c:pt>
                <c:pt idx="302">
                  <c:v>9.7999999999999901</c:v>
                </c:pt>
                <c:pt idx="303">
                  <c:v>9.8999999999999897</c:v>
                </c:pt>
                <c:pt idx="304">
                  <c:v>9.9999999999999893</c:v>
                </c:pt>
                <c:pt idx="305">
                  <c:v>10.1</c:v>
                </c:pt>
                <c:pt idx="306">
                  <c:v>10.199999999999999</c:v>
                </c:pt>
              </c:numCache>
            </c:numRef>
          </c:xVal>
          <c:yVal>
            <c:numRef>
              <c:f>一玉米!$I$3:$I$309</c:f>
              <c:numCache>
                <c:formatCode>General</c:formatCode>
                <c:ptCount val="307"/>
                <c:pt idx="0">
                  <c:v>1.1200191208185075</c:v>
                </c:pt>
                <c:pt idx="1">
                  <c:v>1.0826928023008249</c:v>
                </c:pt>
                <c:pt idx="2">
                  <c:v>1.0615141829782404</c:v>
                </c:pt>
                <c:pt idx="3">
                  <c:v>1.0467922514033745</c:v>
                </c:pt>
                <c:pt idx="4">
                  <c:v>1.0355541394997909</c:v>
                </c:pt>
                <c:pt idx="5">
                  <c:v>1.0264941714789726</c:v>
                </c:pt>
                <c:pt idx="6">
                  <c:v>1.0189232918071882</c:v>
                </c:pt>
                <c:pt idx="7">
                  <c:v>1.0124337700341151</c:v>
                </c:pt>
                <c:pt idx="8">
                  <c:v>1.0067645462282591</c:v>
                </c:pt>
                <c:pt idx="9">
                  <c:v>1.00173850945835</c:v>
                </c:pt>
                <c:pt idx="10">
                  <c:v>0.99723004807846671</c:v>
                </c:pt>
                <c:pt idx="11">
                  <c:v>0.99314688591030842</c:v>
                </c:pt>
                <c:pt idx="12">
                  <c:v>0.98941927032575772</c:v>
                </c:pt>
                <c:pt idx="13">
                  <c:v>0.98599321037765197</c:v>
                </c:pt>
                <c:pt idx="14">
                  <c:v>0.98282607233115071</c:v>
                </c:pt>
                <c:pt idx="15">
                  <c:v>0.97988361127323276</c:v>
                </c:pt>
                <c:pt idx="16">
                  <c:v>0.97713791171923703</c:v>
                </c:pt>
                <c:pt idx="17">
                  <c:v>1.00173850945835</c:v>
                </c:pt>
                <c:pt idx="18">
                  <c:v>0.96986908168902419</c:v>
                </c:pt>
                <c:pt idx="19">
                  <c:v>0.95238511446756535</c:v>
                </c:pt>
                <c:pt idx="20">
                  <c:v>0.94064603561631099</c:v>
                </c:pt>
                <c:pt idx="21">
                  <c:v>0.93200334672519081</c:v>
                </c:pt>
                <c:pt idx="22">
                  <c:v>0.92529471823111809</c:v>
                </c:pt>
                <c:pt idx="23">
                  <c:v>0.91990719978462809</c:v>
                </c:pt>
                <c:pt idx="24">
                  <c:v>0.91547836066830846</c:v>
                </c:pt>
                <c:pt idx="25">
                  <c:v>0.91177631468575937</c:v>
                </c:pt>
                <c:pt idx="26">
                  <c:v>0.90864385766871003</c:v>
                </c:pt>
                <c:pt idx="27">
                  <c:v>0.90596957728548866</c:v>
                </c:pt>
                <c:pt idx="28">
                  <c:v>0.90367168773682005</c:v>
                </c:pt>
                <c:pt idx="29">
                  <c:v>0.90168841102665775</c:v>
                </c:pt>
                <c:pt idx="30">
                  <c:v>0.89997196355321196</c:v>
                </c:pt>
                <c:pt idx="31">
                  <c:v>0.89848464061013511</c:v>
                </c:pt>
                <c:pt idx="32">
                  <c:v>0.89719617850855082</c:v>
                </c:pt>
                <c:pt idx="33">
                  <c:v>0.89608192515672935</c:v>
                </c:pt>
                <c:pt idx="34">
                  <c:v>0.89512153923363025</c:v>
                </c:pt>
                <c:pt idx="35">
                  <c:v>0.89429804488702846</c:v>
                </c:pt>
                <c:pt idx="36">
                  <c:v>0.89359713153248999</c:v>
                </c:pt>
                <c:pt idx="37">
                  <c:v>0.89300662634492256</c:v>
                </c:pt>
                <c:pt idx="38">
                  <c:v>0.89251609080065819</c:v>
                </c:pt>
                <c:pt idx="39">
                  <c:v>0.89211650788290586</c:v>
                </c:pt>
                <c:pt idx="40">
                  <c:v>0.89180003658802143</c:v>
                </c:pt>
                <c:pt idx="41">
                  <c:v>0.89155981709815446</c:v>
                </c:pt>
                <c:pt idx="42">
                  <c:v>0.89138981458834154</c:v>
                </c:pt>
                <c:pt idx="43">
                  <c:v>0.89128469283949341</c:v>
                </c:pt>
                <c:pt idx="44">
                  <c:v>0.89123971109374589</c:v>
                </c:pt>
                <c:pt idx="45">
                  <c:v>0.89125063921346004</c:v>
                </c:pt>
                <c:pt idx="46">
                  <c:v>0.89131368738631866</c:v>
                </c:pt>
                <c:pt idx="47">
                  <c:v>0.89142544748816521</c:v>
                </c:pt>
                <c:pt idx="48">
                  <c:v>0.89158284386217446</c:v>
                </c:pt>
                <c:pt idx="49">
                  <c:v>0.89178309175953441</c:v>
                </c:pt>
                <c:pt idx="50">
                  <c:v>0.89202366205641681</c:v>
                </c:pt>
                <c:pt idx="51">
                  <c:v>0.89230225114530914</c:v>
                </c:pt>
                <c:pt idx="52">
                  <c:v>0.89261675511780136</c:v>
                </c:pt>
                <c:pt idx="53">
                  <c:v>0.89296524752660333</c:v>
                </c:pt>
                <c:pt idx="54">
                  <c:v>0.89334596014858403</c:v>
                </c:pt>
                <c:pt idx="55">
                  <c:v>0.89375726627660379</c:v>
                </c:pt>
                <c:pt idx="56">
                  <c:v>0.89419766615227392</c:v>
                </c:pt>
                <c:pt idx="57">
                  <c:v>0.89466577421935944</c:v>
                </c:pt>
                <c:pt idx="58">
                  <c:v>0.89516030793200962</c:v>
                </c:pt>
                <c:pt idx="59">
                  <c:v>0.89568007789613735</c:v>
                </c:pt>
                <c:pt idx="60">
                  <c:v>0.89622397915823648</c:v>
                </c:pt>
                <c:pt idx="61">
                  <c:v>0.89679098348537856</c:v>
                </c:pt>
                <c:pt idx="62">
                  <c:v>0.89738013250437221</c:v>
                </c:pt>
                <c:pt idx="63">
                  <c:v>0.89799053158810482</c:v>
                </c:pt>
                <c:pt idx="64">
                  <c:v>0.89862134439372732</c:v>
                </c:pt>
                <c:pt idx="65">
                  <c:v>0.89927178797122076</c:v>
                </c:pt>
                <c:pt idx="66">
                  <c:v>0.89994112837249618</c:v>
                </c:pt>
                <c:pt idx="67">
                  <c:v>0.90062867670094726</c:v>
                </c:pt>
                <c:pt idx="68">
                  <c:v>0.90133378554960897</c:v>
                </c:pt>
                <c:pt idx="69">
                  <c:v>0.90205584578304743</c:v>
                </c:pt>
                <c:pt idx="70">
                  <c:v>0.90279428362402803</c:v>
                </c:pt>
                <c:pt idx="71">
                  <c:v>0.90354855801105738</c:v>
                </c:pt>
                <c:pt idx="72">
                  <c:v>0.90431815819720252</c:v>
                </c:pt>
                <c:pt idx="73">
                  <c:v>0.90510260156429656</c:v>
                </c:pt>
                <c:pt idx="74">
                  <c:v>0.90590143162981318</c:v>
                </c:pt>
                <c:pt idx="75">
                  <c:v>0.90671421622643844</c:v>
                </c:pt>
                <c:pt idx="76">
                  <c:v>0.9075405458367366</c:v>
                </c:pt>
                <c:pt idx="77">
                  <c:v>0.90838003206736251</c:v>
                </c:pt>
                <c:pt idx="78">
                  <c:v>0.90923230624905826</c:v>
                </c:pt>
                <c:pt idx="79">
                  <c:v>0.91009701815022626</c:v>
                </c:pt>
                <c:pt idx="80">
                  <c:v>0.91097383479322935</c:v>
                </c:pt>
                <c:pt idx="81">
                  <c:v>0.91186243936375677</c:v>
                </c:pt>
                <c:pt idx="82">
                  <c:v>0.91276253020463549</c:v>
                </c:pt>
                <c:pt idx="83">
                  <c:v>0.91367381988638385</c:v>
                </c:pt>
                <c:pt idx="84">
                  <c:v>0.9145960343476085</c:v>
                </c:pt>
                <c:pt idx="85">
                  <c:v>0.91552891209905929</c:v>
                </c:pt>
                <c:pt idx="86">
                  <c:v>0.91647220348578295</c:v>
                </c:pt>
                <c:pt idx="87">
                  <c:v>0.91742567000237629</c:v>
                </c:pt>
                <c:pt idx="88">
                  <c:v>0.91838908365683058</c:v>
                </c:pt>
                <c:pt idx="89">
                  <c:v>0.91936222637890153</c:v>
                </c:pt>
                <c:pt idx="90">
                  <c:v>0.92034488946932669</c:v>
                </c:pt>
                <c:pt idx="91">
                  <c:v>0.92133687308656276</c:v>
                </c:pt>
                <c:pt idx="92">
                  <c:v>0.92233798576802761</c:v>
                </c:pt>
                <c:pt idx="93">
                  <c:v>0.92334804398310744</c:v>
                </c:pt>
                <c:pt idx="94">
                  <c:v>0.92436687171544241</c:v>
                </c:pt>
                <c:pt idx="95">
                  <c:v>0.92539430007222589</c:v>
                </c:pt>
                <c:pt idx="96">
                  <c:v>0.92643016691845403</c:v>
                </c:pt>
                <c:pt idx="97">
                  <c:v>0.92747431653424561</c:v>
                </c:pt>
                <c:pt idx="98">
                  <c:v>0.928526599293511</c:v>
                </c:pt>
                <c:pt idx="99">
                  <c:v>0.92958687136240081</c:v>
                </c:pt>
                <c:pt idx="100">
                  <c:v>0.93065499441609578</c:v>
                </c:pt>
                <c:pt idx="101">
                  <c:v>0.93173083537261803</c:v>
                </c:pt>
                <c:pt idx="102">
                  <c:v>0.93281426614245722</c:v>
                </c:pt>
                <c:pt idx="103">
                  <c:v>0.93390516339289931</c:v>
                </c:pt>
                <c:pt idx="104">
                  <c:v>0.93500340832603834</c:v>
                </c:pt>
                <c:pt idx="105">
                  <c:v>0.93610888646953172</c:v>
                </c:pt>
                <c:pt idx="106">
                  <c:v>0.93722148747923451</c:v>
                </c:pt>
                <c:pt idx="107">
                  <c:v>0.93834110495291523</c:v>
                </c:pt>
                <c:pt idx="108">
                  <c:v>0.9394676362543174</c:v>
                </c:pt>
                <c:pt idx="109">
                  <c:v>0.94060098234688716</c:v>
                </c:pt>
                <c:pt idx="110">
                  <c:v>0.94174104763653976</c:v>
                </c:pt>
                <c:pt idx="111">
                  <c:v>0.94288773982288265</c:v>
                </c:pt>
                <c:pt idx="112">
                  <c:v>0.94404096975835816</c:v>
                </c:pt>
                <c:pt idx="113">
                  <c:v>0.9452006513148058</c:v>
                </c:pt>
                <c:pt idx="114">
                  <c:v>0.94636670125698352</c:v>
                </c:pt>
                <c:pt idx="115">
                  <c:v>0.9475390391226175</c:v>
                </c:pt>
                <c:pt idx="116">
                  <c:v>0.9487175871085809</c:v>
                </c:pt>
                <c:pt idx="117">
                  <c:v>0.94990226996283367</c:v>
                </c:pt>
                <c:pt idx="118">
                  <c:v>0.95109301488177489</c:v>
                </c:pt>
                <c:pt idx="119">
                  <c:v>0.95228975141268979</c:v>
                </c:pt>
                <c:pt idx="120">
                  <c:v>0.95349241136099072</c:v>
                </c:pt>
                <c:pt idx="121">
                  <c:v>0.95470092870197276</c:v>
                </c:pt>
                <c:pt idx="122">
                  <c:v>0.95591523949682566</c:v>
                </c:pt>
                <c:pt idx="123">
                  <c:v>0.95713528181265695</c:v>
                </c:pt>
                <c:pt idx="124">
                  <c:v>0.95836099564630117</c:v>
                </c:pt>
                <c:pt idx="125">
                  <c:v>0.95959232285170193</c:v>
                </c:pt>
                <c:pt idx="126">
                  <c:v>0.96082920707066899</c:v>
                </c:pt>
                <c:pt idx="127">
                  <c:v>0.96207159366682471</c:v>
                </c:pt>
                <c:pt idx="128">
                  <c:v>0.96331942966256512</c:v>
                </c:pt>
                <c:pt idx="129">
                  <c:v>0.96457266367887329</c:v>
                </c:pt>
                <c:pt idx="130">
                  <c:v>0.9658312458778332</c:v>
                </c:pt>
                <c:pt idx="131">
                  <c:v>0.9670951279076978</c:v>
                </c:pt>
                <c:pt idx="132">
                  <c:v>0.96836426285038002</c:v>
                </c:pt>
                <c:pt idx="133">
                  <c:v>0.96963860517123823</c:v>
                </c:pt>
                <c:pt idx="134">
                  <c:v>0.97091811067103762</c:v>
                </c:pt>
                <c:pt idx="135">
                  <c:v>0.97220273643997646</c:v>
                </c:pt>
                <c:pt idx="136">
                  <c:v>0.97349244081367181</c:v>
                </c:pt>
                <c:pt idx="137">
                  <c:v>0.97478718333100545</c:v>
                </c:pt>
                <c:pt idx="138">
                  <c:v>0.97608692469373715</c:v>
                </c:pt>
                <c:pt idx="139">
                  <c:v>0.97739162672779767</c:v>
                </c:pt>
                <c:pt idx="140">
                  <c:v>0.97870125234617822</c:v>
                </c:pt>
                <c:pt idx="141">
                  <c:v>0.98001576551333969</c:v>
                </c:pt>
                <c:pt idx="142">
                  <c:v>0.98133513121106508</c:v>
                </c:pt>
                <c:pt idx="143">
                  <c:v>0.98265931540568974</c:v>
                </c:pt>
                <c:pt idx="144">
                  <c:v>0.98398828501663949</c:v>
                </c:pt>
                <c:pt idx="145">
                  <c:v>0.98532200788621871</c:v>
                </c:pt>
                <c:pt idx="146">
                  <c:v>0.98666045275058623</c:v>
                </c:pt>
                <c:pt idx="147">
                  <c:v>0.98800358921186493</c:v>
                </c:pt>
                <c:pt idx="148">
                  <c:v>0.98935138771133391</c:v>
                </c:pt>
                <c:pt idx="149">
                  <c:v>0.99070381950365127</c:v>
                </c:pt>
                <c:pt idx="150">
                  <c:v>0.99206085663206167</c:v>
                </c:pt>
                <c:pt idx="151">
                  <c:v>0.99342247190454402</c:v>
                </c:pt>
                <c:pt idx="152">
                  <c:v>0.99478863887085733</c:v>
                </c:pt>
                <c:pt idx="153">
                  <c:v>0.99615933180044358</c:v>
                </c:pt>
                <c:pt idx="154">
                  <c:v>0.99753452566115097</c:v>
                </c:pt>
                <c:pt idx="155">
                  <c:v>0.99891419609874044</c:v>
                </c:pt>
                <c:pt idx="156">
                  <c:v>1.0002983194171424</c:v>
                </c:pt>
                <c:pt idx="157">
                  <c:v>1.0016868725594299</c:v>
                </c:pt>
                <c:pt idx="158">
                  <c:v>1.0030798330894779</c:v>
                </c:pt>
                <c:pt idx="159">
                  <c:v>1.0044771791742804</c:v>
                </c:pt>
                <c:pt idx="160">
                  <c:v>1.0058788895668949</c:v>
                </c:pt>
                <c:pt idx="161">
                  <c:v>1.0072849435899907</c:v>
                </c:pt>
                <c:pt idx="162">
                  <c:v>1.0086953211199743</c:v>
                </c:pt>
                <c:pt idx="163">
                  <c:v>1.0101100025716678</c:v>
                </c:pt>
                <c:pt idx="164">
                  <c:v>1.011528968883517</c:v>
                </c:pt>
                <c:pt idx="165">
                  <c:v>1.012952201503309</c:v>
                </c:pt>
                <c:pt idx="166">
                  <c:v>1.0143796823743789</c:v>
                </c:pt>
                <c:pt idx="167">
                  <c:v>1.015811393922281</c:v>
                </c:pt>
                <c:pt idx="168">
                  <c:v>1.0172473190419138</c:v>
                </c:pt>
                <c:pt idx="169">
                  <c:v>1.0186874410850733</c:v>
                </c:pt>
                <c:pt idx="170">
                  <c:v>1.0201317438484212</c:v>
                </c:pt>
                <c:pt idx="171">
                  <c:v>1.0215802115618526</c:v>
                </c:pt>
                <c:pt idx="172">
                  <c:v>1.0230328288772434</c:v>
                </c:pt>
                <c:pt idx="173">
                  <c:v>1.0244895808575676</c:v>
                </c:pt>
                <c:pt idx="174">
                  <c:v>1.0259504529663663</c:v>
                </c:pt>
                <c:pt idx="175">
                  <c:v>1.0274154310575574</c:v>
                </c:pt>
                <c:pt idx="176">
                  <c:v>1.0288845013655705</c:v>
                </c:pt>
                <c:pt idx="177">
                  <c:v>1.0303576504957981</c:v>
                </c:pt>
                <c:pt idx="178">
                  <c:v>1.0318348654153473</c:v>
                </c:pt>
                <c:pt idx="179">
                  <c:v>1.0333161334440835</c:v>
                </c:pt>
                <c:pt idx="180">
                  <c:v>1.0348014422459548</c:v>
                </c:pt>
                <c:pt idx="181">
                  <c:v>1.0362907798205849</c:v>
                </c:pt>
                <c:pt idx="182">
                  <c:v>1.0377841344951271</c:v>
                </c:pt>
                <c:pt idx="183">
                  <c:v>1.039281494916368</c:v>
                </c:pt>
                <c:pt idx="184">
                  <c:v>1.0407828500430725</c:v>
                </c:pt>
                <c:pt idx="185">
                  <c:v>1.0422881891385614</c:v>
                </c:pt>
                <c:pt idx="186">
                  <c:v>1.0437975017635144</c:v>
                </c:pt>
                <c:pt idx="187">
                  <c:v>1.0453107777689867</c:v>
                </c:pt>
                <c:pt idx="188">
                  <c:v>1.0468280072896359</c:v>
                </c:pt>
                <c:pt idx="189">
                  <c:v>1.0483491807371497</c:v>
                </c:pt>
                <c:pt idx="190">
                  <c:v>1.0498742887938677</c:v>
                </c:pt>
                <c:pt idx="191">
                  <c:v>1.0514033224065902</c:v>
                </c:pt>
                <c:pt idx="192">
                  <c:v>1.0529362727805676</c:v>
                </c:pt>
                <c:pt idx="193">
                  <c:v>1.0544731313736639</c:v>
                </c:pt>
                <c:pt idx="194">
                  <c:v>1.0560138898906906</c:v>
                </c:pt>
                <c:pt idx="195">
                  <c:v>1.0575585402779013</c:v>
                </c:pt>
                <c:pt idx="196">
                  <c:v>1.0591070747176443</c:v>
                </c:pt>
                <c:pt idx="197">
                  <c:v>1.0606594856231668</c:v>
                </c:pt>
                <c:pt idx="198">
                  <c:v>1.0622157656335665</c:v>
                </c:pt>
                <c:pt idx="199">
                  <c:v>1.0637759076088846</c:v>
                </c:pt>
                <c:pt idx="200">
                  <c:v>1.0653399046253365</c:v>
                </c:pt>
                <c:pt idx="201">
                  <c:v>1.0669077499706736</c:v>
                </c:pt>
                <c:pt idx="202">
                  <c:v>1.0684794371396757</c:v>
                </c:pt>
                <c:pt idx="203">
                  <c:v>1.0700549598297662</c:v>
                </c:pt>
                <c:pt idx="204">
                  <c:v>1.0716343119367457</c:v>
                </c:pt>
                <c:pt idx="205">
                  <c:v>1.0732174875506464</c:v>
                </c:pt>
                <c:pt idx="206">
                  <c:v>1.0748044809516935</c:v>
                </c:pt>
                <c:pt idx="207">
                  <c:v>1.0763952866063784</c:v>
                </c:pt>
                <c:pt idx="208">
                  <c:v>1.0779898991636381</c:v>
                </c:pt>
                <c:pt idx="209">
                  <c:v>1.079588313451133</c:v>
                </c:pt>
                <c:pt idx="210">
                  <c:v>1.0811905244716282</c:v>
                </c:pt>
                <c:pt idx="211">
                  <c:v>1.082796527399466</c:v>
                </c:pt>
                <c:pt idx="212">
                  <c:v>1.0844063175771335</c:v>
                </c:pt>
                <c:pt idx="213">
                  <c:v>1.0860198905119207</c:v>
                </c:pt>
                <c:pt idx="214">
                  <c:v>1.0876372418726634</c:v>
                </c:pt>
                <c:pt idx="215">
                  <c:v>1.0892583674865726</c:v>
                </c:pt>
                <c:pt idx="216">
                  <c:v>1.0908832633361432</c:v>
                </c:pt>
                <c:pt idx="217">
                  <c:v>1.0925119255561457</c:v>
                </c:pt>
                <c:pt idx="218">
                  <c:v>1.0941443504306905</c:v>
                </c:pt>
                <c:pt idx="219">
                  <c:v>1.0957805343903704</c:v>
                </c:pt>
                <c:pt idx="220">
                  <c:v>1.0974204740094728</c:v>
                </c:pt>
                <c:pt idx="221">
                  <c:v>1.0990641660032645</c:v>
                </c:pt>
                <c:pt idx="222">
                  <c:v>1.1007116072253416</c:v>
                </c:pt>
                <c:pt idx="223">
                  <c:v>1.1023627946650489</c:v>
                </c:pt>
                <c:pt idx="224">
                  <c:v>1.1040177254449608</c:v>
                </c:pt>
                <c:pt idx="225">
                  <c:v>1.1056763968184249</c:v>
                </c:pt>
                <c:pt idx="226">
                  <c:v>1.1073388061671681</c:v>
                </c:pt>
                <c:pt idx="227">
                  <c:v>1.1090049509989579</c:v>
                </c:pt>
                <c:pt idx="228">
                  <c:v>1.1106748289453239</c:v>
                </c:pt>
                <c:pt idx="229">
                  <c:v>1.1123484377593333</c:v>
                </c:pt>
                <c:pt idx="230">
                  <c:v>1.1140257753134195</c:v>
                </c:pt>
                <c:pt idx="231">
                  <c:v>1.115706839597264</c:v>
                </c:pt>
                <c:pt idx="232">
                  <c:v>1.1173916287157288</c:v>
                </c:pt>
                <c:pt idx="233">
                  <c:v>1.1190801408868387</c:v>
                </c:pt>
                <c:pt idx="234">
                  <c:v>1.1207723744398095</c:v>
                </c:pt>
                <c:pt idx="235">
                  <c:v>1.1224683278131251</c:v>
                </c:pt>
                <c:pt idx="236">
                  <c:v>1.1241679995526594</c:v>
                </c:pt>
                <c:pt idx="237">
                  <c:v>1.125871388309841</c:v>
                </c:pt>
                <c:pt idx="238">
                  <c:v>1.1275784928398618</c:v>
                </c:pt>
                <c:pt idx="239">
                  <c:v>1.1292893119999274</c:v>
                </c:pt>
                <c:pt idx="240">
                  <c:v>1.1310038447475481</c:v>
                </c:pt>
                <c:pt idx="241">
                  <c:v>1.1327220901388673</c:v>
                </c:pt>
                <c:pt idx="242">
                  <c:v>1.1344440473270319</c:v>
                </c:pt>
                <c:pt idx="243">
                  <c:v>1.1361697155605961</c:v>
                </c:pt>
                <c:pt idx="244">
                  <c:v>1.1378990941819649</c:v>
                </c:pt>
                <c:pt idx="245">
                  <c:v>1.1396321826258711</c:v>
                </c:pt>
                <c:pt idx="246">
                  <c:v>1.1413689804178861</c:v>
                </c:pt>
                <c:pt idx="247">
                  <c:v>1.1431094871729661</c:v>
                </c:pt>
                <c:pt idx="248">
                  <c:v>1.14485370259403</c:v>
                </c:pt>
                <c:pt idx="249">
                  <c:v>1.1466016264705678</c:v>
                </c:pt>
                <c:pt idx="250">
                  <c:v>1.1483532586772831</c:v>
                </c:pt>
                <c:pt idx="251">
                  <c:v>1.150108599172762</c:v>
                </c:pt>
                <c:pt idx="252">
                  <c:v>1.1518676479981738</c:v>
                </c:pt>
                <c:pt idx="253">
                  <c:v>1.1536304052759994</c:v>
                </c:pt>
                <c:pt idx="254">
                  <c:v>1.1553968712087876</c:v>
                </c:pt>
                <c:pt idx="255">
                  <c:v>1.1571670460779395</c:v>
                </c:pt>
                <c:pt idx="256">
                  <c:v>1.1589409302425167</c:v>
                </c:pt>
                <c:pt idx="257">
                  <c:v>1.160718524138078</c:v>
                </c:pt>
                <c:pt idx="258">
                  <c:v>1.1624998282755412</c:v>
                </c:pt>
                <c:pt idx="259">
                  <c:v>1.1642848432400665</c:v>
                </c:pt>
                <c:pt idx="260">
                  <c:v>1.1660735696899671</c:v>
                </c:pt>
                <c:pt idx="261">
                  <c:v>1.1678660083556407</c:v>
                </c:pt>
                <c:pt idx="262">
                  <c:v>1.1696621600385251</c:v>
                </c:pt>
                <c:pt idx="263">
                  <c:v>1.1714620256100756</c:v>
                </c:pt>
                <c:pt idx="264">
                  <c:v>1.1732656060107634</c:v>
                </c:pt>
                <c:pt idx="265">
                  <c:v>1.175072902249096</c:v>
                </c:pt>
                <c:pt idx="266">
                  <c:v>1.1768839154006567</c:v>
                </c:pt>
                <c:pt idx="267">
                  <c:v>1.1786986466071661</c:v>
                </c:pt>
                <c:pt idx="268">
                  <c:v>1.1805170970755612</c:v>
                </c:pt>
                <c:pt idx="269">
                  <c:v>1.1823392680770954</c:v>
                </c:pt>
                <c:pt idx="270">
                  <c:v>1.1841651609464554</c:v>
                </c:pt>
                <c:pt idx="271">
                  <c:v>0.92140952876073101</c:v>
                </c:pt>
                <c:pt idx="272">
                  <c:v>0.92089878428946392</c:v>
                </c:pt>
                <c:pt idx="273">
                  <c:v>0.92039810714470061</c:v>
                </c:pt>
                <c:pt idx="274">
                  <c:v>0.91990719978462809</c:v>
                </c:pt>
                <c:pt idx="275">
                  <c:v>0.91942577755533539</c:v>
                </c:pt>
                <c:pt idx="276">
                  <c:v>0.91895356796049121</c:v>
                </c:pt>
                <c:pt idx="277">
                  <c:v>0.91849030998189862</c:v>
                </c:pt>
                <c:pt idx="278">
                  <c:v>0.91803575344673949</c:v>
                </c:pt>
                <c:pt idx="279">
                  <c:v>0.91758965843771667</c:v>
                </c:pt>
                <c:pt idx="280">
                  <c:v>0.91715179474265662</c:v>
                </c:pt>
                <c:pt idx="281">
                  <c:v>0.9167219413404516</c:v>
                </c:pt>
                <c:pt idx="282">
                  <c:v>0.91629988592050449</c:v>
                </c:pt>
                <c:pt idx="283">
                  <c:v>0.91588542443309418</c:v>
                </c:pt>
                <c:pt idx="284">
                  <c:v>0.91547836066830846</c:v>
                </c:pt>
                <c:pt idx="285">
                  <c:v>0.91507850586139727</c:v>
                </c:pt>
                <c:pt idx="286">
                  <c:v>0.91468567832258429</c:v>
                </c:pt>
                <c:pt idx="287">
                  <c:v>0.91429970308954467</c:v>
                </c:pt>
                <c:pt idx="288">
                  <c:v>0.91392041160090454</c:v>
                </c:pt>
                <c:pt idx="289">
                  <c:v>0.91354764138925948</c:v>
                </c:pt>
                <c:pt idx="290">
                  <c:v>0.91318123579232757</c:v>
                </c:pt>
                <c:pt idx="291">
                  <c:v>0.91282104368097194</c:v>
                </c:pt>
                <c:pt idx="292">
                  <c:v>0.91246691920292378</c:v>
                </c:pt>
                <c:pt idx="293">
                  <c:v>0.91211872154113316</c:v>
                </c:pt>
                <c:pt idx="294">
                  <c:v>0.91177631468575948</c:v>
                </c:pt>
                <c:pt idx="295">
                  <c:v>0.9114395672188883</c:v>
                </c:pt>
                <c:pt idx="296">
                  <c:v>0.9111083521111345</c:v>
                </c:pt>
                <c:pt idx="297">
                  <c:v>0.91078254652935242</c:v>
                </c:pt>
                <c:pt idx="298">
                  <c:v>0.91046203165473616</c:v>
                </c:pt>
                <c:pt idx="299">
                  <c:v>0.91014669251064328</c:v>
                </c:pt>
                <c:pt idx="300">
                  <c:v>0.90983641779952606</c:v>
                </c:pt>
                <c:pt idx="301">
                  <c:v>0.9095310997484003</c:v>
                </c:pt>
                <c:pt idx="302">
                  <c:v>0.90923063396232051</c:v>
                </c:pt>
                <c:pt idx="303">
                  <c:v>0.90893491928537018</c:v>
                </c:pt>
                <c:pt idx="304">
                  <c:v>0.90864385766871014</c:v>
                </c:pt>
                <c:pt idx="305">
                  <c:v>0.90835735404526008</c:v>
                </c:pt>
                <c:pt idx="306">
                  <c:v>0.90807531621061788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1-4B07-BDAB-E8E12FC7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30751"/>
        <c:axId val="963738591"/>
      </c:scatterChart>
      <c:valAx>
        <c:axId val="96003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738591"/>
        <c:crosses val="autoZero"/>
        <c:crossBetween val="midCat"/>
      </c:valAx>
      <c:valAx>
        <c:axId val="9637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03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3159667541557303E-2"/>
          <c:y val="0.19486111111111112"/>
          <c:w val="0.9033958880139982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二玉米!$J$2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二玉米!$I$3:$I$190</c:f>
              <c:numCache>
                <c:formatCode>General</c:formatCode>
                <c:ptCount val="188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4.0999999999999996</c:v>
                </c:pt>
                <c:pt idx="4">
                  <c:v>5.0999999999999996</c:v>
                </c:pt>
                <c:pt idx="5">
                  <c:v>2.4</c:v>
                </c:pt>
                <c:pt idx="6">
                  <c:v>3.4</c:v>
                </c:pt>
                <c:pt idx="7">
                  <c:v>4.4000000000000004</c:v>
                </c:pt>
                <c:pt idx="8">
                  <c:v>5.4</c:v>
                </c:pt>
                <c:pt idx="9">
                  <c:v>6.4</c:v>
                </c:pt>
                <c:pt idx="10">
                  <c:v>7.4</c:v>
                </c:pt>
                <c:pt idx="11">
                  <c:v>8.4</c:v>
                </c:pt>
                <c:pt idx="12">
                  <c:v>9.4</c:v>
                </c:pt>
                <c:pt idx="13">
                  <c:v>10.4</c:v>
                </c:pt>
                <c:pt idx="14">
                  <c:v>11.4</c:v>
                </c:pt>
                <c:pt idx="15">
                  <c:v>12.4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16.399999999999999</c:v>
                </c:pt>
                <c:pt idx="20">
                  <c:v>17.399999999999999</c:v>
                </c:pt>
                <c:pt idx="21">
                  <c:v>18.399999999999999</c:v>
                </c:pt>
                <c:pt idx="22">
                  <c:v>19.399999999999999</c:v>
                </c:pt>
                <c:pt idx="23">
                  <c:v>20.399999999999999</c:v>
                </c:pt>
                <c:pt idx="24">
                  <c:v>21.4</c:v>
                </c:pt>
                <c:pt idx="25">
                  <c:v>22.4</c:v>
                </c:pt>
                <c:pt idx="26">
                  <c:v>23.4</c:v>
                </c:pt>
                <c:pt idx="27">
                  <c:v>24.4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25</c:v>
                </c:pt>
                <c:pt idx="53">
                  <c:v>26</c:v>
                </c:pt>
                <c:pt idx="54">
                  <c:v>27</c:v>
                </c:pt>
                <c:pt idx="55">
                  <c:v>28</c:v>
                </c:pt>
                <c:pt idx="56">
                  <c:v>29</c:v>
                </c:pt>
                <c:pt idx="57">
                  <c:v>30</c:v>
                </c:pt>
                <c:pt idx="58">
                  <c:v>31</c:v>
                </c:pt>
                <c:pt idx="59">
                  <c:v>32</c:v>
                </c:pt>
                <c:pt idx="60">
                  <c:v>33</c:v>
                </c:pt>
                <c:pt idx="61">
                  <c:v>34</c:v>
                </c:pt>
                <c:pt idx="62">
                  <c:v>35</c:v>
                </c:pt>
                <c:pt idx="63">
                  <c:v>36</c:v>
                </c:pt>
                <c:pt idx="64">
                  <c:v>37</c:v>
                </c:pt>
                <c:pt idx="65">
                  <c:v>38</c:v>
                </c:pt>
                <c:pt idx="66">
                  <c:v>39</c:v>
                </c:pt>
                <c:pt idx="67">
                  <c:v>40</c:v>
                </c:pt>
                <c:pt idx="68">
                  <c:v>41</c:v>
                </c:pt>
                <c:pt idx="69">
                  <c:v>42</c:v>
                </c:pt>
                <c:pt idx="70">
                  <c:v>43</c:v>
                </c:pt>
                <c:pt idx="71">
                  <c:v>44</c:v>
                </c:pt>
                <c:pt idx="72">
                  <c:v>45</c:v>
                </c:pt>
                <c:pt idx="73">
                  <c:v>46</c:v>
                </c:pt>
                <c:pt idx="74">
                  <c:v>47</c:v>
                </c:pt>
                <c:pt idx="75">
                  <c:v>48</c:v>
                </c:pt>
                <c:pt idx="76">
                  <c:v>49</c:v>
                </c:pt>
                <c:pt idx="77">
                  <c:v>50</c:v>
                </c:pt>
                <c:pt idx="78">
                  <c:v>51</c:v>
                </c:pt>
                <c:pt idx="79">
                  <c:v>52</c:v>
                </c:pt>
                <c:pt idx="80">
                  <c:v>53</c:v>
                </c:pt>
                <c:pt idx="81">
                  <c:v>54</c:v>
                </c:pt>
                <c:pt idx="82">
                  <c:v>55</c:v>
                </c:pt>
                <c:pt idx="83">
                  <c:v>56</c:v>
                </c:pt>
                <c:pt idx="84">
                  <c:v>57</c:v>
                </c:pt>
                <c:pt idx="85">
                  <c:v>58</c:v>
                </c:pt>
                <c:pt idx="86">
                  <c:v>59</c:v>
                </c:pt>
                <c:pt idx="87">
                  <c:v>60</c:v>
                </c:pt>
                <c:pt idx="88">
                  <c:v>61</c:v>
                </c:pt>
                <c:pt idx="89">
                  <c:v>62</c:v>
                </c:pt>
                <c:pt idx="90">
                  <c:v>63</c:v>
                </c:pt>
                <c:pt idx="91">
                  <c:v>64</c:v>
                </c:pt>
                <c:pt idx="92">
                  <c:v>65</c:v>
                </c:pt>
                <c:pt idx="93">
                  <c:v>66</c:v>
                </c:pt>
                <c:pt idx="94">
                  <c:v>67</c:v>
                </c:pt>
                <c:pt idx="95">
                  <c:v>68</c:v>
                </c:pt>
                <c:pt idx="96">
                  <c:v>69</c:v>
                </c:pt>
                <c:pt idx="97">
                  <c:v>70</c:v>
                </c:pt>
                <c:pt idx="98">
                  <c:v>71</c:v>
                </c:pt>
                <c:pt idx="99">
                  <c:v>72</c:v>
                </c:pt>
                <c:pt idx="100">
                  <c:v>73</c:v>
                </c:pt>
                <c:pt idx="101">
                  <c:v>74</c:v>
                </c:pt>
                <c:pt idx="102">
                  <c:v>75</c:v>
                </c:pt>
                <c:pt idx="103">
                  <c:v>76</c:v>
                </c:pt>
                <c:pt idx="104">
                  <c:v>77</c:v>
                </c:pt>
                <c:pt idx="105">
                  <c:v>78</c:v>
                </c:pt>
                <c:pt idx="106">
                  <c:v>79</c:v>
                </c:pt>
                <c:pt idx="107">
                  <c:v>80</c:v>
                </c:pt>
                <c:pt idx="108">
                  <c:v>81</c:v>
                </c:pt>
                <c:pt idx="109">
                  <c:v>82</c:v>
                </c:pt>
                <c:pt idx="110">
                  <c:v>83</c:v>
                </c:pt>
                <c:pt idx="111">
                  <c:v>84</c:v>
                </c:pt>
                <c:pt idx="112">
                  <c:v>85</c:v>
                </c:pt>
                <c:pt idx="113">
                  <c:v>86</c:v>
                </c:pt>
                <c:pt idx="114">
                  <c:v>87</c:v>
                </c:pt>
                <c:pt idx="115">
                  <c:v>88</c:v>
                </c:pt>
                <c:pt idx="116">
                  <c:v>89</c:v>
                </c:pt>
                <c:pt idx="117">
                  <c:v>90</c:v>
                </c:pt>
                <c:pt idx="118">
                  <c:v>91</c:v>
                </c:pt>
                <c:pt idx="119">
                  <c:v>92</c:v>
                </c:pt>
                <c:pt idx="120">
                  <c:v>93</c:v>
                </c:pt>
                <c:pt idx="121">
                  <c:v>94</c:v>
                </c:pt>
                <c:pt idx="122">
                  <c:v>95</c:v>
                </c:pt>
                <c:pt idx="123">
                  <c:v>96</c:v>
                </c:pt>
                <c:pt idx="124">
                  <c:v>97</c:v>
                </c:pt>
                <c:pt idx="125">
                  <c:v>98</c:v>
                </c:pt>
                <c:pt idx="126">
                  <c:v>99</c:v>
                </c:pt>
                <c:pt idx="127">
                  <c:v>100</c:v>
                </c:pt>
                <c:pt idx="128">
                  <c:v>101</c:v>
                </c:pt>
                <c:pt idx="129">
                  <c:v>102</c:v>
                </c:pt>
                <c:pt idx="130">
                  <c:v>103</c:v>
                </c:pt>
                <c:pt idx="131">
                  <c:v>104</c:v>
                </c:pt>
                <c:pt idx="132">
                  <c:v>105</c:v>
                </c:pt>
                <c:pt idx="133">
                  <c:v>106</c:v>
                </c:pt>
                <c:pt idx="134">
                  <c:v>107</c:v>
                </c:pt>
                <c:pt idx="135">
                  <c:v>108</c:v>
                </c:pt>
                <c:pt idx="136">
                  <c:v>109</c:v>
                </c:pt>
                <c:pt idx="137">
                  <c:v>110</c:v>
                </c:pt>
                <c:pt idx="138">
                  <c:v>111</c:v>
                </c:pt>
                <c:pt idx="139">
                  <c:v>112</c:v>
                </c:pt>
                <c:pt idx="140">
                  <c:v>113</c:v>
                </c:pt>
                <c:pt idx="141">
                  <c:v>114</c:v>
                </c:pt>
                <c:pt idx="142">
                  <c:v>115</c:v>
                </c:pt>
                <c:pt idx="143">
                  <c:v>116</c:v>
                </c:pt>
                <c:pt idx="144">
                  <c:v>117</c:v>
                </c:pt>
                <c:pt idx="145">
                  <c:v>118</c:v>
                </c:pt>
                <c:pt idx="146">
                  <c:v>119</c:v>
                </c:pt>
                <c:pt idx="147">
                  <c:v>120</c:v>
                </c:pt>
                <c:pt idx="148">
                  <c:v>121</c:v>
                </c:pt>
                <c:pt idx="149">
                  <c:v>122</c:v>
                </c:pt>
                <c:pt idx="150">
                  <c:v>123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  <c:pt idx="169">
                  <c:v>142</c:v>
                </c:pt>
                <c:pt idx="170">
                  <c:v>143</c:v>
                </c:pt>
                <c:pt idx="171">
                  <c:v>144</c:v>
                </c:pt>
                <c:pt idx="172">
                  <c:v>145</c:v>
                </c:pt>
                <c:pt idx="173">
                  <c:v>146</c:v>
                </c:pt>
                <c:pt idx="174">
                  <c:v>147</c:v>
                </c:pt>
                <c:pt idx="175">
                  <c:v>148</c:v>
                </c:pt>
                <c:pt idx="176">
                  <c:v>149</c:v>
                </c:pt>
                <c:pt idx="177">
                  <c:v>150</c:v>
                </c:pt>
                <c:pt idx="178">
                  <c:v>151</c:v>
                </c:pt>
                <c:pt idx="179">
                  <c:v>152</c:v>
                </c:pt>
                <c:pt idx="180">
                  <c:v>153</c:v>
                </c:pt>
                <c:pt idx="181">
                  <c:v>154</c:v>
                </c:pt>
                <c:pt idx="182">
                  <c:v>155</c:v>
                </c:pt>
                <c:pt idx="183">
                  <c:v>156</c:v>
                </c:pt>
                <c:pt idx="184">
                  <c:v>157</c:v>
                </c:pt>
                <c:pt idx="185">
                  <c:v>158</c:v>
                </c:pt>
                <c:pt idx="186">
                  <c:v>159</c:v>
                </c:pt>
                <c:pt idx="187">
                  <c:v>160</c:v>
                </c:pt>
              </c:numCache>
            </c:numRef>
          </c:xVal>
          <c:yVal>
            <c:numRef>
              <c:f>二玉米!$J$3:$J$190</c:f>
              <c:numCache>
                <c:formatCode>General</c:formatCode>
                <c:ptCount val="188"/>
                <c:pt idx="0">
                  <c:v>0.99739866458615267</c:v>
                </c:pt>
                <c:pt idx="1">
                  <c:v>1.0131580035795968</c:v>
                </c:pt>
                <c:pt idx="2">
                  <c:v>1.0206730898170326</c:v>
                </c:pt>
                <c:pt idx="3">
                  <c:v>1.0246095818149374</c:v>
                </c:pt>
                <c:pt idx="4">
                  <c:v>1.0265304769042383</c:v>
                </c:pt>
                <c:pt idx="5">
                  <c:v>1.0159530166095527</c:v>
                </c:pt>
                <c:pt idx="6">
                  <c:v>1.0221323041401245</c:v>
                </c:pt>
                <c:pt idx="7">
                  <c:v>1.0253553390186303</c:v>
                </c:pt>
                <c:pt idx="8">
                  <c:v>1.0268321905459628</c:v>
                </c:pt>
                <c:pt idx="9">
                  <c:v>1.0271555154869192</c:v>
                </c:pt>
                <c:pt idx="10">
                  <c:v>1.0266609001111764</c:v>
                </c:pt>
                <c:pt idx="11">
                  <c:v>1.0255572654767788</c:v>
                </c:pt>
                <c:pt idx="12">
                  <c:v>1.0239837209971492</c:v>
                </c:pt>
                <c:pt idx="13">
                  <c:v>1.0220376700973537</c:v>
                </c:pt>
                <c:pt idx="14">
                  <c:v>1.0197900336712906</c:v>
                </c:pt>
                <c:pt idx="15">
                  <c:v>1.0172940918600715</c:v>
                </c:pt>
                <c:pt idx="16">
                  <c:v>1.0145909107735256</c:v>
                </c:pt>
                <c:pt idx="17">
                  <c:v>1.0117128259072299</c:v>
                </c:pt>
                <c:pt idx="18">
                  <c:v>1.0086857628495995</c:v>
                </c:pt>
                <c:pt idx="19">
                  <c:v>1.0055308326249794</c:v>
                </c:pt>
                <c:pt idx="20">
                  <c:v>1.002265458206594</c:v>
                </c:pt>
                <c:pt idx="21">
                  <c:v>0.99890418865678032</c:v>
                </c:pt>
                <c:pt idx="22">
                  <c:v>0.99545929957451662</c:v>
                </c:pt>
                <c:pt idx="23">
                  <c:v>0.99194124393564886</c:v>
                </c:pt>
                <c:pt idx="24">
                  <c:v>0.98835899602796495</c:v>
                </c:pt>
                <c:pt idx="25">
                  <c:v>0.98472031759040302</c:v>
                </c:pt>
                <c:pt idx="26">
                  <c:v>0.98103196640720336</c:v>
                </c:pt>
                <c:pt idx="27">
                  <c:v>0.97729986170478378</c:v>
                </c:pt>
                <c:pt idx="28">
                  <c:v>0.99485328993149202</c:v>
                </c:pt>
                <c:pt idx="29">
                  <c:v>1.0120884565933315</c:v>
                </c:pt>
                <c:pt idx="30">
                  <c:v>1.0201214434248245</c:v>
                </c:pt>
                <c:pt idx="31">
                  <c:v>1.0243230439694717</c:v>
                </c:pt>
                <c:pt idx="32">
                  <c:v>1.0264051247982149</c:v>
                </c:pt>
                <c:pt idx="33">
                  <c:v>1.0271394002570322</c:v>
                </c:pt>
                <c:pt idx="34">
                  <c:v>1.0269415424583339</c:v>
                </c:pt>
                <c:pt idx="35">
                  <c:v>1.0260617439630464</c:v>
                </c:pt>
                <c:pt idx="36">
                  <c:v>1.0246625765454687</c:v>
                </c:pt>
                <c:pt idx="37">
                  <c:v>1.0228557825801756</c:v>
                </c:pt>
                <c:pt idx="38">
                  <c:v>1.0207215480652443</c:v>
                </c:pt>
                <c:pt idx="39">
                  <c:v>1.0183194107011631</c:v>
                </c:pt>
                <c:pt idx="40">
                  <c:v>1.015694818045406</c:v>
                </c:pt>
                <c:pt idx="41">
                  <c:v>1.0128832667049856</c:v>
                </c:pt>
                <c:pt idx="42">
                  <c:v>1.0099130213608261</c:v>
                </c:pt>
                <c:pt idx="43">
                  <c:v>1.006806961750504</c:v>
                </c:pt>
                <c:pt idx="44">
                  <c:v>1.0035838735709426</c:v>
                </c:pt>
                <c:pt idx="45">
                  <c:v>1.0002593731578482</c:v>
                </c:pt>
                <c:pt idx="46">
                  <c:v>0.99684658415773542</c:v>
                </c:pt>
                <c:pt idx="47">
                  <c:v>0.99335664210771013</c:v>
                </c:pt>
                <c:pt idx="48">
                  <c:v>0.98979907700950631</c:v>
                </c:pt>
                <c:pt idx="49">
                  <c:v>0.98618210774195192</c:v>
                </c:pt>
                <c:pt idx="50">
                  <c:v>0.98251287167221202</c:v>
                </c:pt>
                <c:pt idx="51">
                  <c:v>0.97879760589997422</c:v>
                </c:pt>
                <c:pt idx="52">
                  <c:v>0.97504179189636919</c:v>
                </c:pt>
                <c:pt idx="53">
                  <c:v>0.97125027208745451</c:v>
                </c:pt>
                <c:pt idx="54">
                  <c:v>0.96742734468594904</c:v>
                </c:pt>
                <c:pt idx="55">
                  <c:v>0.96357684147946521</c:v>
                </c:pt>
                <c:pt idx="56">
                  <c:v>0.95970219213392605</c:v>
                </c:pt>
                <c:pt idx="57">
                  <c:v>0.95580647773160876</c:v>
                </c:pt>
                <c:pt idx="58">
                  <c:v>0.9518924756430992</c:v>
                </c:pt>
                <c:pt idx="59">
                  <c:v>0.94796269736899463</c:v>
                </c:pt>
                <c:pt idx="60">
                  <c:v>0.94401942063724642</c:v>
                </c:pt>
                <c:pt idx="61">
                  <c:v>0.94006471677521575</c:v>
                </c:pt>
                <c:pt idx="62">
                  <c:v>0.93610047417022291</c:v>
                </c:pt>
                <c:pt idx="63">
                  <c:v>0.93212841847309302</c:v>
                </c:pt>
                <c:pt idx="64">
                  <c:v>0.92815013007461855</c:v>
                </c:pt>
                <c:pt idx="65">
                  <c:v>0.92416705928671106</c:v>
                </c:pt>
                <c:pt idx="66">
                  <c:v>0.92018053958212531</c:v>
                </c:pt>
                <c:pt idx="67">
                  <c:v>0.91619179918443272</c:v>
                </c:pt>
                <c:pt idx="68">
                  <c:v>0.91220197124992553</c:v>
                </c:pt>
                <c:pt idx="69">
                  <c:v>0.90821210284270859</c:v>
                </c:pt>
                <c:pt idx="70">
                  <c:v>0.90422316287137272</c:v>
                </c:pt>
                <c:pt idx="71">
                  <c:v>0.9002360491287823</c:v>
                </c:pt>
                <c:pt idx="72">
                  <c:v>0.89625159455444758</c:v>
                </c:pt>
                <c:pt idx="73">
                  <c:v>0.89227057282073574</c:v>
                </c:pt>
                <c:pt idx="74">
                  <c:v>0.88829370332907431</c:v>
                </c:pt>
                <c:pt idx="75">
                  <c:v>0.88432165568972643</c:v>
                </c:pt>
                <c:pt idx="76">
                  <c:v>0.880355053748195</c:v>
                </c:pt>
                <c:pt idx="77">
                  <c:v>0.87639447921248614</c:v>
                </c:pt>
                <c:pt idx="78">
                  <c:v>0.87244047492801846</c:v>
                </c:pt>
                <c:pt idx="79">
                  <c:v>0.86849354784066857</c:v>
                </c:pt>
                <c:pt idx="80">
                  <c:v>0.86455417168310111</c:v>
                </c:pt>
                <c:pt idx="81">
                  <c:v>0.86062278941498016</c:v>
                </c:pt>
                <c:pt idx="82">
                  <c:v>0.85669981544376894</c:v>
                </c:pt>
                <c:pt idx="83">
                  <c:v>0.85278563764949578</c:v>
                </c:pt>
                <c:pt idx="84">
                  <c:v>0.84888061923399505</c:v>
                </c:pt>
                <c:pt idx="85">
                  <c:v>0.8449851004126665</c:v>
                </c:pt>
                <c:pt idx="86">
                  <c:v>0.84109939996465799</c:v>
                </c:pt>
                <c:pt idx="87">
                  <c:v>0.83722381665553158</c:v>
                </c:pt>
                <c:pt idx="88">
                  <c:v>0.83335863054485781</c:v>
                </c:pt>
                <c:pt idx="89">
                  <c:v>0.82950410418979026</c:v>
                </c:pt>
                <c:pt idx="90">
                  <c:v>0.82566048375444512</c:v>
                </c:pt>
                <c:pt idx="91">
                  <c:v>0.82182800003383982</c:v>
                </c:pt>
                <c:pt idx="92">
                  <c:v>0.8180068694002105</c:v>
                </c:pt>
                <c:pt idx="93">
                  <c:v>0.8141972946786975</c:v>
                </c:pt>
                <c:pt idx="94">
                  <c:v>0.81039946595866552</c:v>
                </c:pt>
                <c:pt idx="95">
                  <c:v>0.80661356134628082</c:v>
                </c:pt>
                <c:pt idx="96">
                  <c:v>0.80283974766340294</c:v>
                </c:pt>
                <c:pt idx="97">
                  <c:v>0.7990781810973423</c:v>
                </c:pt>
                <c:pt idx="98">
                  <c:v>0.79532900780559357</c:v>
                </c:pt>
                <c:pt idx="99">
                  <c:v>0.79159236447925263</c:v>
                </c:pt>
                <c:pt idx="100">
                  <c:v>0.78786837886847672</c:v>
                </c:pt>
                <c:pt idx="101">
                  <c:v>0.784157170273027</c:v>
                </c:pt>
                <c:pt idx="102">
                  <c:v>0.78045885000065518</c:v>
                </c:pt>
                <c:pt idx="103">
                  <c:v>0.7767735217958408</c:v>
                </c:pt>
                <c:pt idx="104">
                  <c:v>0.77310128224116015</c:v>
                </c:pt>
                <c:pt idx="105">
                  <c:v>0.76944222113336591</c:v>
                </c:pt>
                <c:pt idx="106">
                  <c:v>0.76579642183607166</c:v>
                </c:pt>
                <c:pt idx="107">
                  <c:v>0.76216396161077382</c:v>
                </c:pt>
                <c:pt idx="108">
                  <c:v>0.75854491192779161</c:v>
                </c:pt>
                <c:pt idx="109">
                  <c:v>0.75493933875857655</c:v>
                </c:pt>
                <c:pt idx="110">
                  <c:v>0.75134730285071605</c:v>
                </c:pt>
                <c:pt idx="111">
                  <c:v>0.74776885998685172</c:v>
                </c:pt>
                <c:pt idx="112">
                  <c:v>0.74420406122862981</c:v>
                </c:pt>
                <c:pt idx="113">
                  <c:v>0.7406529531467122</c:v>
                </c:pt>
                <c:pt idx="114">
                  <c:v>0.73711557803779582</c:v>
                </c:pt>
                <c:pt idx="115">
                  <c:v>0.73359197412951027</c:v>
                </c:pt>
                <c:pt idx="116">
                  <c:v>0.73008217577400059</c:v>
                </c:pt>
                <c:pt idx="117">
                  <c:v>0.72658621363093501</c:v>
                </c:pt>
                <c:pt idx="118">
                  <c:v>0.72310411484062498</c:v>
                </c:pt>
                <c:pt idx="119">
                  <c:v>0.7196359031878915</c:v>
                </c:pt>
                <c:pt idx="120">
                  <c:v>0.71618159925726421</c:v>
                </c:pt>
                <c:pt idx="121">
                  <c:v>0.71274122058005707</c:v>
                </c:pt>
                <c:pt idx="122">
                  <c:v>0.70931478177382579</c:v>
                </c:pt>
                <c:pt idx="123">
                  <c:v>0.70590229467467391</c:v>
                </c:pt>
                <c:pt idx="124">
                  <c:v>0.70250376846284202</c:v>
                </c:pt>
                <c:pt idx="125">
                  <c:v>0.69911920978198461</c:v>
                </c:pt>
                <c:pt idx="126">
                  <c:v>0.69574862285251049</c:v>
                </c:pt>
                <c:pt idx="127">
                  <c:v>0.69239200957933444</c:v>
                </c:pt>
                <c:pt idx="128">
                  <c:v>0.6890493696543688</c:v>
                </c:pt>
                <c:pt idx="129">
                  <c:v>0.68572070065405666</c:v>
                </c:pt>
                <c:pt idx="130">
                  <c:v>0.68240599813223035</c:v>
                </c:pt>
                <c:pt idx="131">
                  <c:v>0.67910525570856028</c:v>
                </c:pt>
                <c:pt idx="132">
                  <c:v>0.67581846515284205</c:v>
                </c:pt>
                <c:pt idx="133">
                  <c:v>0.67254561646534916</c:v>
                </c:pt>
                <c:pt idx="134">
                  <c:v>0.6692866979534734</c:v>
                </c:pt>
                <c:pt idx="135">
                  <c:v>0.66604169630484988</c:v>
                </c:pt>
                <c:pt idx="136">
                  <c:v>0.66281059665715958</c:v>
                </c:pt>
                <c:pt idx="137">
                  <c:v>0.6595933826647844</c:v>
                </c:pt>
                <c:pt idx="138">
                  <c:v>0.6563900365624854</c:v>
                </c:pt>
                <c:pt idx="139">
                  <c:v>0.65320053922625487</c:v>
                </c:pt>
                <c:pt idx="140">
                  <c:v>0.65002487023149547</c:v>
                </c:pt>
                <c:pt idx="141">
                  <c:v>0.64686300790865825</c:v>
                </c:pt>
                <c:pt idx="142">
                  <c:v>0.64371492939647457</c:v>
                </c:pt>
                <c:pt idx="143">
                  <c:v>0.64058061069289929</c:v>
                </c:pt>
                <c:pt idx="144">
                  <c:v>0.63746002670388457</c:v>
                </c:pt>
                <c:pt idx="145">
                  <c:v>0.63435315129008785</c:v>
                </c:pt>
                <c:pt idx="146">
                  <c:v>0.63125995731161944</c:v>
                </c:pt>
                <c:pt idx="147">
                  <c:v>0.62818041667092406</c:v>
                </c:pt>
                <c:pt idx="148">
                  <c:v>0.62511450035388716</c:v>
                </c:pt>
                <c:pt idx="149">
                  <c:v>0.62206217846925116</c:v>
                </c:pt>
                <c:pt idx="150">
                  <c:v>0.61902342028642332</c:v>
                </c:pt>
                <c:pt idx="151">
                  <c:v>0.61599819427174984</c:v>
                </c:pt>
                <c:pt idx="152">
                  <c:v>0.61298646812333013</c:v>
                </c:pt>
                <c:pt idx="153">
                  <c:v>0.60998820880443694</c:v>
                </c:pt>
                <c:pt idx="154">
                  <c:v>0.60700338257560993</c:v>
                </c:pt>
                <c:pt idx="155">
                  <c:v>0.60403195502547946</c:v>
                </c:pt>
                <c:pt idx="156">
                  <c:v>0.60107389110038245</c:v>
                </c:pt>
                <c:pt idx="157">
                  <c:v>0.59812915513282261</c:v>
                </c:pt>
                <c:pt idx="158">
                  <c:v>0.59519771086882611</c:v>
                </c:pt>
                <c:pt idx="159">
                  <c:v>0.5922795214942449</c:v>
                </c:pt>
                <c:pt idx="160">
                  <c:v>0.58937454966005065</c:v>
                </c:pt>
                <c:pt idx="161">
                  <c:v>0.58648275750666579</c:v>
                </c:pt>
                <c:pt idx="162">
                  <c:v>0.58360410668737273</c:v>
                </c:pt>
                <c:pt idx="163">
                  <c:v>0.58073855839084154</c:v>
                </c:pt>
                <c:pt idx="164">
                  <c:v>0.57788607336281217</c:v>
                </c:pt>
                <c:pt idx="165">
                  <c:v>0.57504661192697082</c:v>
                </c:pt>
                <c:pt idx="166">
                  <c:v>0.5722201340050499</c:v>
                </c:pt>
                <c:pt idx="167">
                  <c:v>0.5694065991361883</c:v>
                </c:pt>
                <c:pt idx="168">
                  <c:v>0.56660596649557948</c:v>
                </c:pt>
                <c:pt idx="169">
                  <c:v>0.56381819491244001</c:v>
                </c:pt>
                <c:pt idx="170">
                  <c:v>0.56104324288732321</c:v>
                </c:pt>
                <c:pt idx="171">
                  <c:v>0.55828106860880744</c:v>
                </c:pt>
                <c:pt idx="172">
                  <c:v>0.55553162996958272</c:v>
                </c:pt>
                <c:pt idx="173">
                  <c:v>0.55279488458196036</c:v>
                </c:pt>
                <c:pt idx="174">
                  <c:v>0.55007078979282886</c:v>
                </c:pt>
                <c:pt idx="175">
                  <c:v>0.54735930269807842</c:v>
                </c:pt>
                <c:pt idx="176">
                  <c:v>0.54466038015651319</c:v>
                </c:pt>
                <c:pt idx="177">
                  <c:v>0.54197397880327458</c:v>
                </c:pt>
                <c:pt idx="178">
                  <c:v>0.53930005506279155</c:v>
                </c:pt>
                <c:pt idx="179">
                  <c:v>0.53663856516127817</c:v>
                </c:pt>
                <c:pt idx="180">
                  <c:v>0.53398946513879464</c:v>
                </c:pt>
                <c:pt idx="181">
                  <c:v>0.5313527108608902</c:v>
                </c:pt>
                <c:pt idx="182">
                  <c:v>0.52872825802984114</c:v>
                </c:pt>
                <c:pt idx="183">
                  <c:v>0.52611606219550222</c:v>
                </c:pt>
                <c:pt idx="184">
                  <c:v>0.52351607876578365</c:v>
                </c:pt>
                <c:pt idx="185">
                  <c:v>0.52092826301676931</c:v>
                </c:pt>
                <c:pt idx="186">
                  <c:v>0.51835257010248725</c:v>
                </c:pt>
                <c:pt idx="187">
                  <c:v>0.51578895506434963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6-4AD6-ADDC-68B93988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41695"/>
        <c:axId val="1025905215"/>
      </c:scatterChart>
      <c:valAx>
        <c:axId val="102294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905215"/>
        <c:crosses val="autoZero"/>
        <c:crossBetween val="midCat"/>
      </c:valAx>
      <c:valAx>
        <c:axId val="10259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94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二小麦!$B$1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二小麦!$A$2:$A$91</c:f>
              <c:numCache>
                <c:formatCode>General</c:formatCode>
                <c:ptCount val="90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4.0999999999999996</c:v>
                </c:pt>
                <c:pt idx="4">
                  <c:v>5.0999999999999996</c:v>
                </c:pt>
                <c:pt idx="5">
                  <c:v>6.1</c:v>
                </c:pt>
                <c:pt idx="6">
                  <c:v>7.1</c:v>
                </c:pt>
                <c:pt idx="7">
                  <c:v>8.1</c:v>
                </c:pt>
                <c:pt idx="8">
                  <c:v>9.1</c:v>
                </c:pt>
                <c:pt idx="9">
                  <c:v>10.1</c:v>
                </c:pt>
                <c:pt idx="10">
                  <c:v>11.1</c:v>
                </c:pt>
                <c:pt idx="11">
                  <c:v>12.1</c:v>
                </c:pt>
                <c:pt idx="12">
                  <c:v>13.1</c:v>
                </c:pt>
                <c:pt idx="13">
                  <c:v>14.1</c:v>
                </c:pt>
                <c:pt idx="14">
                  <c:v>15.1</c:v>
                </c:pt>
                <c:pt idx="15">
                  <c:v>16.100000000000001</c:v>
                </c:pt>
                <c:pt idx="16">
                  <c:v>17.100000000000001</c:v>
                </c:pt>
                <c:pt idx="17">
                  <c:v>18.100000000000001</c:v>
                </c:pt>
                <c:pt idx="18">
                  <c:v>19.100000000000001</c:v>
                </c:pt>
                <c:pt idx="19">
                  <c:v>20.100000000000001</c:v>
                </c:pt>
                <c:pt idx="20">
                  <c:v>21.1</c:v>
                </c:pt>
                <c:pt idx="21">
                  <c:v>22.1</c:v>
                </c:pt>
                <c:pt idx="22">
                  <c:v>23.1</c:v>
                </c:pt>
                <c:pt idx="23">
                  <c:v>24.1</c:v>
                </c:pt>
                <c:pt idx="24">
                  <c:v>25.1</c:v>
                </c:pt>
                <c:pt idx="25">
                  <c:v>26.1</c:v>
                </c:pt>
                <c:pt idx="26">
                  <c:v>27.1</c:v>
                </c:pt>
                <c:pt idx="27">
                  <c:v>28.1</c:v>
                </c:pt>
                <c:pt idx="28">
                  <c:v>29.1</c:v>
                </c:pt>
                <c:pt idx="29">
                  <c:v>30.1</c:v>
                </c:pt>
                <c:pt idx="30">
                  <c:v>31.1</c:v>
                </c:pt>
                <c:pt idx="31">
                  <c:v>32.1</c:v>
                </c:pt>
                <c:pt idx="32">
                  <c:v>33.1</c:v>
                </c:pt>
                <c:pt idx="33">
                  <c:v>34.1</c:v>
                </c:pt>
                <c:pt idx="34">
                  <c:v>35.1</c:v>
                </c:pt>
                <c:pt idx="35">
                  <c:v>36.1</c:v>
                </c:pt>
                <c:pt idx="36">
                  <c:v>37.1</c:v>
                </c:pt>
                <c:pt idx="37">
                  <c:v>38.1</c:v>
                </c:pt>
                <c:pt idx="38">
                  <c:v>39.1</c:v>
                </c:pt>
                <c:pt idx="39">
                  <c:v>40.1</c:v>
                </c:pt>
                <c:pt idx="40">
                  <c:v>41.1</c:v>
                </c:pt>
                <c:pt idx="41">
                  <c:v>42.1</c:v>
                </c:pt>
                <c:pt idx="42">
                  <c:v>43.1</c:v>
                </c:pt>
                <c:pt idx="43">
                  <c:v>44.1</c:v>
                </c:pt>
                <c:pt idx="44">
                  <c:v>45.1</c:v>
                </c:pt>
                <c:pt idx="45">
                  <c:v>46.1</c:v>
                </c:pt>
                <c:pt idx="46">
                  <c:v>47.1</c:v>
                </c:pt>
                <c:pt idx="47">
                  <c:v>48.1</c:v>
                </c:pt>
                <c:pt idx="48">
                  <c:v>49.1</c:v>
                </c:pt>
                <c:pt idx="49">
                  <c:v>50.1</c:v>
                </c:pt>
                <c:pt idx="50">
                  <c:v>51.1</c:v>
                </c:pt>
                <c:pt idx="51">
                  <c:v>52.1</c:v>
                </c:pt>
                <c:pt idx="52">
                  <c:v>53.1</c:v>
                </c:pt>
                <c:pt idx="53">
                  <c:v>54.1</c:v>
                </c:pt>
                <c:pt idx="54">
                  <c:v>55.1</c:v>
                </c:pt>
                <c:pt idx="55">
                  <c:v>56.1</c:v>
                </c:pt>
                <c:pt idx="56">
                  <c:v>57.1</c:v>
                </c:pt>
                <c:pt idx="57">
                  <c:v>58.1</c:v>
                </c:pt>
                <c:pt idx="58">
                  <c:v>59.1</c:v>
                </c:pt>
                <c:pt idx="59">
                  <c:v>60.1</c:v>
                </c:pt>
                <c:pt idx="60">
                  <c:v>61.1</c:v>
                </c:pt>
                <c:pt idx="61">
                  <c:v>62.1</c:v>
                </c:pt>
                <c:pt idx="62">
                  <c:v>63.1</c:v>
                </c:pt>
                <c:pt idx="63">
                  <c:v>64.099999999999994</c:v>
                </c:pt>
                <c:pt idx="64">
                  <c:v>65.099999999999994</c:v>
                </c:pt>
                <c:pt idx="65">
                  <c:v>66.099999999999994</c:v>
                </c:pt>
                <c:pt idx="66">
                  <c:v>67.099999999999994</c:v>
                </c:pt>
                <c:pt idx="67">
                  <c:v>68.099999999999994</c:v>
                </c:pt>
                <c:pt idx="68">
                  <c:v>69.099999999999994</c:v>
                </c:pt>
                <c:pt idx="69">
                  <c:v>70.099999999999994</c:v>
                </c:pt>
                <c:pt idx="70">
                  <c:v>71.099999999999994</c:v>
                </c:pt>
                <c:pt idx="71">
                  <c:v>72.099999999999994</c:v>
                </c:pt>
                <c:pt idx="72">
                  <c:v>73.099999999999994</c:v>
                </c:pt>
                <c:pt idx="73">
                  <c:v>74.099999999999994</c:v>
                </c:pt>
                <c:pt idx="74">
                  <c:v>75.099999999999994</c:v>
                </c:pt>
                <c:pt idx="75">
                  <c:v>76.099999999999994</c:v>
                </c:pt>
                <c:pt idx="76">
                  <c:v>77.099999999999994</c:v>
                </c:pt>
                <c:pt idx="77">
                  <c:v>78.099999999999994</c:v>
                </c:pt>
                <c:pt idx="78">
                  <c:v>79.099999999999994</c:v>
                </c:pt>
                <c:pt idx="79">
                  <c:v>80.099999999999994</c:v>
                </c:pt>
                <c:pt idx="80">
                  <c:v>81.099999999999994</c:v>
                </c:pt>
                <c:pt idx="81">
                  <c:v>82.1</c:v>
                </c:pt>
                <c:pt idx="82">
                  <c:v>83.1</c:v>
                </c:pt>
                <c:pt idx="83">
                  <c:v>84.1</c:v>
                </c:pt>
                <c:pt idx="84">
                  <c:v>85.1</c:v>
                </c:pt>
                <c:pt idx="85">
                  <c:v>86.1</c:v>
                </c:pt>
                <c:pt idx="86">
                  <c:v>87.1</c:v>
                </c:pt>
                <c:pt idx="87">
                  <c:v>88.1</c:v>
                </c:pt>
                <c:pt idx="88">
                  <c:v>89.1</c:v>
                </c:pt>
                <c:pt idx="89">
                  <c:v>90.1</c:v>
                </c:pt>
              </c:numCache>
            </c:numRef>
          </c:xVal>
          <c:yVal>
            <c:numRef>
              <c:f>二小麦!$B$2:$B$91</c:f>
              <c:numCache>
                <c:formatCode>General</c:formatCode>
                <c:ptCount val="90"/>
                <c:pt idx="0">
                  <c:v>1.0017229278736899</c:v>
                </c:pt>
                <c:pt idx="1">
                  <c:v>1.0183427845386115</c:v>
                </c:pt>
                <c:pt idx="2">
                  <c:v>1.0281834946500343</c:v>
                </c:pt>
                <c:pt idx="3">
                  <c:v>1.0350905896556137</c:v>
                </c:pt>
                <c:pt idx="4">
                  <c:v>1.0403460732825351</c:v>
                </c:pt>
                <c:pt idx="5">
                  <c:v>1.0445387522491418</c:v>
                </c:pt>
                <c:pt idx="6">
                  <c:v>1.0479889064089796</c:v>
                </c:pt>
                <c:pt idx="7">
                  <c:v>1.0508904068428622</c:v>
                </c:pt>
                <c:pt idx="8">
                  <c:v>1.0533696548542573</c:v>
                </c:pt>
                <c:pt idx="9">
                  <c:v>1.0555137056314812</c:v>
                </c:pt>
                <c:pt idx="10">
                  <c:v>1.057385100369894</c:v>
                </c:pt>
                <c:pt idx="11">
                  <c:v>1.059030301566791</c:v>
                </c:pt>
                <c:pt idx="12">
                  <c:v>1.0604847824482302</c:v>
                </c:pt>
                <c:pt idx="13">
                  <c:v>1.0617762475686359</c:v>
                </c:pt>
                <c:pt idx="14">
                  <c:v>1.0629267524967079</c:v>
                </c:pt>
                <c:pt idx="15">
                  <c:v>1.0639541457081825</c:v>
                </c:pt>
                <c:pt idx="16">
                  <c:v>1.0648730773731798</c:v>
                </c:pt>
                <c:pt idx="17">
                  <c:v>1.0656957224484718</c:v>
                </c:pt>
                <c:pt idx="18">
                  <c:v>1.0664323100536257</c:v>
                </c:pt>
                <c:pt idx="19">
                  <c:v>1.0670915182983138</c:v>
                </c:pt>
                <c:pt idx="20">
                  <c:v>1.0676807736516478</c:v>
                </c:pt>
                <c:pt idx="21">
                  <c:v>1.0682064812974368</c:v>
                </c:pt>
                <c:pt idx="22">
                  <c:v>1.0686742047442412</c:v>
                </c:pt>
                <c:pt idx="23">
                  <c:v>1.0690888075516973</c:v>
                </c:pt>
                <c:pt idx="24">
                  <c:v>1.0694545663830732</c:v>
                </c:pt>
                <c:pt idx="25">
                  <c:v>1.0697752620817387</c:v>
                </c:pt>
                <c:pt idx="26">
                  <c:v>1.0700542537111601</c:v>
                </c:pt>
                <c:pt idx="27">
                  <c:v>1.0702945392485748</c:v>
                </c:pt>
                <c:pt idx="28">
                  <c:v>1.0704988057218181</c:v>
                </c:pt>
                <c:pt idx="29">
                  <c:v>1.0706694709210089</c:v>
                </c:pt>
                <c:pt idx="30">
                  <c:v>1.0708087183305954</c:v>
                </c:pt>
                <c:pt idx="31">
                  <c:v>1.0709185265638759</c:v>
                </c:pt>
                <c:pt idx="32">
                  <c:v>1.0710006943076702</c:v>
                </c:pt>
                <c:pt idx="33">
                  <c:v>1.0710568615755576</c:v>
                </c:pt>
                <c:pt idx="34">
                  <c:v>1.0710885279071047</c:v>
                </c:pt>
                <c:pt idx="35">
                  <c:v>1.0710970680255845</c:v>
                </c:pt>
                <c:pt idx="36">
                  <c:v>1.0710837453690067</c:v>
                </c:pt>
                <c:pt idx="37">
                  <c:v>1.0710497238323211</c:v>
                </c:pt>
                <c:pt idx="38">
                  <c:v>1.0709960779975995</c:v>
                </c:pt>
                <c:pt idx="39">
                  <c:v>1.070923802080249</c:v>
                </c:pt>
                <c:pt idx="40">
                  <c:v>1.07083381778013</c:v>
                </c:pt>
                <c:pt idx="41">
                  <c:v>1.0707269811947924</c:v>
                </c:pt>
                <c:pt idx="42">
                  <c:v>1.0706040889263018</c:v>
                </c:pt>
                <c:pt idx="43">
                  <c:v>1.0704658834921024</c:v>
                </c:pt>
                <c:pt idx="44">
                  <c:v>1.0703130581330937</c:v>
                </c:pt>
                <c:pt idx="45">
                  <c:v>1.0701462610978505</c:v>
                </c:pt>
                <c:pt idx="46">
                  <c:v>1.0699660994701037</c:v>
                </c:pt>
                <c:pt idx="47">
                  <c:v>1.0697731425967707</c:v>
                </c:pt>
                <c:pt idx="48">
                  <c:v>1.0695679251656052</c:v>
                </c:pt>
                <c:pt idx="49">
                  <c:v>1.069350949974635</c:v>
                </c:pt>
                <c:pt idx="50">
                  <c:v>1.0691226904297515</c:v>
                </c:pt>
                <c:pt idx="51">
                  <c:v>1.0688835928019012</c:v>
                </c:pt>
                <c:pt idx="52">
                  <c:v>1.0686340782711543</c:v>
                </c:pt>
                <c:pt idx="53">
                  <c:v>1.0683745447813899</c:v>
                </c:pt>
                <c:pt idx="54">
                  <c:v>1.0681053687262965</c:v>
                </c:pt>
                <c:pt idx="55">
                  <c:v>1.0678269064847947</c:v>
                </c:pt>
                <c:pt idx="56">
                  <c:v>1.0675394958217643</c:v>
                </c:pt>
                <c:pt idx="57">
                  <c:v>1.0672434571680258</c:v>
                </c:pt>
                <c:pt idx="58">
                  <c:v>1.0669390947918769</c:v>
                </c:pt>
                <c:pt idx="59">
                  <c:v>1.0666266978730399</c:v>
                </c:pt>
                <c:pt idx="60">
                  <c:v>1.0663065414886326</c:v>
                </c:pt>
                <c:pt idx="61">
                  <c:v>1.0659788875196796</c:v>
                </c:pt>
                <c:pt idx="62">
                  <c:v>1.0656439854857445</c:v>
                </c:pt>
                <c:pt idx="63">
                  <c:v>1.0653020733144192</c:v>
                </c:pt>
                <c:pt idx="64">
                  <c:v>1.0649533780516951</c:v>
                </c:pt>
                <c:pt idx="65">
                  <c:v>1.0645981165185834</c:v>
                </c:pt>
                <c:pt idx="66">
                  <c:v>1.0642364959188095</c:v>
                </c:pt>
                <c:pt idx="67">
                  <c:v>1.0638687144018903</c:v>
                </c:pt>
                <c:pt idx="68">
                  <c:v>1.0634949615854818</c:v>
                </c:pt>
                <c:pt idx="69">
                  <c:v>1.0631154190404819</c:v>
                </c:pt>
                <c:pt idx="70">
                  <c:v>1.0627302607420404</c:v>
                </c:pt>
                <c:pt idx="71">
                  <c:v>1.0623396534893133</c:v>
                </c:pt>
                <c:pt idx="72">
                  <c:v>1.0619437572965302</c:v>
                </c:pt>
                <c:pt idx="73">
                  <c:v>1.0615427257577001</c:v>
                </c:pt>
                <c:pt idx="74">
                  <c:v>1.0611367063870634</c:v>
                </c:pt>
                <c:pt idx="75">
                  <c:v>1.0607258409372018</c:v>
                </c:pt>
                <c:pt idx="76">
                  <c:v>1.0603102656965488</c:v>
                </c:pt>
                <c:pt idx="77">
                  <c:v>1.0598901117678812</c:v>
                </c:pt>
                <c:pt idx="78">
                  <c:v>1.059465505329235</c:v>
                </c:pt>
                <c:pt idx="79">
                  <c:v>1.0590365678785651</c:v>
                </c:pt>
                <c:pt idx="80">
                  <c:v>1.0586034164633471</c:v>
                </c:pt>
                <c:pt idx="81">
                  <c:v>1.0581661638962259</c:v>
                </c:pt>
                <c:pt idx="82">
                  <c:v>1.0577249189577156</c:v>
                </c:pt>
                <c:pt idx="83">
                  <c:v>1.0572797865868755</c:v>
                </c:pt>
                <c:pt idx="84">
                  <c:v>1.0568308680608094</c:v>
                </c:pt>
                <c:pt idx="85">
                  <c:v>1.0563782611637669</c:v>
                </c:pt>
                <c:pt idx="86">
                  <c:v>1.0559220603465618</c:v>
                </c:pt>
                <c:pt idx="87">
                  <c:v>1.0554623568769668</c:v>
                </c:pt>
                <c:pt idx="88">
                  <c:v>1.0549992389816947</c:v>
                </c:pt>
                <c:pt idx="89">
                  <c:v>1.054532791980519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D6-43BA-8088-B8A8504D8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25327"/>
        <c:axId val="965436271"/>
      </c:scatterChart>
      <c:valAx>
        <c:axId val="116062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436271"/>
        <c:crosses val="autoZero"/>
        <c:crossBetween val="midCat"/>
      </c:valAx>
      <c:valAx>
        <c:axId val="9654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62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二水稻!$J$9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二水稻!$H$10:$H$99</c:f>
              <c:numCache>
                <c:formatCode>General</c:formatCode>
                <c:ptCount val="90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4.0999999999999996</c:v>
                </c:pt>
                <c:pt idx="4">
                  <c:v>5.0999999999999996</c:v>
                </c:pt>
                <c:pt idx="5">
                  <c:v>6.1</c:v>
                </c:pt>
                <c:pt idx="6">
                  <c:v>7.1</c:v>
                </c:pt>
                <c:pt idx="7">
                  <c:v>8.1</c:v>
                </c:pt>
                <c:pt idx="8">
                  <c:v>9.1</c:v>
                </c:pt>
                <c:pt idx="9">
                  <c:v>10.1</c:v>
                </c:pt>
                <c:pt idx="10">
                  <c:v>11.1</c:v>
                </c:pt>
                <c:pt idx="11">
                  <c:v>12.1</c:v>
                </c:pt>
                <c:pt idx="12">
                  <c:v>13.1</c:v>
                </c:pt>
                <c:pt idx="13">
                  <c:v>14.1</c:v>
                </c:pt>
                <c:pt idx="14">
                  <c:v>15.1</c:v>
                </c:pt>
                <c:pt idx="15">
                  <c:v>16.100000000000001</c:v>
                </c:pt>
                <c:pt idx="16">
                  <c:v>17.100000000000001</c:v>
                </c:pt>
                <c:pt idx="17">
                  <c:v>18.100000000000001</c:v>
                </c:pt>
                <c:pt idx="18">
                  <c:v>19.100000000000001</c:v>
                </c:pt>
                <c:pt idx="19">
                  <c:v>20.100000000000001</c:v>
                </c:pt>
                <c:pt idx="20">
                  <c:v>21.1</c:v>
                </c:pt>
                <c:pt idx="21">
                  <c:v>22.1</c:v>
                </c:pt>
                <c:pt idx="22">
                  <c:v>23.1</c:v>
                </c:pt>
                <c:pt idx="23">
                  <c:v>24.1</c:v>
                </c:pt>
                <c:pt idx="24">
                  <c:v>25.1</c:v>
                </c:pt>
                <c:pt idx="25">
                  <c:v>26.1</c:v>
                </c:pt>
                <c:pt idx="26">
                  <c:v>27.1</c:v>
                </c:pt>
                <c:pt idx="27">
                  <c:v>28.1</c:v>
                </c:pt>
                <c:pt idx="28">
                  <c:v>29.1</c:v>
                </c:pt>
                <c:pt idx="29">
                  <c:v>30.1</c:v>
                </c:pt>
                <c:pt idx="30">
                  <c:v>31.1</c:v>
                </c:pt>
                <c:pt idx="31">
                  <c:v>32.1</c:v>
                </c:pt>
                <c:pt idx="32">
                  <c:v>33.1</c:v>
                </c:pt>
                <c:pt idx="33">
                  <c:v>34.1</c:v>
                </c:pt>
                <c:pt idx="34">
                  <c:v>35.1</c:v>
                </c:pt>
                <c:pt idx="35">
                  <c:v>36.1</c:v>
                </c:pt>
                <c:pt idx="36">
                  <c:v>37.1</c:v>
                </c:pt>
                <c:pt idx="37">
                  <c:v>38.1</c:v>
                </c:pt>
                <c:pt idx="38">
                  <c:v>39.1</c:v>
                </c:pt>
                <c:pt idx="39">
                  <c:v>40.1</c:v>
                </c:pt>
                <c:pt idx="40">
                  <c:v>41.1</c:v>
                </c:pt>
                <c:pt idx="41">
                  <c:v>42.1</c:v>
                </c:pt>
                <c:pt idx="42">
                  <c:v>43.1</c:v>
                </c:pt>
                <c:pt idx="43">
                  <c:v>44.1</c:v>
                </c:pt>
                <c:pt idx="44">
                  <c:v>45.1</c:v>
                </c:pt>
                <c:pt idx="45">
                  <c:v>46.1</c:v>
                </c:pt>
                <c:pt idx="46">
                  <c:v>47.1</c:v>
                </c:pt>
                <c:pt idx="47">
                  <c:v>48.1</c:v>
                </c:pt>
                <c:pt idx="48">
                  <c:v>49.1</c:v>
                </c:pt>
                <c:pt idx="49">
                  <c:v>50.1</c:v>
                </c:pt>
                <c:pt idx="50">
                  <c:v>51.1</c:v>
                </c:pt>
                <c:pt idx="51">
                  <c:v>52.1</c:v>
                </c:pt>
                <c:pt idx="52">
                  <c:v>53.1</c:v>
                </c:pt>
                <c:pt idx="53">
                  <c:v>54.1</c:v>
                </c:pt>
                <c:pt idx="54">
                  <c:v>55.1</c:v>
                </c:pt>
                <c:pt idx="55">
                  <c:v>56.1</c:v>
                </c:pt>
                <c:pt idx="56">
                  <c:v>57.1</c:v>
                </c:pt>
                <c:pt idx="57">
                  <c:v>58.1</c:v>
                </c:pt>
                <c:pt idx="58">
                  <c:v>59.1</c:v>
                </c:pt>
                <c:pt idx="59">
                  <c:v>60.1</c:v>
                </c:pt>
                <c:pt idx="60">
                  <c:v>61.1</c:v>
                </c:pt>
                <c:pt idx="61">
                  <c:v>62.1</c:v>
                </c:pt>
                <c:pt idx="62">
                  <c:v>63.1</c:v>
                </c:pt>
                <c:pt idx="63">
                  <c:v>64.099999999999994</c:v>
                </c:pt>
                <c:pt idx="64">
                  <c:v>65.099999999999994</c:v>
                </c:pt>
                <c:pt idx="65">
                  <c:v>66.099999999999994</c:v>
                </c:pt>
                <c:pt idx="66">
                  <c:v>67.099999999999994</c:v>
                </c:pt>
                <c:pt idx="67">
                  <c:v>68.099999999999994</c:v>
                </c:pt>
                <c:pt idx="68">
                  <c:v>69.099999999999994</c:v>
                </c:pt>
                <c:pt idx="69">
                  <c:v>70.099999999999994</c:v>
                </c:pt>
                <c:pt idx="70">
                  <c:v>71.099999999999994</c:v>
                </c:pt>
                <c:pt idx="71">
                  <c:v>72.099999999999994</c:v>
                </c:pt>
                <c:pt idx="72">
                  <c:v>73.099999999999994</c:v>
                </c:pt>
                <c:pt idx="73">
                  <c:v>74.099999999999994</c:v>
                </c:pt>
                <c:pt idx="74">
                  <c:v>75.099999999999994</c:v>
                </c:pt>
                <c:pt idx="75">
                  <c:v>76.099999999999994</c:v>
                </c:pt>
                <c:pt idx="76">
                  <c:v>77.099999999999994</c:v>
                </c:pt>
                <c:pt idx="77">
                  <c:v>78.099999999999994</c:v>
                </c:pt>
                <c:pt idx="78">
                  <c:v>79.099999999999994</c:v>
                </c:pt>
                <c:pt idx="79">
                  <c:v>80.099999999999994</c:v>
                </c:pt>
                <c:pt idx="80">
                  <c:v>81.099999999999994</c:v>
                </c:pt>
                <c:pt idx="81">
                  <c:v>82.1</c:v>
                </c:pt>
                <c:pt idx="82">
                  <c:v>83.1</c:v>
                </c:pt>
                <c:pt idx="83">
                  <c:v>84.1</c:v>
                </c:pt>
                <c:pt idx="84">
                  <c:v>85.1</c:v>
                </c:pt>
                <c:pt idx="85">
                  <c:v>86.1</c:v>
                </c:pt>
                <c:pt idx="86">
                  <c:v>87.1</c:v>
                </c:pt>
                <c:pt idx="87">
                  <c:v>88.1</c:v>
                </c:pt>
                <c:pt idx="88">
                  <c:v>89.1</c:v>
                </c:pt>
                <c:pt idx="89">
                  <c:v>90.1</c:v>
                </c:pt>
              </c:numCache>
            </c:numRef>
          </c:xVal>
          <c:yVal>
            <c:numRef>
              <c:f>二水稻!$J$10:$J$99</c:f>
              <c:numCache>
                <c:formatCode>General</c:formatCode>
                <c:ptCount val="90"/>
                <c:pt idx="0">
                  <c:v>0.99434489481738741</c:v>
                </c:pt>
                <c:pt idx="1">
                  <c:v>1.0283077102916183</c:v>
                </c:pt>
                <c:pt idx="2">
                  <c:v>1.0446780922626564</c:v>
                </c:pt>
                <c:pt idx="3">
                  <c:v>1.053271791889161</c:v>
                </c:pt>
                <c:pt idx="4">
                  <c:v>1.057439847221243</c:v>
                </c:pt>
                <c:pt idx="5">
                  <c:v>1.0587488089835395</c:v>
                </c:pt>
                <c:pt idx="6">
                  <c:v>1.0580633803394848</c:v>
                </c:pt>
                <c:pt idx="7">
                  <c:v>1.0559136714052459</c:v>
                </c:pt>
                <c:pt idx="8">
                  <c:v>1.0526492152668976</c:v>
                </c:pt>
                <c:pt idx="9">
                  <c:v>1.0485131764440843</c:v>
                </c:pt>
                <c:pt idx="10">
                  <c:v>1.0436818309953233</c:v>
                </c:pt>
                <c:pt idx="11">
                  <c:v>1.0382872004357899</c:v>
                </c:pt>
                <c:pt idx="12">
                  <c:v>1.0324308104349802</c:v>
                </c:pt>
                <c:pt idx="13">
                  <c:v>1.0261924589782265</c:v>
                </c:pt>
                <c:pt idx="14">
                  <c:v>1.0196360261040489</c:v>
                </c:pt>
                <c:pt idx="15">
                  <c:v>1.0128134513761291</c:v>
                </c:pt>
                <c:pt idx="16">
                  <c:v>1.0057675338885796</c:v>
                </c:pt>
                <c:pt idx="17">
                  <c:v>0.99853395132629508</c:v>
                </c:pt>
                <c:pt idx="18">
                  <c:v>0.99114274672132074</c:v>
                </c:pt>
                <c:pt idx="19">
                  <c:v>0.98361944360918552</c:v>
                </c:pt>
                <c:pt idx="20">
                  <c:v>0.97598589624672771</c:v>
                </c:pt>
                <c:pt idx="21">
                  <c:v>0.96826094736533874</c:v>
                </c:pt>
                <c:pt idx="22">
                  <c:v>0.96046094374432833</c:v>
                </c:pt>
                <c:pt idx="23">
                  <c:v>0.95260014515382108</c:v>
                </c:pt>
                <c:pt idx="24">
                  <c:v>0.94469105222789673</c:v>
                </c:pt>
                <c:pt idx="25">
                  <c:v>0.93674467193060085</c:v>
                </c:pt>
                <c:pt idx="26">
                  <c:v>0.92877073443261526</c:v>
                </c:pt>
                <c:pt idx="27">
                  <c:v>0.92077787176085524</c:v>
                </c:pt>
                <c:pt idx="28">
                  <c:v>0.91277376608363114</c:v>
                </c:pt>
                <c:pt idx="29">
                  <c:v>0.90476527366224546</c:v>
                </c:pt>
                <c:pt idx="30">
                  <c:v>0.89675852914139687</c:v>
                </c:pt>
                <c:pt idx="31">
                  <c:v>0.8887590338320146</c:v>
                </c:pt>
                <c:pt idx="32">
                  <c:v>0.88077173086829386</c:v>
                </c:pt>
                <c:pt idx="33">
                  <c:v>0.8728010695302767</c:v>
                </c:pt>
                <c:pt idx="34">
                  <c:v>0.86485106056762062</c:v>
                </c:pt>
                <c:pt idx="35">
                  <c:v>0.85692532400553145</c:v>
                </c:pt>
                <c:pt idx="36">
                  <c:v>0.84902713063562429</c:v>
                </c:pt>
                <c:pt idx="37">
                  <c:v>0.84115943817463379</c:v>
                </c:pt>
                <c:pt idx="38">
                  <c:v>0.8333249228989541</c:v>
                </c:pt>
                <c:pt idx="39">
                  <c:v>0.82552600742287896</c:v>
                </c:pt>
                <c:pt idx="40">
                  <c:v>0.81776488517549162</c:v>
                </c:pt>
                <c:pt idx="41">
                  <c:v>0.81004354203962425</c:v>
                </c:pt>
                <c:pt idx="42">
                  <c:v>0.80236377554168936</c:v>
                </c:pt>
                <c:pt idx="43">
                  <c:v>0.7947272119200528</c:v>
                </c:pt>
                <c:pt idx="44">
                  <c:v>0.78713532134926401</c:v>
                </c:pt>
                <c:pt idx="45">
                  <c:v>0.77958943155580118</c:v>
                </c:pt>
                <c:pt idx="46">
                  <c:v>0.77209074002635814</c:v>
                </c:pt>
                <c:pt idx="47">
                  <c:v>0.76464032498079271</c:v>
                </c:pt>
                <c:pt idx="48">
                  <c:v>0.75723915525762497</c:v>
                </c:pt>
                <c:pt idx="49">
                  <c:v>0.74988809923957989</c:v>
                </c:pt>
                <c:pt idx="50">
                  <c:v>0.74258793292944325</c:v>
                </c:pt>
                <c:pt idx="51">
                  <c:v>0.73533934727189709</c:v>
                </c:pt>
                <c:pt idx="52">
                  <c:v>0.7281429548045748</c:v>
                </c:pt>
                <c:pt idx="53">
                  <c:v>0.72099929571097321</c:v>
                </c:pt>
                <c:pt idx="54">
                  <c:v>0.71390884333877691</c:v>
                </c:pt>
                <c:pt idx="55">
                  <c:v>0.70687200923935289</c:v>
                </c:pt>
                <c:pt idx="56">
                  <c:v>0.69988914777745326</c:v>
                </c:pt>
                <c:pt idx="57">
                  <c:v>0.69296056035436093</c:v>
                </c:pt>
                <c:pt idx="58">
                  <c:v>0.68608649928268384</c:v>
                </c:pt>
                <c:pt idx="59">
                  <c:v>0.67926717134663872</c:v>
                </c:pt>
                <c:pt idx="60">
                  <c:v>0.6725027410778619</c:v>
                </c:pt>
                <c:pt idx="61">
                  <c:v>0.66579333377346384</c:v>
                </c:pt>
                <c:pt idx="62">
                  <c:v>0.65913903828014542</c:v>
                </c:pt>
                <c:pt idx="63">
                  <c:v>0.65253990956563901</c:v>
                </c:pt>
                <c:pt idx="64">
                  <c:v>0.64599597109651052</c:v>
                </c:pt>
                <c:pt idx="65">
                  <c:v>0.63950721703937363</c:v>
                </c:pt>
                <c:pt idx="66">
                  <c:v>0.63307361430084119</c:v>
                </c:pt>
                <c:pt idx="67">
                  <c:v>0.62669510441998943</c:v>
                </c:pt>
                <c:pt idx="68">
                  <c:v>0.62037160532575208</c:v>
                </c:pt>
                <c:pt idx="69">
                  <c:v>0.61410301297045278</c:v>
                </c:pt>
                <c:pt idx="70">
                  <c:v>0.60788920284960024</c:v>
                </c:pt>
                <c:pt idx="71">
                  <c:v>0.60173003141712189</c:v>
                </c:pt>
                <c:pt idx="72">
                  <c:v>0.59562533740434465</c:v>
                </c:pt>
                <c:pt idx="73">
                  <c:v>0.58957494305027647</c:v>
                </c:pt>
                <c:pt idx="74">
                  <c:v>0.58357865525004782</c:v>
                </c:pt>
                <c:pt idx="75">
                  <c:v>0.57763626662776513</c:v>
                </c:pt>
                <c:pt idx="76">
                  <c:v>0.57174755653947096</c:v>
                </c:pt>
                <c:pt idx="77">
                  <c:v>0.56591229201141136</c:v>
                </c:pt>
                <c:pt idx="78">
                  <c:v>0.56013022861836392</c:v>
                </c:pt>
                <c:pt idx="79">
                  <c:v>0.5544011113063736</c:v>
                </c:pt>
                <c:pt idx="80">
                  <c:v>0.54872467516388268</c:v>
                </c:pt>
                <c:pt idx="81">
                  <c:v>0.54310064614490772</c:v>
                </c:pt>
                <c:pt idx="82">
                  <c:v>0.53752874174761978</c:v>
                </c:pt>
                <c:pt idx="83">
                  <c:v>0.53200867165141208</c:v>
                </c:pt>
                <c:pt idx="84">
                  <c:v>0.52654013831529334</c:v>
                </c:pt>
                <c:pt idx="85">
                  <c:v>0.52112283754022237</c:v>
                </c:pt>
                <c:pt idx="86">
                  <c:v>0.51575645899779343</c:v>
                </c:pt>
                <c:pt idx="87">
                  <c:v>0.5104406867274992</c:v>
                </c:pt>
                <c:pt idx="88">
                  <c:v>0.50517519960462542</c:v>
                </c:pt>
                <c:pt idx="89">
                  <c:v>0.49995967178068063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B-41E5-AC9D-A2414A5A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18127"/>
        <c:axId val="1025905631"/>
      </c:scatterChart>
      <c:valAx>
        <c:axId val="116061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905631"/>
        <c:crosses val="autoZero"/>
        <c:crossBetween val="midCat"/>
      </c:valAx>
      <c:valAx>
        <c:axId val="10259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61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二水稻!$I$9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二水稻!$H$10:$H$99</c:f>
              <c:numCache>
                <c:formatCode>General</c:formatCode>
                <c:ptCount val="90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4.0999999999999996</c:v>
                </c:pt>
                <c:pt idx="4">
                  <c:v>5.0999999999999996</c:v>
                </c:pt>
                <c:pt idx="5">
                  <c:v>6.1</c:v>
                </c:pt>
                <c:pt idx="6">
                  <c:v>7.1</c:v>
                </c:pt>
                <c:pt idx="7">
                  <c:v>8.1</c:v>
                </c:pt>
                <c:pt idx="8">
                  <c:v>9.1</c:v>
                </c:pt>
                <c:pt idx="9">
                  <c:v>10.1</c:v>
                </c:pt>
                <c:pt idx="10">
                  <c:v>11.1</c:v>
                </c:pt>
                <c:pt idx="11">
                  <c:v>12.1</c:v>
                </c:pt>
                <c:pt idx="12">
                  <c:v>13.1</c:v>
                </c:pt>
                <c:pt idx="13">
                  <c:v>14.1</c:v>
                </c:pt>
                <c:pt idx="14">
                  <c:v>15.1</c:v>
                </c:pt>
                <c:pt idx="15">
                  <c:v>16.100000000000001</c:v>
                </c:pt>
                <c:pt idx="16">
                  <c:v>17.100000000000001</c:v>
                </c:pt>
                <c:pt idx="17">
                  <c:v>18.100000000000001</c:v>
                </c:pt>
                <c:pt idx="18">
                  <c:v>19.100000000000001</c:v>
                </c:pt>
                <c:pt idx="19">
                  <c:v>20.100000000000001</c:v>
                </c:pt>
                <c:pt idx="20">
                  <c:v>21.1</c:v>
                </c:pt>
                <c:pt idx="21">
                  <c:v>22.1</c:v>
                </c:pt>
                <c:pt idx="22">
                  <c:v>23.1</c:v>
                </c:pt>
                <c:pt idx="23">
                  <c:v>24.1</c:v>
                </c:pt>
                <c:pt idx="24">
                  <c:v>25.1</c:v>
                </c:pt>
                <c:pt idx="25">
                  <c:v>26.1</c:v>
                </c:pt>
                <c:pt idx="26">
                  <c:v>27.1</c:v>
                </c:pt>
                <c:pt idx="27">
                  <c:v>28.1</c:v>
                </c:pt>
                <c:pt idx="28">
                  <c:v>29.1</c:v>
                </c:pt>
                <c:pt idx="29">
                  <c:v>30.1</c:v>
                </c:pt>
                <c:pt idx="30">
                  <c:v>31.1</c:v>
                </c:pt>
                <c:pt idx="31">
                  <c:v>32.1</c:v>
                </c:pt>
                <c:pt idx="32">
                  <c:v>33.1</c:v>
                </c:pt>
                <c:pt idx="33">
                  <c:v>34.1</c:v>
                </c:pt>
                <c:pt idx="34">
                  <c:v>35.1</c:v>
                </c:pt>
                <c:pt idx="35">
                  <c:v>36.1</c:v>
                </c:pt>
                <c:pt idx="36">
                  <c:v>37.1</c:v>
                </c:pt>
                <c:pt idx="37">
                  <c:v>38.1</c:v>
                </c:pt>
                <c:pt idx="38">
                  <c:v>39.1</c:v>
                </c:pt>
                <c:pt idx="39">
                  <c:v>40.1</c:v>
                </c:pt>
                <c:pt idx="40">
                  <c:v>41.1</c:v>
                </c:pt>
                <c:pt idx="41">
                  <c:v>42.1</c:v>
                </c:pt>
                <c:pt idx="42">
                  <c:v>43.1</c:v>
                </c:pt>
                <c:pt idx="43">
                  <c:v>44.1</c:v>
                </c:pt>
                <c:pt idx="44">
                  <c:v>45.1</c:v>
                </c:pt>
                <c:pt idx="45">
                  <c:v>46.1</c:v>
                </c:pt>
                <c:pt idx="46">
                  <c:v>47.1</c:v>
                </c:pt>
                <c:pt idx="47">
                  <c:v>48.1</c:v>
                </c:pt>
                <c:pt idx="48">
                  <c:v>49.1</c:v>
                </c:pt>
                <c:pt idx="49">
                  <c:v>50.1</c:v>
                </c:pt>
                <c:pt idx="50">
                  <c:v>51.1</c:v>
                </c:pt>
                <c:pt idx="51">
                  <c:v>52.1</c:v>
                </c:pt>
                <c:pt idx="52">
                  <c:v>53.1</c:v>
                </c:pt>
                <c:pt idx="53">
                  <c:v>54.1</c:v>
                </c:pt>
                <c:pt idx="54">
                  <c:v>55.1</c:v>
                </c:pt>
                <c:pt idx="55">
                  <c:v>56.1</c:v>
                </c:pt>
                <c:pt idx="56">
                  <c:v>57.1</c:v>
                </c:pt>
                <c:pt idx="57">
                  <c:v>58.1</c:v>
                </c:pt>
                <c:pt idx="58">
                  <c:v>59.1</c:v>
                </c:pt>
                <c:pt idx="59">
                  <c:v>60.1</c:v>
                </c:pt>
                <c:pt idx="60">
                  <c:v>61.1</c:v>
                </c:pt>
                <c:pt idx="61">
                  <c:v>62.1</c:v>
                </c:pt>
                <c:pt idx="62">
                  <c:v>63.1</c:v>
                </c:pt>
                <c:pt idx="63">
                  <c:v>64.099999999999994</c:v>
                </c:pt>
                <c:pt idx="64">
                  <c:v>65.099999999999994</c:v>
                </c:pt>
                <c:pt idx="65">
                  <c:v>66.099999999999994</c:v>
                </c:pt>
                <c:pt idx="66">
                  <c:v>67.099999999999994</c:v>
                </c:pt>
                <c:pt idx="67">
                  <c:v>68.099999999999994</c:v>
                </c:pt>
                <c:pt idx="68">
                  <c:v>69.099999999999994</c:v>
                </c:pt>
                <c:pt idx="69">
                  <c:v>70.099999999999994</c:v>
                </c:pt>
                <c:pt idx="70">
                  <c:v>71.099999999999994</c:v>
                </c:pt>
                <c:pt idx="71">
                  <c:v>72.099999999999994</c:v>
                </c:pt>
                <c:pt idx="72">
                  <c:v>73.099999999999994</c:v>
                </c:pt>
                <c:pt idx="73">
                  <c:v>74.099999999999994</c:v>
                </c:pt>
                <c:pt idx="74">
                  <c:v>75.099999999999994</c:v>
                </c:pt>
                <c:pt idx="75">
                  <c:v>76.099999999999994</c:v>
                </c:pt>
                <c:pt idx="76">
                  <c:v>77.099999999999994</c:v>
                </c:pt>
                <c:pt idx="77">
                  <c:v>78.099999999999994</c:v>
                </c:pt>
                <c:pt idx="78">
                  <c:v>79.099999999999994</c:v>
                </c:pt>
                <c:pt idx="79">
                  <c:v>80.099999999999994</c:v>
                </c:pt>
                <c:pt idx="80">
                  <c:v>81.099999999999994</c:v>
                </c:pt>
                <c:pt idx="81">
                  <c:v>82.1</c:v>
                </c:pt>
                <c:pt idx="82">
                  <c:v>83.1</c:v>
                </c:pt>
                <c:pt idx="83">
                  <c:v>84.1</c:v>
                </c:pt>
                <c:pt idx="84">
                  <c:v>85.1</c:v>
                </c:pt>
                <c:pt idx="85">
                  <c:v>86.1</c:v>
                </c:pt>
                <c:pt idx="86">
                  <c:v>87.1</c:v>
                </c:pt>
                <c:pt idx="87">
                  <c:v>88.1</c:v>
                </c:pt>
                <c:pt idx="88">
                  <c:v>89.1</c:v>
                </c:pt>
                <c:pt idx="89">
                  <c:v>90.1</c:v>
                </c:pt>
              </c:numCache>
            </c:numRef>
          </c:xVal>
          <c:yVal>
            <c:numRef>
              <c:f>二水稻!$I$10:$I$99</c:f>
              <c:numCache>
                <c:formatCode>General</c:formatCode>
                <c:ptCount val="90"/>
                <c:pt idx="0">
                  <c:v>1.0585690041781513</c:v>
                </c:pt>
                <c:pt idx="1">
                  <c:v>1.0468315178702827</c:v>
                </c:pt>
                <c:pt idx="2">
                  <c:v>1.0352241776221265</c:v>
                </c:pt>
                <c:pt idx="3">
                  <c:v>1.0237455403651743</c:v>
                </c:pt>
                <c:pt idx="4">
                  <c:v>1.012394179031761</c:v>
                </c:pt>
                <c:pt idx="5">
                  <c:v>1.0011686823776464</c:v>
                </c:pt>
                <c:pt idx="6">
                  <c:v>0.99006765480656456</c:v>
                </c:pt>
                <c:pt idx="7">
                  <c:v>0.9790897161967167</c:v>
                </c:pt>
                <c:pt idx="8">
                  <c:v>0.96823350172919032</c:v>
                </c:pt>
                <c:pt idx="9">
                  <c:v>0.95749766171827932</c:v>
                </c:pt>
                <c:pt idx="10">
                  <c:v>0.94688086144368611</c:v>
                </c:pt>
                <c:pt idx="11">
                  <c:v>0.93638178098458402</c:v>
                </c:pt>
                <c:pt idx="12">
                  <c:v>0.92599911505551968</c:v>
                </c:pt>
                <c:pt idx="13">
                  <c:v>0.91573157284413509</c:v>
                </c:pt>
                <c:pt idx="14">
                  <c:v>0.90557787785068888</c:v>
                </c:pt>
                <c:pt idx="15">
                  <c:v>0.89553676772935731</c:v>
                </c:pt>
                <c:pt idx="16">
                  <c:v>0.88560699413129418</c:v>
                </c:pt>
                <c:pt idx="17">
                  <c:v>0.8757873225494317</c:v>
                </c:pt>
                <c:pt idx="18">
                  <c:v>0.8660765321650018</c:v>
                </c:pt>
                <c:pt idx="19">
                  <c:v>0.85647341569575919</c:v>
                </c:pt>
                <c:pt idx="20">
                  <c:v>0.84697677924588766</c:v>
                </c:pt>
                <c:pt idx="21">
                  <c:v>0.83758544215757058</c:v>
                </c:pt>
                <c:pt idx="22">
                  <c:v>0.82829823686420645</c:v>
                </c:pt>
                <c:pt idx="23">
                  <c:v>0.81911400874525331</c:v>
                </c:pt>
                <c:pt idx="24">
                  <c:v>0.81003161598268125</c:v>
                </c:pt>
                <c:pt idx="25">
                  <c:v>0.80104992941901798</c:v>
                </c:pt>
                <c:pt idx="26">
                  <c:v>0.79216783241696709</c:v>
                </c:pt>
                <c:pt idx="27">
                  <c:v>0.78338422072058378</c:v>
                </c:pt>
                <c:pt idx="28">
                  <c:v>0.77469800231798958</c:v>
                </c:pt>
                <c:pt idx="29">
                  <c:v>0.76610809730560903</c:v>
                </c:pt>
                <c:pt idx="30">
                  <c:v>0.75761343775391254</c:v>
                </c:pt>
                <c:pt idx="31">
                  <c:v>0.74921296757464662</c:v>
                </c:pt>
                <c:pt idx="32">
                  <c:v>0.7409056423895376</c:v>
                </c:pt>
                <c:pt idx="33">
                  <c:v>0.73269042940045015</c:v>
                </c:pt>
                <c:pt idx="34">
                  <c:v>0.72456630726098614</c:v>
                </c:pt>
                <c:pt idx="35">
                  <c:v>0.71653226594950692</c:v>
                </c:pt>
                <c:pt idx="36">
                  <c:v>0.70858730664356362</c:v>
                </c:pt>
                <c:pt idx="37">
                  <c:v>0.70073044159571973</c:v>
                </c:pt>
                <c:pt idx="38">
                  <c:v>0.69296069401075044</c:v>
                </c:pt>
                <c:pt idx="39">
                  <c:v>0.68527709792420433</c:v>
                </c:pt>
                <c:pt idx="40">
                  <c:v>0.67767869808231029</c:v>
                </c:pt>
                <c:pt idx="41">
                  <c:v>0.67016454982321716</c:v>
                </c:pt>
                <c:pt idx="42">
                  <c:v>0.66273371895954947</c:v>
                </c:pt>
                <c:pt idx="43">
                  <c:v>0.65538528166226651</c:v>
                </c:pt>
                <c:pt idx="44">
                  <c:v>0.64811832434580718</c:v>
                </c:pt>
                <c:pt idx="45">
                  <c:v>0.64093194355451089</c:v>
                </c:pt>
                <c:pt idx="46">
                  <c:v>0.63382524585029532</c:v>
                </c:pt>
                <c:pt idx="47">
                  <c:v>0.62679734770158169</c:v>
                </c:pt>
                <c:pt idx="48">
                  <c:v>0.61984737537345036</c:v>
                </c:pt>
                <c:pt idx="49">
                  <c:v>0.61297446481901507</c:v>
                </c:pt>
                <c:pt idx="50">
                  <c:v>0.60617776157200076</c:v>
                </c:pt>
                <c:pt idx="51">
                  <c:v>0.59945642064051408</c:v>
                </c:pt>
                <c:pt idx="52">
                  <c:v>0.59280960640198965</c:v>
                </c:pt>
                <c:pt idx="53">
                  <c:v>0.58623649249930332</c:v>
                </c:pt>
                <c:pt idx="54">
                  <c:v>0.5797362617380355</c:v>
                </c:pt>
                <c:pt idx="55">
                  <c:v>0.57330810598487514</c:v>
                </c:pt>
                <c:pt idx="56">
                  <c:v>0.56695122606714887</c:v>
                </c:pt>
                <c:pt idx="57">
                  <c:v>0.56066483167346559</c:v>
                </c:pt>
                <c:pt idx="58">
                  <c:v>0.55444814125546127</c:v>
                </c:pt>
                <c:pt idx="59">
                  <c:v>0.54830038193063424</c:v>
                </c:pt>
                <c:pt idx="60">
                  <c:v>0.5422207893862574</c:v>
                </c:pt>
                <c:pt idx="61">
                  <c:v>0.53620860778435608</c:v>
                </c:pt>
                <c:pt idx="62">
                  <c:v>0.53026308966773938</c:v>
                </c:pt>
                <c:pt idx="63">
                  <c:v>0.52438349586707322</c:v>
                </c:pt>
                <c:pt idx="64">
                  <c:v>0.51856909540898455</c:v>
                </c:pt>
                <c:pt idx="65">
                  <c:v>0.51281916542518313</c:v>
                </c:pt>
                <c:pt idx="66">
                  <c:v>0.5071329910625928</c:v>
                </c:pt>
                <c:pt idx="67">
                  <c:v>0.50150986539447728</c:v>
                </c:pt>
                <c:pt idx="68">
                  <c:v>0.49594908933255322</c:v>
                </c:pt>
                <c:pt idx="69">
                  <c:v>0.49044997154007625</c:v>
                </c:pt>
                <c:pt idx="70">
                  <c:v>0.48501182834589168</c:v>
                </c:pt>
                <c:pt idx="71">
                  <c:v>0.47963398365943788</c:v>
                </c:pt>
                <c:pt idx="72">
                  <c:v>0.47431576888669202</c:v>
                </c:pt>
                <c:pt idx="73">
                  <c:v>0.46905652284704819</c:v>
                </c:pt>
                <c:pt idx="74">
                  <c:v>0.46385559169111656</c:v>
                </c:pt>
                <c:pt idx="75">
                  <c:v>0.45871232881943469</c:v>
                </c:pt>
                <c:pt idx="76">
                  <c:v>0.4536260948020796</c:v>
                </c:pt>
                <c:pt idx="77">
                  <c:v>0.44859625729917152</c:v>
                </c:pt>
                <c:pt idx="78">
                  <c:v>0.44362219098225908</c:v>
                </c:pt>
                <c:pt idx="79">
                  <c:v>0.43870327745657589</c:v>
                </c:pt>
                <c:pt idx="80">
                  <c:v>0.43383890518415952</c:v>
                </c:pt>
                <c:pt idx="81">
                  <c:v>0.4290284694078228</c:v>
                </c:pt>
                <c:pt idx="82">
                  <c:v>0.42427137207596799</c:v>
                </c:pt>
                <c:pt idx="83">
                  <c:v>0.41956702176823479</c:v>
                </c:pt>
                <c:pt idx="84">
                  <c:v>0.41491483362197296</c:v>
                </c:pt>
                <c:pt idx="85">
                  <c:v>0.41031422925952948</c:v>
                </c:pt>
                <c:pt idx="86">
                  <c:v>0.40576463671634289</c:v>
                </c:pt>
                <c:pt idx="87">
                  <c:v>0.40126549036983433</c:v>
                </c:pt>
                <c:pt idx="88">
                  <c:v>0.39681623086908718</c:v>
                </c:pt>
                <c:pt idx="89">
                  <c:v>0.39241630506530645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3-49A6-819E-1BE0A84E0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532656"/>
        <c:axId val="1364496560"/>
      </c:scatterChart>
      <c:valAx>
        <c:axId val="13665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496560"/>
        <c:crosses val="autoZero"/>
        <c:crossBetween val="midCat"/>
      </c:valAx>
      <c:valAx>
        <c:axId val="13644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65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157162</xdr:colOff>
      <xdr:row>4</xdr:row>
      <xdr:rowOff>152400</xdr:rowOff>
    </xdr:from>
    <xdr:to>
      <xdr:col>15</xdr:col>
      <xdr:colOff>614362</xdr:colOff>
      <xdr:row>20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1422D5-AD05-4EDF-A9AE-E909ACB85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6</xdr:row>
      <xdr:rowOff>76200</xdr:rowOff>
    </xdr:from>
    <xdr:to>
      <xdr:col>7</xdr:col>
      <xdr:colOff>419100</xdr:colOff>
      <xdr:row>21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1226C30-7DD8-4D81-B808-E25CF80A9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8</xdr:row>
      <xdr:rowOff>133350</xdr:rowOff>
    </xdr:from>
    <xdr:to>
      <xdr:col>15</xdr:col>
      <xdr:colOff>671512</xdr:colOff>
      <xdr:row>23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A5C7D2-4D58-435A-9879-262FFAA28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8</xdr:row>
      <xdr:rowOff>133350</xdr:rowOff>
    </xdr:from>
    <xdr:to>
      <xdr:col>18</xdr:col>
      <xdr:colOff>514350</xdr:colOff>
      <xdr:row>23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9F41A9-2A44-4E41-8AA0-A5DADCD7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442912</xdr:colOff>
      <xdr:row>11</xdr:row>
      <xdr:rowOff>133350</xdr:rowOff>
    </xdr:from>
    <xdr:to>
      <xdr:col>7</xdr:col>
      <xdr:colOff>214312</xdr:colOff>
      <xdr:row>26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96D7AD-B144-40F8-8F7F-0543AE619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1"/>
  <sheetViews>
    <sheetView topLeftCell="P13" workbookViewId="0">
      <selection activeCell="V29" sqref="V29:V45"/>
    </sheetView>
  </sheetViews>
  <sheetFormatPr defaultRowHeight="14.25" x14ac:dyDescent="0.2"/>
  <cols>
    <col min="6" max="6" width="3.25" customWidth="1"/>
    <col min="18" max="18" width="13" bestFit="1" customWidth="1"/>
    <col min="20" max="20" width="8.125" bestFit="1" customWidth="1"/>
    <col min="21" max="21" width="8.125" customWidth="1"/>
    <col min="22" max="22" width="10.875" customWidth="1"/>
    <col min="23" max="24" width="6.625" customWidth="1"/>
    <col min="25" max="25" width="4.625" customWidth="1"/>
    <col min="26" max="34" width="6.625" customWidth="1"/>
  </cols>
  <sheetData>
    <row r="1" spans="1:34" ht="20.100000000000001" customHeight="1" thickBot="1" x14ac:dyDescent="0.25">
      <c r="T1" s="13" t="s">
        <v>29</v>
      </c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4" ht="20.100000000000001" customHeight="1" x14ac:dyDescent="0.2">
      <c r="A2" s="18"/>
      <c r="B2" s="18" t="s">
        <v>21</v>
      </c>
      <c r="C2" s="18"/>
      <c r="D2" s="18"/>
      <c r="E2" s="18"/>
      <c r="F2" s="1"/>
      <c r="G2" s="18" t="s">
        <v>23</v>
      </c>
      <c r="H2" s="18"/>
      <c r="I2" s="18"/>
      <c r="J2" s="18"/>
      <c r="K2" s="18" t="s">
        <v>27</v>
      </c>
      <c r="L2" s="18"/>
      <c r="M2" s="18"/>
      <c r="N2" s="18"/>
      <c r="O2" s="18" t="s">
        <v>28</v>
      </c>
      <c r="P2" s="18"/>
      <c r="Q2" s="18"/>
      <c r="R2" s="18"/>
      <c r="T2" s="14"/>
      <c r="U2" s="16" t="s">
        <v>30</v>
      </c>
      <c r="V2" s="17" t="s">
        <v>21</v>
      </c>
      <c r="W2" s="17"/>
      <c r="X2" s="17"/>
      <c r="Y2" s="2"/>
      <c r="Z2" s="17" t="s">
        <v>23</v>
      </c>
      <c r="AA2" s="17"/>
      <c r="AB2" s="17"/>
      <c r="AC2" s="17" t="s">
        <v>27</v>
      </c>
      <c r="AD2" s="17"/>
      <c r="AE2" s="17"/>
      <c r="AF2" s="17" t="s">
        <v>28</v>
      </c>
      <c r="AG2" s="17"/>
      <c r="AH2" s="17"/>
    </row>
    <row r="3" spans="1:34" ht="20.100000000000001" customHeight="1" x14ac:dyDescent="0.2">
      <c r="A3" s="18"/>
      <c r="B3" t="s">
        <v>17</v>
      </c>
      <c r="C3" t="s">
        <v>18</v>
      </c>
      <c r="D3" t="s">
        <v>19</v>
      </c>
      <c r="E3" t="s">
        <v>20</v>
      </c>
      <c r="F3" s="1"/>
      <c r="G3" t="s">
        <v>17</v>
      </c>
      <c r="H3" t="s">
        <v>18</v>
      </c>
      <c r="I3" t="s">
        <v>19</v>
      </c>
      <c r="J3" t="s">
        <v>20</v>
      </c>
      <c r="T3" s="15"/>
      <c r="U3" s="17"/>
      <c r="V3" s="2" t="s">
        <v>17</v>
      </c>
      <c r="W3" s="2" t="s">
        <v>18</v>
      </c>
      <c r="X3" s="2" t="s">
        <v>19</v>
      </c>
      <c r="Y3" s="2"/>
      <c r="Z3" s="2" t="s">
        <v>17</v>
      </c>
      <c r="AA3" s="2" t="s">
        <v>18</v>
      </c>
      <c r="AB3" s="2" t="s">
        <v>19</v>
      </c>
      <c r="AC3" s="2" t="s">
        <v>17</v>
      </c>
      <c r="AD3" s="2" t="s">
        <v>18</v>
      </c>
      <c r="AE3" s="2" t="s">
        <v>19</v>
      </c>
      <c r="AF3" s="2" t="s">
        <v>17</v>
      </c>
      <c r="AG3" s="2" t="s">
        <v>18</v>
      </c>
      <c r="AH3" s="2" t="s">
        <v>19</v>
      </c>
    </row>
    <row r="4" spans="1:34" ht="15" customHeight="1" x14ac:dyDescent="0.2">
      <c r="A4" t="s">
        <v>0</v>
      </c>
      <c r="B4">
        <v>568.49</v>
      </c>
      <c r="C4">
        <v>996.12</v>
      </c>
      <c r="D4">
        <v>160</v>
      </c>
      <c r="E4">
        <v>174.73</v>
      </c>
      <c r="F4" t="s">
        <v>25</v>
      </c>
      <c r="G4">
        <v>540.79</v>
      </c>
      <c r="H4">
        <v>986.84</v>
      </c>
      <c r="I4">
        <v>160</v>
      </c>
      <c r="J4">
        <v>181.31</v>
      </c>
      <c r="T4" s="3" t="s">
        <v>0</v>
      </c>
      <c r="U4" s="3"/>
      <c r="V4" s="4">
        <v>568.49</v>
      </c>
      <c r="W4" s="4">
        <v>996.12</v>
      </c>
      <c r="X4" s="4">
        <v>160</v>
      </c>
      <c r="Y4" s="4" t="s">
        <v>25</v>
      </c>
      <c r="Z4" s="4">
        <v>540.79</v>
      </c>
      <c r="AA4" s="4">
        <v>986.84</v>
      </c>
      <c r="AB4" s="4">
        <v>160</v>
      </c>
      <c r="AC4" s="4"/>
      <c r="AD4" s="4"/>
      <c r="AE4" s="4"/>
      <c r="AF4" s="4"/>
      <c r="AG4" s="4"/>
      <c r="AH4" s="4"/>
    </row>
    <row r="5" spans="1:34" ht="15" customHeight="1" x14ac:dyDescent="0.2">
      <c r="A5" t="s">
        <v>22</v>
      </c>
      <c r="B5">
        <v>12.84</v>
      </c>
      <c r="C5">
        <v>241.8</v>
      </c>
      <c r="D5">
        <v>0.1</v>
      </c>
      <c r="E5">
        <v>16.98</v>
      </c>
      <c r="G5">
        <v>4.3499999999999996</v>
      </c>
      <c r="H5">
        <v>9.9</v>
      </c>
      <c r="I5">
        <v>0.1</v>
      </c>
      <c r="J5">
        <v>2.4700000000000002</v>
      </c>
      <c r="T5" s="3" t="s">
        <v>22</v>
      </c>
      <c r="U5" s="3"/>
      <c r="V5" s="4">
        <v>12.84</v>
      </c>
      <c r="W5" s="4">
        <v>241.8</v>
      </c>
      <c r="X5" s="4">
        <v>0.1</v>
      </c>
      <c r="Y5" s="4"/>
      <c r="Z5" s="4">
        <v>4.3499999999999996</v>
      </c>
      <c r="AA5" s="4">
        <v>9.9</v>
      </c>
      <c r="AB5" s="4">
        <v>0.1</v>
      </c>
      <c r="AC5" s="4"/>
      <c r="AD5" s="4"/>
      <c r="AE5" s="4"/>
      <c r="AF5" s="4"/>
      <c r="AG5" s="4"/>
      <c r="AH5" s="4"/>
    </row>
    <row r="6" spans="1:34" ht="15" customHeight="1" x14ac:dyDescent="0.2">
      <c r="A6" t="s">
        <v>1</v>
      </c>
      <c r="B6">
        <v>11.21</v>
      </c>
      <c r="C6">
        <v>307.69</v>
      </c>
      <c r="D6">
        <v>0.03</v>
      </c>
      <c r="E6">
        <v>11.56</v>
      </c>
      <c r="F6" t="s">
        <v>26</v>
      </c>
      <c r="G6">
        <v>14.44</v>
      </c>
      <c r="H6">
        <v>307.69</v>
      </c>
      <c r="I6">
        <v>0.21</v>
      </c>
      <c r="J6">
        <v>13.09</v>
      </c>
      <c r="R6">
        <f>-0.002*2*LN(11.1)+0.00046*LN(0.1)-0.002*LN(66.5)+0.0123*LN(270.8)-0.079</f>
        <v>-2.9184392816605162E-2</v>
      </c>
      <c r="T6" s="3" t="s">
        <v>1</v>
      </c>
      <c r="U6" s="3"/>
      <c r="V6" s="4">
        <v>11.21</v>
      </c>
      <c r="W6" s="4">
        <v>307.69</v>
      </c>
      <c r="X6" s="4">
        <v>0.03</v>
      </c>
      <c r="Y6" s="4" t="s">
        <v>24</v>
      </c>
      <c r="Z6" s="4">
        <v>14.44</v>
      </c>
      <c r="AA6" s="4">
        <v>307.69</v>
      </c>
      <c r="AB6" s="4">
        <v>0.21</v>
      </c>
      <c r="AC6" s="4"/>
      <c r="AD6" s="4"/>
      <c r="AE6" s="4"/>
      <c r="AF6" s="4"/>
      <c r="AG6" s="4"/>
      <c r="AH6" s="4"/>
    </row>
    <row r="7" spans="1:34" ht="15" customHeight="1" x14ac:dyDescent="0.2">
      <c r="A7" t="s">
        <v>2</v>
      </c>
      <c r="B7">
        <v>11.1</v>
      </c>
      <c r="C7">
        <v>307.69</v>
      </c>
      <c r="D7">
        <v>0</v>
      </c>
      <c r="E7">
        <v>11.58</v>
      </c>
      <c r="G7">
        <v>14.32</v>
      </c>
      <c r="H7">
        <v>307.69</v>
      </c>
      <c r="I7">
        <v>0</v>
      </c>
      <c r="J7">
        <v>13.13</v>
      </c>
      <c r="T7" s="3" t="s">
        <v>2</v>
      </c>
      <c r="U7" s="3"/>
      <c r="V7" s="4">
        <v>11.1</v>
      </c>
      <c r="W7" s="4">
        <v>307.69</v>
      </c>
      <c r="X7" s="4">
        <v>0</v>
      </c>
      <c r="Y7" s="4"/>
      <c r="Z7" s="4">
        <v>14.32</v>
      </c>
      <c r="AA7" s="4">
        <v>307.69</v>
      </c>
      <c r="AB7" s="4">
        <v>0</v>
      </c>
      <c r="AC7" s="4"/>
      <c r="AD7" s="4"/>
      <c r="AE7" s="4"/>
      <c r="AF7" s="4"/>
      <c r="AG7" s="4"/>
      <c r="AH7" s="4"/>
    </row>
    <row r="8" spans="1:34" ht="15" customHeight="1" x14ac:dyDescent="0.2">
      <c r="A8" t="s">
        <v>3</v>
      </c>
      <c r="B8">
        <v>0.11</v>
      </c>
      <c r="C8">
        <v>56.25</v>
      </c>
      <c r="D8">
        <v>1E-3</v>
      </c>
      <c r="E8">
        <v>0.87</v>
      </c>
      <c r="G8">
        <v>0.12</v>
      </c>
      <c r="H8">
        <v>56.25</v>
      </c>
      <c r="I8">
        <v>0</v>
      </c>
      <c r="J8">
        <v>1</v>
      </c>
      <c r="T8" s="3" t="s">
        <v>3</v>
      </c>
      <c r="U8" s="3"/>
      <c r="V8" s="4">
        <v>0.11</v>
      </c>
      <c r="W8" s="4">
        <v>56.25</v>
      </c>
      <c r="X8" s="4">
        <v>1E-3</v>
      </c>
      <c r="Y8" s="4"/>
      <c r="Z8" s="4">
        <v>0.12</v>
      </c>
      <c r="AA8" s="4">
        <v>56.25</v>
      </c>
      <c r="AB8" s="4">
        <v>0</v>
      </c>
      <c r="AC8" s="4"/>
      <c r="AD8" s="4"/>
      <c r="AE8" s="4"/>
      <c r="AF8" s="4"/>
      <c r="AG8" s="4"/>
      <c r="AH8" s="4"/>
    </row>
    <row r="9" spans="1:34" ht="15" customHeight="1" x14ac:dyDescent="0.2">
      <c r="A9" t="s">
        <v>4</v>
      </c>
      <c r="B9">
        <v>66.48</v>
      </c>
      <c r="C9">
        <v>280</v>
      </c>
      <c r="D9">
        <v>1E-3</v>
      </c>
      <c r="E9">
        <v>60.38</v>
      </c>
      <c r="F9" t="s">
        <v>25</v>
      </c>
      <c r="G9">
        <v>63.5</v>
      </c>
      <c r="H9">
        <v>280</v>
      </c>
      <c r="I9">
        <v>0</v>
      </c>
      <c r="J9">
        <v>63.35</v>
      </c>
      <c r="T9" s="3" t="s">
        <v>4</v>
      </c>
      <c r="U9" s="3"/>
      <c r="V9" s="4">
        <v>66.48</v>
      </c>
      <c r="W9" s="4">
        <v>280</v>
      </c>
      <c r="X9" s="4">
        <v>1E-3</v>
      </c>
      <c r="Y9" s="4" t="s">
        <v>25</v>
      </c>
      <c r="Z9" s="4">
        <v>63.5</v>
      </c>
      <c r="AA9" s="4">
        <v>280</v>
      </c>
      <c r="AB9" s="4">
        <v>0</v>
      </c>
      <c r="AC9" s="4"/>
      <c r="AD9" s="4"/>
      <c r="AE9" s="4"/>
      <c r="AF9" s="4"/>
      <c r="AG9" s="4"/>
      <c r="AH9" s="4"/>
    </row>
    <row r="10" spans="1:34" ht="15" customHeight="1" x14ac:dyDescent="0.2">
      <c r="A10" t="s">
        <v>5</v>
      </c>
      <c r="B10">
        <v>270.76</v>
      </c>
      <c r="C10">
        <v>633.69000000000005</v>
      </c>
      <c r="D10">
        <v>85.72</v>
      </c>
      <c r="E10">
        <v>109.61</v>
      </c>
      <c r="F10" t="s">
        <v>26</v>
      </c>
      <c r="G10">
        <v>277.12</v>
      </c>
      <c r="H10">
        <v>633.69000000000005</v>
      </c>
      <c r="I10">
        <v>85.72</v>
      </c>
      <c r="J10">
        <v>117.12</v>
      </c>
      <c r="T10" s="3" t="s">
        <v>5</v>
      </c>
      <c r="U10" s="3"/>
      <c r="V10" s="4">
        <v>270.76</v>
      </c>
      <c r="W10" s="4">
        <v>633.69000000000005</v>
      </c>
      <c r="X10" s="4">
        <v>85.72</v>
      </c>
      <c r="Y10" s="4" t="s">
        <v>26</v>
      </c>
      <c r="Z10" s="4">
        <v>277.12</v>
      </c>
      <c r="AA10" s="4">
        <v>633.69000000000005</v>
      </c>
      <c r="AB10" s="4">
        <v>85.72</v>
      </c>
      <c r="AC10" s="4"/>
      <c r="AD10" s="4"/>
      <c r="AE10" s="4"/>
      <c r="AF10" s="4"/>
      <c r="AG10" s="4"/>
      <c r="AH10" s="4"/>
    </row>
    <row r="11" spans="1:34" ht="15" customHeight="1" x14ac:dyDescent="0.2">
      <c r="A11" t="s">
        <v>6</v>
      </c>
      <c r="B11">
        <v>78.94</v>
      </c>
      <c r="C11">
        <v>312.17</v>
      </c>
      <c r="D11">
        <v>0</v>
      </c>
      <c r="E11">
        <v>48.33</v>
      </c>
      <c r="F11" t="s">
        <v>25</v>
      </c>
      <c r="G11">
        <v>83.06</v>
      </c>
      <c r="H11">
        <v>312.17</v>
      </c>
      <c r="I11">
        <v>0</v>
      </c>
      <c r="J11">
        <v>51.85</v>
      </c>
      <c r="T11" s="3" t="s">
        <v>6</v>
      </c>
      <c r="U11" s="3"/>
      <c r="V11" s="4">
        <v>78.94</v>
      </c>
      <c r="W11" s="4">
        <v>312.17</v>
      </c>
      <c r="X11" s="4">
        <v>0</v>
      </c>
      <c r="Y11" s="4" t="s">
        <v>25</v>
      </c>
      <c r="Z11" s="4">
        <v>83.06</v>
      </c>
      <c r="AA11" s="4">
        <v>312.17</v>
      </c>
      <c r="AB11" s="4">
        <v>0</v>
      </c>
      <c r="AC11" s="4"/>
      <c r="AD11" s="4"/>
      <c r="AE11" s="4"/>
      <c r="AF11" s="4"/>
      <c r="AG11" s="4"/>
      <c r="AH11" s="4"/>
    </row>
    <row r="12" spans="1:34" ht="15" customHeight="1" x14ac:dyDescent="0.2">
      <c r="A12" t="s">
        <v>7</v>
      </c>
      <c r="B12">
        <v>0.89</v>
      </c>
      <c r="C12">
        <v>11.69</v>
      </c>
      <c r="D12">
        <v>0</v>
      </c>
      <c r="E12">
        <v>2.17</v>
      </c>
      <c r="G12">
        <v>0.8</v>
      </c>
      <c r="H12">
        <v>11.69</v>
      </c>
      <c r="I12">
        <v>0</v>
      </c>
      <c r="J12">
        <v>2.2400000000000002</v>
      </c>
      <c r="T12" s="3" t="s">
        <v>7</v>
      </c>
      <c r="U12" s="3"/>
      <c r="V12" s="4">
        <v>0.89</v>
      </c>
      <c r="W12" s="4">
        <v>11.69</v>
      </c>
      <c r="X12" s="4">
        <v>0</v>
      </c>
      <c r="Y12" s="4"/>
      <c r="Z12" s="4">
        <v>0.8</v>
      </c>
      <c r="AA12" s="4">
        <v>11.69</v>
      </c>
      <c r="AB12" s="4">
        <v>0</v>
      </c>
      <c r="AC12" s="4"/>
      <c r="AD12" s="4"/>
      <c r="AE12" s="4"/>
      <c r="AF12" s="4"/>
      <c r="AG12" s="4"/>
      <c r="AH12" s="4"/>
    </row>
    <row r="13" spans="1:34" ht="15" customHeight="1" x14ac:dyDescent="0.2">
      <c r="A13" t="s">
        <v>8</v>
      </c>
      <c r="B13">
        <v>3.92</v>
      </c>
      <c r="C13">
        <v>90</v>
      </c>
      <c r="D13">
        <v>0.1</v>
      </c>
      <c r="E13">
        <v>4.3099999999999996</v>
      </c>
      <c r="F13" t="s">
        <v>25</v>
      </c>
      <c r="G13">
        <v>2.2000000000000002</v>
      </c>
      <c r="H13">
        <v>40.5</v>
      </c>
      <c r="I13">
        <v>0.1</v>
      </c>
      <c r="J13">
        <v>1.87</v>
      </c>
      <c r="T13" s="3" t="s">
        <v>8</v>
      </c>
      <c r="U13" s="3"/>
      <c r="V13" s="4">
        <v>3.92</v>
      </c>
      <c r="W13" s="4">
        <v>90</v>
      </c>
      <c r="X13" s="4">
        <v>0.1</v>
      </c>
      <c r="Y13" s="4" t="s">
        <v>25</v>
      </c>
      <c r="Z13" s="4">
        <v>2.2000000000000002</v>
      </c>
      <c r="AA13" s="4">
        <v>40.5</v>
      </c>
      <c r="AB13" s="4">
        <v>0.1</v>
      </c>
      <c r="AC13" s="4"/>
      <c r="AD13" s="4"/>
      <c r="AE13" s="4"/>
      <c r="AF13" s="4"/>
      <c r="AG13" s="4"/>
      <c r="AH13" s="4"/>
    </row>
    <row r="14" spans="1:34" ht="15" customHeight="1" x14ac:dyDescent="0.2">
      <c r="A14" t="s">
        <v>9</v>
      </c>
      <c r="B14">
        <v>0.76</v>
      </c>
      <c r="C14">
        <v>2</v>
      </c>
      <c r="D14">
        <v>0</v>
      </c>
      <c r="E14">
        <v>0.35</v>
      </c>
      <c r="G14">
        <v>0.75</v>
      </c>
      <c r="H14">
        <v>2</v>
      </c>
      <c r="I14">
        <v>0</v>
      </c>
      <c r="J14">
        <v>0.36</v>
      </c>
      <c r="T14" s="3" t="s">
        <v>9</v>
      </c>
      <c r="U14" s="3"/>
      <c r="V14" s="4">
        <v>0.76</v>
      </c>
      <c r="W14" s="4">
        <v>2</v>
      </c>
      <c r="X14" s="4">
        <v>0</v>
      </c>
      <c r="Y14" s="4"/>
      <c r="Z14" s="4">
        <v>0.75</v>
      </c>
      <c r="AA14" s="4">
        <v>2</v>
      </c>
      <c r="AB14" s="4">
        <v>0</v>
      </c>
      <c r="AC14" s="4"/>
      <c r="AD14" s="4"/>
      <c r="AE14" s="4"/>
      <c r="AF14" s="4"/>
      <c r="AG14" s="4"/>
      <c r="AH14" s="4"/>
    </row>
    <row r="15" spans="1:34" ht="15" customHeight="1" x14ac:dyDescent="0.2">
      <c r="A15" t="s">
        <v>10</v>
      </c>
      <c r="B15">
        <v>0.57799999999999996</v>
      </c>
      <c r="C15">
        <v>1</v>
      </c>
      <c r="D15">
        <v>-0.14000000000000001</v>
      </c>
      <c r="E15">
        <v>0.31</v>
      </c>
      <c r="F15" t="s">
        <v>25</v>
      </c>
      <c r="G15">
        <v>0.69</v>
      </c>
      <c r="H15">
        <v>1</v>
      </c>
      <c r="I15">
        <v>-0.14000000000000001</v>
      </c>
      <c r="J15">
        <v>0.28000000000000003</v>
      </c>
      <c r="T15" s="3" t="s">
        <v>10</v>
      </c>
      <c r="U15" s="3"/>
      <c r="V15" s="4">
        <v>0.57799999999999996</v>
      </c>
      <c r="W15" s="4">
        <v>1</v>
      </c>
      <c r="X15" s="4">
        <v>-0.14000000000000001</v>
      </c>
      <c r="Y15" s="4" t="s">
        <v>25</v>
      </c>
      <c r="Z15" s="4">
        <v>0.69</v>
      </c>
      <c r="AA15" s="4">
        <v>1</v>
      </c>
      <c r="AB15" s="4">
        <v>-0.14000000000000001</v>
      </c>
      <c r="AC15" s="4"/>
      <c r="AD15" s="4"/>
      <c r="AE15" s="4"/>
      <c r="AF15" s="4"/>
      <c r="AG15" s="4"/>
      <c r="AH15" s="4"/>
    </row>
    <row r="16" spans="1:34" ht="15" customHeight="1" x14ac:dyDescent="0.2">
      <c r="A16" t="s">
        <v>11</v>
      </c>
      <c r="B16">
        <v>1.26</v>
      </c>
      <c r="C16">
        <v>41</v>
      </c>
      <c r="D16">
        <v>0</v>
      </c>
      <c r="E16">
        <v>0.54</v>
      </c>
      <c r="G16">
        <v>1.34</v>
      </c>
      <c r="H16">
        <v>2</v>
      </c>
      <c r="I16">
        <v>1</v>
      </c>
      <c r="J16">
        <v>0.48</v>
      </c>
      <c r="T16" s="3" t="s">
        <v>11</v>
      </c>
      <c r="U16" s="3"/>
      <c r="V16" s="4">
        <v>1.26</v>
      </c>
      <c r="W16" s="4">
        <v>41</v>
      </c>
      <c r="X16" s="4">
        <v>0</v>
      </c>
      <c r="Y16" s="4"/>
      <c r="Z16" s="4">
        <v>1.34</v>
      </c>
      <c r="AA16" s="4">
        <v>2</v>
      </c>
      <c r="AB16" s="4">
        <v>1</v>
      </c>
      <c r="AC16" s="4"/>
      <c r="AD16" s="4"/>
      <c r="AE16" s="4"/>
      <c r="AF16" s="4"/>
      <c r="AG16" s="4"/>
      <c r="AH16" s="4"/>
    </row>
    <row r="17" spans="1:34" ht="15" customHeight="1" x14ac:dyDescent="0.2">
      <c r="A17" t="s">
        <v>12</v>
      </c>
      <c r="B17">
        <v>53.52</v>
      </c>
      <c r="C17">
        <v>89</v>
      </c>
      <c r="D17">
        <v>0</v>
      </c>
      <c r="E17">
        <v>10.25</v>
      </c>
      <c r="G17">
        <v>54.61</v>
      </c>
      <c r="H17">
        <v>89</v>
      </c>
      <c r="I17">
        <v>0</v>
      </c>
      <c r="J17">
        <v>10.55</v>
      </c>
      <c r="T17" s="3" t="s">
        <v>12</v>
      </c>
      <c r="U17" s="3"/>
      <c r="V17" s="4">
        <v>53.52</v>
      </c>
      <c r="W17" s="4">
        <v>89</v>
      </c>
      <c r="X17" s="4">
        <v>0</v>
      </c>
      <c r="Y17" s="4"/>
      <c r="Z17" s="4">
        <v>54.61</v>
      </c>
      <c r="AA17" s="4">
        <v>89</v>
      </c>
      <c r="AB17" s="4">
        <v>0</v>
      </c>
      <c r="AC17" s="4"/>
      <c r="AD17" s="4"/>
      <c r="AE17" s="4"/>
      <c r="AF17" s="4"/>
      <c r="AG17" s="4"/>
      <c r="AH17" s="4"/>
    </row>
    <row r="18" spans="1:34" ht="15" customHeight="1" x14ac:dyDescent="0.2">
      <c r="A18" t="s">
        <v>13</v>
      </c>
      <c r="B18">
        <v>6.72</v>
      </c>
      <c r="C18">
        <v>15</v>
      </c>
      <c r="D18">
        <v>0</v>
      </c>
      <c r="E18">
        <v>2.4700000000000002</v>
      </c>
      <c r="G18">
        <v>6.53</v>
      </c>
      <c r="H18">
        <v>15</v>
      </c>
      <c r="I18">
        <v>0</v>
      </c>
      <c r="J18">
        <v>2.65</v>
      </c>
      <c r="T18" s="3" t="s">
        <v>13</v>
      </c>
      <c r="U18" s="3"/>
      <c r="V18" s="4">
        <v>6.72</v>
      </c>
      <c r="W18" s="4">
        <v>15</v>
      </c>
      <c r="X18" s="4">
        <v>0</v>
      </c>
      <c r="Y18" s="4"/>
      <c r="Z18" s="4">
        <v>6.53</v>
      </c>
      <c r="AA18" s="4">
        <v>15</v>
      </c>
      <c r="AB18" s="4">
        <v>0</v>
      </c>
      <c r="AC18" s="4"/>
      <c r="AD18" s="4"/>
      <c r="AE18" s="4"/>
      <c r="AF18" s="4"/>
      <c r="AG18" s="4"/>
      <c r="AH18" s="4"/>
    </row>
    <row r="19" spans="1:34" ht="15" customHeight="1" x14ac:dyDescent="0.2">
      <c r="A19" t="s">
        <v>14</v>
      </c>
      <c r="B19">
        <v>0.13</v>
      </c>
      <c r="C19">
        <v>1</v>
      </c>
      <c r="D19">
        <v>0</v>
      </c>
      <c r="E19">
        <v>0.34</v>
      </c>
      <c r="G19">
        <v>0.12</v>
      </c>
      <c r="H19">
        <v>1</v>
      </c>
      <c r="I19">
        <v>0</v>
      </c>
      <c r="J19">
        <v>0.33</v>
      </c>
      <c r="T19" s="3" t="s">
        <v>14</v>
      </c>
      <c r="U19" s="3"/>
      <c r="V19" s="4">
        <v>0.13</v>
      </c>
      <c r="W19" s="4">
        <v>1</v>
      </c>
      <c r="X19" s="4">
        <v>0</v>
      </c>
      <c r="Y19" s="4"/>
      <c r="Z19" s="4">
        <v>0.12</v>
      </c>
      <c r="AA19" s="4">
        <v>1</v>
      </c>
      <c r="AB19" s="4">
        <v>0</v>
      </c>
      <c r="AC19" s="4"/>
      <c r="AD19" s="4"/>
      <c r="AE19" s="4"/>
      <c r="AF19" s="4"/>
      <c r="AG19" s="4"/>
      <c r="AH19" s="4"/>
    </row>
    <row r="20" spans="1:34" ht="15" customHeight="1" x14ac:dyDescent="0.2">
      <c r="A20" t="s">
        <v>15</v>
      </c>
      <c r="B20">
        <v>4.3099999999999996</v>
      </c>
      <c r="C20">
        <v>5</v>
      </c>
      <c r="D20">
        <v>1</v>
      </c>
      <c r="E20">
        <v>0.89</v>
      </c>
      <c r="G20">
        <v>4.21</v>
      </c>
      <c r="H20">
        <v>5</v>
      </c>
      <c r="I20">
        <v>1</v>
      </c>
      <c r="J20">
        <v>0.93</v>
      </c>
      <c r="T20" s="3" t="s">
        <v>15</v>
      </c>
      <c r="U20" s="3"/>
      <c r="V20" s="4">
        <v>4.3099999999999996</v>
      </c>
      <c r="W20" s="4">
        <v>5</v>
      </c>
      <c r="X20" s="4">
        <v>1</v>
      </c>
      <c r="Y20" s="4"/>
      <c r="Z20" s="4">
        <v>4.21</v>
      </c>
      <c r="AA20" s="4">
        <v>5</v>
      </c>
      <c r="AB20" s="4">
        <v>1</v>
      </c>
      <c r="AC20" s="4"/>
      <c r="AD20" s="4"/>
      <c r="AE20" s="4"/>
      <c r="AF20" s="4"/>
      <c r="AG20" s="4"/>
      <c r="AH20" s="4"/>
    </row>
    <row r="21" spans="1:34" ht="15" customHeight="1" thickBot="1" x14ac:dyDescent="0.25">
      <c r="A21" t="s">
        <v>16</v>
      </c>
      <c r="B21">
        <v>0.17</v>
      </c>
      <c r="C21">
        <v>1</v>
      </c>
      <c r="D21">
        <v>0</v>
      </c>
      <c r="E21">
        <v>0.38</v>
      </c>
      <c r="G21">
        <v>0.19</v>
      </c>
      <c r="H21">
        <v>1</v>
      </c>
      <c r="I21">
        <v>0</v>
      </c>
      <c r="J21">
        <v>0.39</v>
      </c>
      <c r="T21" s="5" t="s">
        <v>16</v>
      </c>
      <c r="U21" s="5"/>
      <c r="V21" s="6">
        <v>0.17</v>
      </c>
      <c r="W21" s="6">
        <v>1</v>
      </c>
      <c r="X21" s="6">
        <v>0</v>
      </c>
      <c r="Y21" s="6"/>
      <c r="Z21" s="6">
        <v>0.19</v>
      </c>
      <c r="AA21" s="6">
        <v>1</v>
      </c>
      <c r="AB21" s="6">
        <v>0</v>
      </c>
      <c r="AC21" s="6"/>
      <c r="AD21" s="6"/>
      <c r="AE21" s="6"/>
      <c r="AF21" s="6"/>
      <c r="AG21" s="6"/>
      <c r="AH21" s="6"/>
    </row>
    <row r="25" spans="1:34" ht="15" thickBot="1" x14ac:dyDescent="0.25">
      <c r="T25" s="13" t="s">
        <v>80</v>
      </c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 x14ac:dyDescent="0.2">
      <c r="T26" s="14"/>
      <c r="U26" s="16" t="s">
        <v>30</v>
      </c>
      <c r="V26" s="17" t="s">
        <v>21</v>
      </c>
      <c r="W26" s="17"/>
      <c r="X26" s="17"/>
      <c r="Y26" s="2"/>
      <c r="Z26" s="17" t="s">
        <v>23</v>
      </c>
      <c r="AA26" s="17"/>
      <c r="AB26" s="17"/>
      <c r="AC26" s="17" t="s">
        <v>27</v>
      </c>
      <c r="AD26" s="17"/>
      <c r="AE26" s="17"/>
      <c r="AF26" s="17" t="s">
        <v>28</v>
      </c>
      <c r="AG26" s="17"/>
      <c r="AH26" s="17"/>
    </row>
    <row r="27" spans="1:34" x14ac:dyDescent="0.2">
      <c r="T27" s="15"/>
      <c r="U27" s="17"/>
      <c r="V27" s="2" t="s">
        <v>17</v>
      </c>
      <c r="W27" s="2" t="s">
        <v>18</v>
      </c>
      <c r="X27" s="2" t="s">
        <v>19</v>
      </c>
      <c r="Y27" s="2"/>
      <c r="Z27" s="2" t="s">
        <v>17</v>
      </c>
      <c r="AA27" s="2" t="s">
        <v>18</v>
      </c>
      <c r="AB27" s="2" t="s">
        <v>19</v>
      </c>
      <c r="AC27" s="2" t="s">
        <v>17</v>
      </c>
      <c r="AD27" s="2" t="s">
        <v>18</v>
      </c>
      <c r="AE27" s="2" t="s">
        <v>19</v>
      </c>
      <c r="AF27" s="2" t="s">
        <v>17</v>
      </c>
      <c r="AG27" s="2" t="s">
        <v>18</v>
      </c>
      <c r="AH27" s="2" t="s">
        <v>19</v>
      </c>
    </row>
    <row r="28" spans="1:34" x14ac:dyDescent="0.2">
      <c r="T28" s="3" t="s">
        <v>0</v>
      </c>
      <c r="U28" s="3"/>
      <c r="V28" s="10">
        <v>484.27339999999998</v>
      </c>
      <c r="W28" s="4">
        <v>996.12</v>
      </c>
      <c r="X28" s="4">
        <v>160</v>
      </c>
      <c r="Y28" s="4" t="s">
        <v>25</v>
      </c>
      <c r="Z28" s="4">
        <v>540.79</v>
      </c>
      <c r="AA28" s="4">
        <v>986.84</v>
      </c>
      <c r="AB28" s="4">
        <v>160</v>
      </c>
      <c r="AC28" s="4"/>
      <c r="AD28" s="4"/>
      <c r="AE28" s="4"/>
      <c r="AF28" s="4"/>
      <c r="AG28" s="4"/>
      <c r="AH28" s="4"/>
    </row>
    <row r="29" spans="1:34" x14ac:dyDescent="0.2">
      <c r="T29" s="3" t="s">
        <v>22</v>
      </c>
      <c r="U29" s="3"/>
      <c r="V29" s="10">
        <v>4.4547020000000002</v>
      </c>
      <c r="W29" s="4">
        <v>241.8</v>
      </c>
      <c r="X29" s="4">
        <v>0.1</v>
      </c>
      <c r="Y29" s="4"/>
      <c r="Z29" s="4">
        <v>4.3499999999999996</v>
      </c>
      <c r="AA29" s="4">
        <v>9.9</v>
      </c>
      <c r="AB29" s="4">
        <v>0.1</v>
      </c>
      <c r="AC29" s="4"/>
      <c r="AD29" s="4"/>
      <c r="AE29" s="4"/>
      <c r="AF29" s="4"/>
      <c r="AG29" s="4"/>
      <c r="AH29" s="4"/>
    </row>
    <row r="30" spans="1:34" x14ac:dyDescent="0.2">
      <c r="T30" s="3" t="s">
        <v>1</v>
      </c>
      <c r="U30" s="3"/>
      <c r="V30" s="10">
        <v>14.046889999999999</v>
      </c>
      <c r="W30" s="4">
        <v>307.69</v>
      </c>
      <c r="X30" s="4">
        <v>0.03</v>
      </c>
      <c r="Y30" s="4" t="s">
        <v>24</v>
      </c>
      <c r="Z30" s="4">
        <v>14.44</v>
      </c>
      <c r="AA30" s="4">
        <v>307.69</v>
      </c>
      <c r="AB30" s="4">
        <v>0.21</v>
      </c>
      <c r="AC30" s="4"/>
      <c r="AD30" s="4"/>
      <c r="AE30" s="4"/>
      <c r="AF30" s="4"/>
      <c r="AG30" s="4"/>
      <c r="AH30" s="4"/>
    </row>
    <row r="31" spans="1:34" x14ac:dyDescent="0.2">
      <c r="T31" s="3" t="s">
        <v>2</v>
      </c>
      <c r="U31" s="3"/>
      <c r="V31" s="10">
        <v>13.969189999999999</v>
      </c>
      <c r="W31" s="4">
        <v>307.69</v>
      </c>
      <c r="X31" s="4">
        <v>0</v>
      </c>
      <c r="Y31" s="4"/>
      <c r="Z31" s="4">
        <v>14.32</v>
      </c>
      <c r="AA31" s="4">
        <v>307.69</v>
      </c>
      <c r="AB31" s="4">
        <v>0</v>
      </c>
      <c r="AC31" s="4"/>
      <c r="AD31" s="4"/>
      <c r="AE31" s="4"/>
      <c r="AF31" s="4"/>
      <c r="AG31" s="4"/>
      <c r="AH31" s="4"/>
    </row>
    <row r="32" spans="1:34" x14ac:dyDescent="0.2">
      <c r="T32" s="3" t="s">
        <v>3</v>
      </c>
      <c r="U32" s="3"/>
      <c r="V32" s="10">
        <v>7.8698900000000002E-2</v>
      </c>
      <c r="W32" s="4">
        <v>56.25</v>
      </c>
      <c r="X32" s="4">
        <v>1E-3</v>
      </c>
      <c r="Y32" s="4"/>
      <c r="Z32" s="4">
        <v>0.12</v>
      </c>
      <c r="AA32" s="4">
        <v>56.25</v>
      </c>
      <c r="AB32" s="4">
        <v>0</v>
      </c>
      <c r="AC32" s="4"/>
      <c r="AD32" s="4"/>
      <c r="AE32" s="4"/>
      <c r="AF32" s="4"/>
      <c r="AG32" s="4"/>
      <c r="AH32" s="4"/>
    </row>
    <row r="33" spans="20:34" x14ac:dyDescent="0.2">
      <c r="T33" s="3" t="s">
        <v>4</v>
      </c>
      <c r="U33" s="3"/>
      <c r="V33" s="10">
        <v>58.696399999999997</v>
      </c>
      <c r="W33" s="4">
        <v>280</v>
      </c>
      <c r="X33" s="4">
        <v>1E-3</v>
      </c>
      <c r="Y33" s="4" t="s">
        <v>25</v>
      </c>
      <c r="Z33" s="4">
        <v>63.5</v>
      </c>
      <c r="AA33" s="4">
        <v>280</v>
      </c>
      <c r="AB33" s="4">
        <v>0</v>
      </c>
      <c r="AC33" s="4"/>
      <c r="AD33" s="4"/>
      <c r="AE33" s="4"/>
      <c r="AF33" s="4"/>
      <c r="AG33" s="4"/>
      <c r="AH33" s="4"/>
    </row>
    <row r="34" spans="20:34" x14ac:dyDescent="0.2">
      <c r="T34" s="3" t="s">
        <v>5</v>
      </c>
      <c r="U34" s="3"/>
      <c r="V34" s="10">
        <v>245.65629999999999</v>
      </c>
      <c r="W34" s="4">
        <v>633.69000000000005</v>
      </c>
      <c r="X34" s="4">
        <v>85.72</v>
      </c>
      <c r="Y34" s="4" t="s">
        <v>24</v>
      </c>
      <c r="Z34" s="4">
        <v>277.12</v>
      </c>
      <c r="AA34" s="4">
        <v>633.69000000000005</v>
      </c>
      <c r="AB34" s="4">
        <v>85.72</v>
      </c>
      <c r="AC34" s="4"/>
      <c r="AD34" s="4"/>
      <c r="AE34" s="4"/>
      <c r="AF34" s="4"/>
      <c r="AG34" s="4"/>
      <c r="AH34" s="4"/>
    </row>
    <row r="35" spans="20:34" x14ac:dyDescent="0.2">
      <c r="T35" s="3" t="s">
        <v>6</v>
      </c>
      <c r="U35" s="3"/>
      <c r="V35" s="10">
        <v>87.720550000000003</v>
      </c>
      <c r="W35" s="4">
        <v>312.17</v>
      </c>
      <c r="X35" s="4">
        <v>0</v>
      </c>
      <c r="Y35" s="4" t="s">
        <v>25</v>
      </c>
      <c r="Z35" s="4">
        <v>83.06</v>
      </c>
      <c r="AA35" s="4">
        <v>312.17</v>
      </c>
      <c r="AB35" s="4">
        <v>0</v>
      </c>
      <c r="AC35" s="4"/>
      <c r="AD35" s="4"/>
      <c r="AE35" s="4"/>
      <c r="AF35" s="4"/>
      <c r="AG35" s="4"/>
      <c r="AH35" s="4"/>
    </row>
    <row r="36" spans="20:34" x14ac:dyDescent="0.2">
      <c r="T36" s="3" t="s">
        <v>7</v>
      </c>
      <c r="U36" s="3"/>
      <c r="V36" s="10">
        <v>0.57788600000000001</v>
      </c>
      <c r="W36" s="4">
        <v>11.69</v>
      </c>
      <c r="X36" s="4">
        <v>0</v>
      </c>
      <c r="Y36" s="4"/>
      <c r="Z36" s="4">
        <v>0.8</v>
      </c>
      <c r="AA36" s="4">
        <v>11.69</v>
      </c>
      <c r="AB36" s="4">
        <v>0</v>
      </c>
      <c r="AC36" s="4"/>
      <c r="AD36" s="4"/>
      <c r="AE36" s="4"/>
      <c r="AF36" s="4"/>
      <c r="AG36" s="4"/>
      <c r="AH36" s="4"/>
    </row>
    <row r="37" spans="20:34" x14ac:dyDescent="0.2">
      <c r="T37" s="3" t="s">
        <v>8</v>
      </c>
      <c r="U37" s="3"/>
      <c r="V37" s="10">
        <v>1.7229190000000001</v>
      </c>
      <c r="W37" s="4">
        <v>90</v>
      </c>
      <c r="X37" s="4">
        <v>0.1</v>
      </c>
      <c r="Y37" s="4" t="s">
        <v>25</v>
      </c>
      <c r="Z37" s="4">
        <v>2.2000000000000002</v>
      </c>
      <c r="AA37" s="4">
        <v>40.5</v>
      </c>
      <c r="AB37" s="4">
        <v>0.1</v>
      </c>
      <c r="AC37" s="4"/>
      <c r="AD37" s="4"/>
      <c r="AE37" s="4"/>
      <c r="AF37" s="4"/>
      <c r="AG37" s="4"/>
      <c r="AH37" s="4"/>
    </row>
    <row r="38" spans="20:34" x14ac:dyDescent="0.2">
      <c r="T38" s="3" t="s">
        <v>9</v>
      </c>
      <c r="U38" s="3"/>
      <c r="V38" s="10">
        <v>0.7544187</v>
      </c>
      <c r="W38" s="4">
        <v>2</v>
      </c>
      <c r="X38" s="4">
        <v>0</v>
      </c>
      <c r="Y38" s="4"/>
      <c r="Z38" s="4">
        <v>0.75</v>
      </c>
      <c r="AA38" s="4">
        <v>2</v>
      </c>
      <c r="AB38" s="4">
        <v>0</v>
      </c>
      <c r="AC38" s="4"/>
      <c r="AD38" s="4"/>
      <c r="AE38" s="4"/>
      <c r="AF38" s="4"/>
      <c r="AG38" s="4"/>
      <c r="AH38" s="4"/>
    </row>
    <row r="39" spans="20:34" x14ac:dyDescent="0.2">
      <c r="T39" s="3" t="s">
        <v>10</v>
      </c>
      <c r="U39" s="3"/>
      <c r="V39" s="10">
        <v>0.66559959999999996</v>
      </c>
      <c r="W39" s="4">
        <v>1</v>
      </c>
      <c r="X39" s="4">
        <v>-0.14000000000000001</v>
      </c>
      <c r="Y39" s="4" t="s">
        <v>25</v>
      </c>
      <c r="Z39" s="4">
        <v>0.69</v>
      </c>
      <c r="AA39" s="4">
        <v>1</v>
      </c>
      <c r="AB39" s="4">
        <v>-0.14000000000000001</v>
      </c>
      <c r="AC39" s="4"/>
      <c r="AD39" s="4"/>
      <c r="AE39" s="4"/>
      <c r="AF39" s="4"/>
      <c r="AG39" s="4"/>
      <c r="AH39" s="4"/>
    </row>
    <row r="40" spans="20:34" x14ac:dyDescent="0.2">
      <c r="T40" s="3" t="s">
        <v>11</v>
      </c>
      <c r="U40" s="3"/>
      <c r="V40" s="10">
        <v>1.3727199999999999</v>
      </c>
      <c r="W40" s="4">
        <v>41</v>
      </c>
      <c r="X40" s="4">
        <v>0</v>
      </c>
      <c r="Y40" s="4"/>
      <c r="Z40" s="4">
        <v>1.34</v>
      </c>
      <c r="AA40" s="4">
        <v>2</v>
      </c>
      <c r="AB40" s="4">
        <v>1</v>
      </c>
      <c r="AC40" s="4"/>
      <c r="AD40" s="4"/>
      <c r="AE40" s="4"/>
      <c r="AF40" s="4"/>
      <c r="AG40" s="4"/>
      <c r="AH40" s="4"/>
    </row>
    <row r="41" spans="20:34" x14ac:dyDescent="0.2">
      <c r="T41" s="3" t="s">
        <v>12</v>
      </c>
      <c r="U41" s="3"/>
      <c r="V41" s="10">
        <v>55.754559999999998</v>
      </c>
      <c r="W41" s="4">
        <v>89</v>
      </c>
      <c r="X41" s="4">
        <v>0</v>
      </c>
      <c r="Y41" s="4"/>
      <c r="Z41" s="4">
        <v>54.61</v>
      </c>
      <c r="AA41" s="4">
        <v>89</v>
      </c>
      <c r="AB41" s="4">
        <v>0</v>
      </c>
      <c r="AC41" s="4"/>
      <c r="AD41" s="4"/>
      <c r="AE41" s="4"/>
      <c r="AF41" s="4"/>
      <c r="AG41" s="4"/>
      <c r="AH41" s="4"/>
    </row>
    <row r="42" spans="20:34" x14ac:dyDescent="0.2">
      <c r="T42" s="3" t="s">
        <v>13</v>
      </c>
      <c r="U42" s="3"/>
      <c r="V42" s="10">
        <v>6.3197599999999996</v>
      </c>
      <c r="W42" s="4">
        <v>15</v>
      </c>
      <c r="X42" s="4">
        <v>0</v>
      </c>
      <c r="Y42" s="4"/>
      <c r="Z42" s="4">
        <v>6.53</v>
      </c>
      <c r="AA42" s="4">
        <v>15</v>
      </c>
      <c r="AB42" s="4">
        <v>0</v>
      </c>
      <c r="AC42" s="4"/>
      <c r="AD42" s="4"/>
      <c r="AE42" s="4"/>
      <c r="AF42" s="4"/>
      <c r="AG42" s="4"/>
      <c r="AH42" s="4"/>
    </row>
    <row r="43" spans="20:34" x14ac:dyDescent="0.2">
      <c r="T43" s="3" t="s">
        <v>14</v>
      </c>
      <c r="U43" s="3"/>
      <c r="V43" s="10">
        <v>6.9554000000000005E-2</v>
      </c>
      <c r="W43" s="4">
        <v>1</v>
      </c>
      <c r="X43" s="4">
        <v>0</v>
      </c>
      <c r="Y43" s="4"/>
      <c r="Z43" s="4">
        <v>0.12</v>
      </c>
      <c r="AA43" s="4">
        <v>1</v>
      </c>
      <c r="AB43" s="4">
        <v>0</v>
      </c>
      <c r="AC43" s="4"/>
      <c r="AD43" s="4"/>
      <c r="AE43" s="4"/>
      <c r="AF43" s="4"/>
      <c r="AG43" s="4"/>
      <c r="AH43" s="4"/>
    </row>
    <row r="44" spans="20:34" x14ac:dyDescent="0.2">
      <c r="T44" s="3" t="s">
        <v>15</v>
      </c>
      <c r="U44" s="3"/>
      <c r="V44" s="10">
        <v>4.2573850000000002</v>
      </c>
      <c r="W44" s="4">
        <v>5</v>
      </c>
      <c r="X44" s="4">
        <v>1</v>
      </c>
      <c r="Y44" s="4"/>
      <c r="Z44" s="4">
        <v>4.21</v>
      </c>
      <c r="AA44" s="4">
        <v>5</v>
      </c>
      <c r="AB44" s="4">
        <v>1</v>
      </c>
      <c r="AC44" s="4"/>
      <c r="AD44" s="4"/>
      <c r="AE44" s="4"/>
      <c r="AF44" s="4"/>
      <c r="AG44" s="4"/>
      <c r="AH44" s="4"/>
    </row>
    <row r="45" spans="20:34" ht="15" thickBot="1" x14ac:dyDescent="0.25">
      <c r="T45" s="5" t="s">
        <v>16</v>
      </c>
      <c r="U45" s="5"/>
      <c r="V45" s="11">
        <v>0.21395790000000001</v>
      </c>
      <c r="W45" s="6">
        <v>1</v>
      </c>
      <c r="X45" s="6">
        <v>0</v>
      </c>
      <c r="Y45" s="6"/>
      <c r="Z45" s="6">
        <v>0.19</v>
      </c>
      <c r="AA45" s="6">
        <v>1</v>
      </c>
      <c r="AB45" s="6">
        <v>0</v>
      </c>
      <c r="AC45" s="6"/>
      <c r="AD45" s="6"/>
      <c r="AE45" s="6"/>
      <c r="AF45" s="6"/>
      <c r="AG45" s="6"/>
      <c r="AH45" s="6"/>
    </row>
    <row r="48" spans="20:34" ht="15" thickBot="1" x14ac:dyDescent="0.25">
      <c r="T48" s="13" t="s">
        <v>87</v>
      </c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 spans="20:34" x14ac:dyDescent="0.2">
      <c r="T49" s="14"/>
      <c r="U49" s="16" t="s">
        <v>30</v>
      </c>
      <c r="V49" s="17" t="s">
        <v>21</v>
      </c>
      <c r="W49" s="17"/>
      <c r="X49" s="17"/>
      <c r="Y49" s="2"/>
      <c r="Z49" s="17" t="s">
        <v>23</v>
      </c>
      <c r="AA49" s="17"/>
      <c r="AB49" s="17"/>
      <c r="AC49" s="17" t="s">
        <v>27</v>
      </c>
      <c r="AD49" s="17"/>
      <c r="AE49" s="17"/>
      <c r="AF49" s="17" t="s">
        <v>28</v>
      </c>
      <c r="AG49" s="17"/>
      <c r="AH49" s="17"/>
    </row>
    <row r="50" spans="20:34" x14ac:dyDescent="0.2">
      <c r="T50" s="15"/>
      <c r="U50" s="17"/>
      <c r="V50" s="2" t="s">
        <v>17</v>
      </c>
      <c r="W50" s="2" t="s">
        <v>18</v>
      </c>
      <c r="X50" s="2" t="s">
        <v>19</v>
      </c>
      <c r="Y50" s="2"/>
      <c r="Z50" s="2" t="s">
        <v>17</v>
      </c>
      <c r="AA50" s="2" t="s">
        <v>18</v>
      </c>
      <c r="AB50" s="2" t="s">
        <v>19</v>
      </c>
      <c r="AC50" s="2" t="s">
        <v>17</v>
      </c>
      <c r="AD50" s="2" t="s">
        <v>18</v>
      </c>
      <c r="AE50" s="2" t="s">
        <v>19</v>
      </c>
      <c r="AF50" s="2" t="s">
        <v>17</v>
      </c>
      <c r="AG50" s="2" t="s">
        <v>18</v>
      </c>
      <c r="AH50" s="2" t="s">
        <v>19</v>
      </c>
    </row>
    <row r="51" spans="20:34" x14ac:dyDescent="0.2">
      <c r="T51" s="3" t="s">
        <v>0</v>
      </c>
      <c r="U51" s="3"/>
      <c r="V51" s="10">
        <v>419.29090000000002</v>
      </c>
      <c r="W51" s="4">
        <v>996.12</v>
      </c>
      <c r="X51" s="4">
        <v>160</v>
      </c>
      <c r="Y51" s="4" t="s">
        <v>25</v>
      </c>
      <c r="Z51" s="4">
        <v>540.79</v>
      </c>
      <c r="AA51" s="4">
        <v>986.84</v>
      </c>
      <c r="AB51" s="4">
        <v>160</v>
      </c>
      <c r="AC51" s="4"/>
      <c r="AD51" s="4"/>
      <c r="AE51" s="4"/>
      <c r="AF51" s="4"/>
      <c r="AG51" s="4"/>
      <c r="AH51" s="4"/>
    </row>
    <row r="52" spans="20:34" x14ac:dyDescent="0.2">
      <c r="T52" s="3" t="s">
        <v>22</v>
      </c>
      <c r="U52" s="3"/>
      <c r="V52" s="10">
        <v>3.9512170000000002</v>
      </c>
      <c r="W52" s="4">
        <v>241.8</v>
      </c>
      <c r="X52" s="4">
        <v>0.1</v>
      </c>
      <c r="Y52" s="4"/>
      <c r="Z52" s="4">
        <v>4.3499999999999996</v>
      </c>
      <c r="AA52" s="4">
        <v>9.9</v>
      </c>
      <c r="AB52" s="4">
        <v>0.1</v>
      </c>
      <c r="AC52" s="4"/>
      <c r="AD52" s="4"/>
      <c r="AE52" s="4"/>
      <c r="AF52" s="4"/>
      <c r="AG52" s="4"/>
      <c r="AH52" s="4"/>
    </row>
    <row r="53" spans="20:34" x14ac:dyDescent="0.2">
      <c r="T53" s="3" t="s">
        <v>1</v>
      </c>
      <c r="U53" s="3"/>
      <c r="V53" s="10">
        <v>10.84394</v>
      </c>
      <c r="W53" s="4">
        <v>307.69</v>
      </c>
      <c r="X53" s="4">
        <v>0.03</v>
      </c>
      <c r="Y53" s="4" t="s">
        <v>24</v>
      </c>
      <c r="Z53" s="4">
        <v>14.44</v>
      </c>
      <c r="AA53" s="4">
        <v>307.69</v>
      </c>
      <c r="AB53" s="4">
        <v>0.21</v>
      </c>
      <c r="AC53" s="4"/>
      <c r="AD53" s="4"/>
      <c r="AE53" s="4"/>
      <c r="AF53" s="4"/>
      <c r="AG53" s="4"/>
      <c r="AH53" s="4"/>
    </row>
    <row r="54" spans="20:34" x14ac:dyDescent="0.2">
      <c r="T54" s="3" t="s">
        <v>2</v>
      </c>
      <c r="U54" s="3"/>
      <c r="V54" s="10">
        <v>10.820180000000001</v>
      </c>
      <c r="W54" s="4">
        <v>307.69</v>
      </c>
      <c r="X54" s="4">
        <v>0</v>
      </c>
      <c r="Y54" s="4"/>
      <c r="Z54" s="4">
        <v>14.32</v>
      </c>
      <c r="AA54" s="4">
        <v>307.69</v>
      </c>
      <c r="AB54" s="4">
        <v>0</v>
      </c>
      <c r="AC54" s="4"/>
      <c r="AD54" s="4"/>
      <c r="AE54" s="4"/>
      <c r="AF54" s="4"/>
      <c r="AG54" s="4"/>
      <c r="AH54" s="4"/>
    </row>
    <row r="55" spans="20:34" x14ac:dyDescent="0.2">
      <c r="T55" s="3" t="s">
        <v>3</v>
      </c>
      <c r="U55" s="3"/>
      <c r="V55" s="10">
        <v>2.4755800000000001E-2</v>
      </c>
      <c r="W55" s="4">
        <v>56.25</v>
      </c>
      <c r="X55" s="4">
        <v>1E-3</v>
      </c>
      <c r="Y55" s="4"/>
      <c r="Z55" s="4">
        <v>0.12</v>
      </c>
      <c r="AA55" s="4">
        <v>56.25</v>
      </c>
      <c r="AB55" s="4">
        <v>0</v>
      </c>
      <c r="AC55" s="4"/>
      <c r="AD55" s="4"/>
      <c r="AE55" s="4"/>
      <c r="AF55" s="4"/>
      <c r="AG55" s="4"/>
      <c r="AH55" s="4"/>
    </row>
    <row r="56" spans="20:34" x14ac:dyDescent="0.2">
      <c r="T56" s="3" t="s">
        <v>4</v>
      </c>
      <c r="U56" s="3"/>
      <c r="V56" s="10">
        <v>132.48089999999999</v>
      </c>
      <c r="W56" s="4">
        <v>280</v>
      </c>
      <c r="X56" s="4">
        <v>1E-3</v>
      </c>
      <c r="Y56" s="4" t="s">
        <v>25</v>
      </c>
      <c r="Z56" s="4">
        <v>63.5</v>
      </c>
      <c r="AA56" s="4">
        <v>280</v>
      </c>
      <c r="AB56" s="4">
        <v>0</v>
      </c>
      <c r="AC56" s="4"/>
      <c r="AD56" s="4"/>
      <c r="AE56" s="4"/>
      <c r="AF56" s="4"/>
      <c r="AG56" s="4"/>
      <c r="AH56" s="4"/>
    </row>
    <row r="57" spans="20:34" x14ac:dyDescent="0.2">
      <c r="T57" s="3" t="s">
        <v>5</v>
      </c>
      <c r="U57" s="3"/>
      <c r="V57" s="10">
        <v>299.45299999999997</v>
      </c>
      <c r="W57" s="4">
        <v>633.69000000000005</v>
      </c>
      <c r="X57" s="4">
        <v>85.72</v>
      </c>
      <c r="Y57" s="4" t="s">
        <v>24</v>
      </c>
      <c r="Z57" s="4">
        <v>277.12</v>
      </c>
      <c r="AA57" s="4">
        <v>633.69000000000005</v>
      </c>
      <c r="AB57" s="4">
        <v>85.72</v>
      </c>
      <c r="AC57" s="4"/>
      <c r="AD57" s="4"/>
      <c r="AE57" s="4"/>
      <c r="AF57" s="4"/>
      <c r="AG57" s="4"/>
      <c r="AH57" s="4"/>
    </row>
    <row r="58" spans="20:34" x14ac:dyDescent="0.2">
      <c r="T58" s="3" t="s">
        <v>6</v>
      </c>
      <c r="U58" s="3"/>
      <c r="V58" s="10">
        <v>109.4924</v>
      </c>
      <c r="W58" s="4">
        <v>312.17</v>
      </c>
      <c r="X58" s="4">
        <v>0</v>
      </c>
      <c r="Y58" s="4" t="s">
        <v>25</v>
      </c>
      <c r="Z58" s="4">
        <v>83.06</v>
      </c>
      <c r="AA58" s="4">
        <v>312.17</v>
      </c>
      <c r="AB58" s="4">
        <v>0</v>
      </c>
      <c r="AC58" s="4"/>
      <c r="AD58" s="4"/>
      <c r="AE58" s="4"/>
      <c r="AF58" s="4"/>
      <c r="AG58" s="4"/>
      <c r="AH58" s="4"/>
    </row>
    <row r="59" spans="20:34" x14ac:dyDescent="0.2">
      <c r="T59" s="3" t="s">
        <v>7</v>
      </c>
      <c r="U59" s="3"/>
      <c r="V59" s="10">
        <v>0.75844219999999996</v>
      </c>
      <c r="W59" s="4">
        <v>11.69</v>
      </c>
      <c r="X59" s="4">
        <v>0</v>
      </c>
      <c r="Y59" s="4"/>
      <c r="Z59" s="4">
        <v>0.8</v>
      </c>
      <c r="AA59" s="4">
        <v>11.69</v>
      </c>
      <c r="AB59" s="4">
        <v>0</v>
      </c>
      <c r="AC59" s="4"/>
      <c r="AD59" s="4"/>
      <c r="AE59" s="4"/>
      <c r="AF59" s="4"/>
      <c r="AG59" s="4"/>
      <c r="AH59" s="4"/>
    </row>
    <row r="60" spans="20:34" x14ac:dyDescent="0.2">
      <c r="T60" s="3" t="s">
        <v>8</v>
      </c>
      <c r="U60" s="3"/>
      <c r="V60" s="10">
        <v>1.764966</v>
      </c>
      <c r="W60" s="4">
        <v>90</v>
      </c>
      <c r="X60" s="4">
        <v>0.1</v>
      </c>
      <c r="Y60" s="4" t="s">
        <v>25</v>
      </c>
      <c r="Z60" s="4">
        <v>2.2000000000000002</v>
      </c>
      <c r="AA60" s="4">
        <v>40.5</v>
      </c>
      <c r="AB60" s="4">
        <v>0.1</v>
      </c>
      <c r="AC60" s="4"/>
      <c r="AD60" s="4"/>
      <c r="AE60" s="4"/>
      <c r="AF60" s="4"/>
      <c r="AG60" s="4"/>
      <c r="AH60" s="4"/>
    </row>
    <row r="61" spans="20:34" x14ac:dyDescent="0.2">
      <c r="T61" s="3" t="s">
        <v>9</v>
      </c>
      <c r="U61" s="3"/>
      <c r="V61" s="10">
        <v>0.75000219999999995</v>
      </c>
      <c r="W61" s="4">
        <v>2</v>
      </c>
      <c r="X61" s="4">
        <v>0</v>
      </c>
      <c r="Y61" s="4"/>
      <c r="Z61" s="4">
        <v>0.75</v>
      </c>
      <c r="AA61" s="4">
        <v>2</v>
      </c>
      <c r="AB61" s="4">
        <v>0</v>
      </c>
      <c r="AC61" s="4"/>
      <c r="AD61" s="4"/>
      <c r="AE61" s="4"/>
      <c r="AF61" s="4"/>
      <c r="AG61" s="4"/>
      <c r="AH61" s="4"/>
    </row>
    <row r="62" spans="20:34" x14ac:dyDescent="0.2">
      <c r="T62" s="3" t="s">
        <v>10</v>
      </c>
      <c r="U62" s="3"/>
      <c r="V62" s="10">
        <v>0.72036809999999996</v>
      </c>
      <c r="W62" s="4">
        <v>1</v>
      </c>
      <c r="X62" s="4">
        <v>-0.14000000000000001</v>
      </c>
      <c r="Y62" s="4" t="s">
        <v>25</v>
      </c>
      <c r="Z62" s="4">
        <v>0.69</v>
      </c>
      <c r="AA62" s="4">
        <v>1</v>
      </c>
      <c r="AB62" s="4">
        <v>-0.14000000000000001</v>
      </c>
      <c r="AC62" s="4"/>
      <c r="AD62" s="4"/>
      <c r="AE62" s="4"/>
      <c r="AF62" s="4"/>
      <c r="AG62" s="4"/>
      <c r="AH62" s="4"/>
    </row>
    <row r="63" spans="20:34" x14ac:dyDescent="0.2">
      <c r="T63" s="3" t="s">
        <v>11</v>
      </c>
      <c r="U63" s="3"/>
      <c r="V63" s="10">
        <v>1.414229</v>
      </c>
      <c r="W63" s="4">
        <v>41</v>
      </c>
      <c r="X63" s="4">
        <v>0</v>
      </c>
      <c r="Y63" s="4"/>
      <c r="Z63" s="4">
        <v>1.34</v>
      </c>
      <c r="AA63" s="4">
        <v>2</v>
      </c>
      <c r="AB63" s="4">
        <v>1</v>
      </c>
      <c r="AC63" s="4"/>
      <c r="AD63" s="4"/>
      <c r="AE63" s="4"/>
      <c r="AF63" s="4"/>
      <c r="AG63" s="4"/>
      <c r="AH63" s="4"/>
    </row>
    <row r="64" spans="20:34" x14ac:dyDescent="0.2">
      <c r="T64" s="3" t="s">
        <v>12</v>
      </c>
      <c r="U64" s="3"/>
      <c r="V64" s="10">
        <v>56.306379999999997</v>
      </c>
      <c r="W64" s="4">
        <v>89</v>
      </c>
      <c r="X64" s="4">
        <v>0</v>
      </c>
      <c r="Y64" s="4"/>
      <c r="Z64" s="4">
        <v>54.61</v>
      </c>
      <c r="AA64" s="4">
        <v>89</v>
      </c>
      <c r="AB64" s="4">
        <v>0</v>
      </c>
      <c r="AC64" s="4"/>
      <c r="AD64" s="4"/>
      <c r="AE64" s="4"/>
      <c r="AF64" s="4"/>
      <c r="AG64" s="4"/>
      <c r="AH64" s="4"/>
    </row>
    <row r="65" spans="20:34" x14ac:dyDescent="0.2">
      <c r="T65" s="3" t="s">
        <v>13</v>
      </c>
      <c r="U65" s="3"/>
      <c r="V65" s="10">
        <v>6.164371</v>
      </c>
      <c r="W65" s="4">
        <v>15</v>
      </c>
      <c r="X65" s="4">
        <v>0</v>
      </c>
      <c r="Y65" s="4"/>
      <c r="Z65" s="4">
        <v>6.53</v>
      </c>
      <c r="AA65" s="4">
        <v>15</v>
      </c>
      <c r="AB65" s="4">
        <v>0</v>
      </c>
      <c r="AC65" s="4"/>
      <c r="AD65" s="4"/>
      <c r="AE65" s="4"/>
      <c r="AF65" s="4"/>
      <c r="AG65" s="4"/>
      <c r="AH65" s="4"/>
    </row>
    <row r="66" spans="20:34" x14ac:dyDescent="0.2">
      <c r="T66" s="3" t="s">
        <v>14</v>
      </c>
      <c r="U66" s="3"/>
      <c r="V66" s="10">
        <v>7.6618199999999997E-2</v>
      </c>
      <c r="W66" s="4">
        <v>1</v>
      </c>
      <c r="X66" s="4">
        <v>0</v>
      </c>
      <c r="Y66" s="4"/>
      <c r="Z66" s="4">
        <v>0.12</v>
      </c>
      <c r="AA66" s="4">
        <v>1</v>
      </c>
      <c r="AB66" s="4">
        <v>0</v>
      </c>
      <c r="AC66" s="4"/>
      <c r="AD66" s="4"/>
      <c r="AE66" s="4"/>
      <c r="AF66" s="4"/>
      <c r="AG66" s="4"/>
      <c r="AH66" s="4"/>
    </row>
    <row r="67" spans="20:34" ht="15" thickBot="1" x14ac:dyDescent="0.25">
      <c r="T67" s="3" t="s">
        <v>15</v>
      </c>
      <c r="U67" s="3"/>
      <c r="V67" s="11">
        <v>4.3019439999999998</v>
      </c>
      <c r="W67" s="4">
        <v>5</v>
      </c>
      <c r="X67" s="4">
        <v>1</v>
      </c>
      <c r="Y67" s="4"/>
      <c r="Z67" s="4">
        <v>4.21</v>
      </c>
      <c r="AA67" s="4">
        <v>5</v>
      </c>
      <c r="AB67" s="4">
        <v>1</v>
      </c>
      <c r="AC67" s="4"/>
      <c r="AD67" s="4"/>
      <c r="AE67" s="4"/>
      <c r="AF67" s="4"/>
      <c r="AG67" s="4"/>
      <c r="AH67" s="4"/>
    </row>
    <row r="68" spans="20:34" ht="15" thickBot="1" x14ac:dyDescent="0.25">
      <c r="T68" s="5" t="s">
        <v>16</v>
      </c>
      <c r="U68" s="5"/>
      <c r="V68" s="12">
        <v>0.22570299999999999</v>
      </c>
      <c r="W68" s="6">
        <v>1</v>
      </c>
      <c r="X68" s="6">
        <v>0</v>
      </c>
      <c r="Y68" s="6"/>
      <c r="Z68" s="6">
        <v>0.19</v>
      </c>
      <c r="AA68" s="6">
        <v>1</v>
      </c>
      <c r="AB68" s="6">
        <v>0</v>
      </c>
      <c r="AC68" s="6"/>
      <c r="AD68" s="6"/>
      <c r="AE68" s="6"/>
      <c r="AF68" s="6"/>
      <c r="AG68" s="6"/>
      <c r="AH68" s="6"/>
    </row>
    <row r="71" spans="20:34" ht="15" thickBot="1" x14ac:dyDescent="0.25">
      <c r="T71" s="13" t="s">
        <v>88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</row>
    <row r="72" spans="20:34" x14ac:dyDescent="0.2">
      <c r="T72" s="14"/>
      <c r="U72" s="16" t="s">
        <v>30</v>
      </c>
      <c r="V72" s="17" t="s">
        <v>21</v>
      </c>
      <c r="W72" s="17"/>
      <c r="X72" s="17"/>
      <c r="Y72" s="2"/>
      <c r="Z72" s="17" t="s">
        <v>23</v>
      </c>
      <c r="AA72" s="17"/>
      <c r="AB72" s="17"/>
      <c r="AC72" s="17" t="s">
        <v>27</v>
      </c>
      <c r="AD72" s="17"/>
      <c r="AE72" s="17"/>
      <c r="AF72" s="17" t="s">
        <v>28</v>
      </c>
      <c r="AG72" s="17"/>
      <c r="AH72" s="17"/>
    </row>
    <row r="73" spans="20:34" x14ac:dyDescent="0.2">
      <c r="T73" s="15"/>
      <c r="U73" s="17"/>
      <c r="V73" s="2" t="s">
        <v>17</v>
      </c>
      <c r="W73" s="2" t="s">
        <v>18</v>
      </c>
      <c r="X73" s="2" t="s">
        <v>19</v>
      </c>
      <c r="Y73" s="2"/>
      <c r="Z73" s="2" t="s">
        <v>17</v>
      </c>
      <c r="AA73" s="2" t="s">
        <v>18</v>
      </c>
      <c r="AB73" s="2" t="s">
        <v>19</v>
      </c>
      <c r="AC73" s="2" t="s">
        <v>17</v>
      </c>
      <c r="AD73" s="2" t="s">
        <v>18</v>
      </c>
      <c r="AE73" s="2" t="s">
        <v>19</v>
      </c>
      <c r="AF73" s="2" t="s">
        <v>17</v>
      </c>
      <c r="AG73" s="2" t="s">
        <v>18</v>
      </c>
      <c r="AH73" s="2" t="s">
        <v>19</v>
      </c>
    </row>
    <row r="74" spans="20:34" x14ac:dyDescent="0.2">
      <c r="T74" s="3" t="s">
        <v>0</v>
      </c>
      <c r="U74" s="3"/>
      <c r="V74" s="10">
        <v>487.86009999999999</v>
      </c>
      <c r="W74" s="4">
        <v>996.12</v>
      </c>
      <c r="X74" s="4">
        <v>160</v>
      </c>
      <c r="Y74" s="4" t="s">
        <v>25</v>
      </c>
      <c r="Z74" s="4">
        <v>540.79</v>
      </c>
      <c r="AA74" s="4">
        <v>986.84</v>
      </c>
      <c r="AB74" s="4">
        <v>160</v>
      </c>
      <c r="AC74" s="4"/>
      <c r="AD74" s="4"/>
      <c r="AE74" s="4"/>
      <c r="AF74" s="4"/>
      <c r="AG74" s="4"/>
      <c r="AH74" s="4"/>
    </row>
    <row r="75" spans="20:34" x14ac:dyDescent="0.2">
      <c r="T75" s="3" t="s">
        <v>22</v>
      </c>
      <c r="U75" s="3"/>
      <c r="V75" s="10">
        <v>6.0674729999999997</v>
      </c>
      <c r="W75" s="4">
        <v>241.8</v>
      </c>
      <c r="X75" s="4">
        <v>0.1</v>
      </c>
      <c r="Y75" s="4"/>
      <c r="Z75" s="4">
        <v>4.3499999999999996</v>
      </c>
      <c r="AA75" s="4">
        <v>9.9</v>
      </c>
      <c r="AB75" s="4">
        <v>0.1</v>
      </c>
      <c r="AC75" s="4"/>
      <c r="AD75" s="4"/>
      <c r="AE75" s="4"/>
      <c r="AF75" s="4"/>
      <c r="AG75" s="4"/>
      <c r="AH75" s="4"/>
    </row>
    <row r="76" spans="20:34" x14ac:dyDescent="0.2">
      <c r="T76" s="3" t="s">
        <v>1</v>
      </c>
      <c r="U76" s="3"/>
      <c r="V76" s="10">
        <v>19.626729999999998</v>
      </c>
      <c r="W76" s="4">
        <v>307.69</v>
      </c>
      <c r="X76" s="4">
        <v>0.03</v>
      </c>
      <c r="Y76" s="4" t="s">
        <v>24</v>
      </c>
      <c r="Z76" s="4">
        <v>14.44</v>
      </c>
      <c r="AA76" s="4">
        <v>307.69</v>
      </c>
      <c r="AB76" s="4">
        <v>0.21</v>
      </c>
      <c r="AC76" s="4"/>
      <c r="AD76" s="4"/>
      <c r="AE76" s="4"/>
      <c r="AF76" s="4"/>
      <c r="AG76" s="4"/>
      <c r="AH76" s="4"/>
    </row>
    <row r="77" spans="20:34" x14ac:dyDescent="0.2">
      <c r="T77" s="3" t="s">
        <v>2</v>
      </c>
      <c r="U77" s="3"/>
      <c r="V77" s="10">
        <v>20.911619999999999</v>
      </c>
      <c r="W77" s="4">
        <v>307.69</v>
      </c>
      <c r="X77" s="4">
        <v>0</v>
      </c>
      <c r="Y77" s="4"/>
      <c r="Z77" s="4">
        <v>14.32</v>
      </c>
      <c r="AA77" s="4">
        <v>307.69</v>
      </c>
      <c r="AB77" s="4">
        <v>0</v>
      </c>
      <c r="AC77" s="4"/>
      <c r="AD77" s="4"/>
      <c r="AE77" s="4"/>
      <c r="AF77" s="4"/>
      <c r="AG77" s="4"/>
      <c r="AH77" s="4"/>
    </row>
    <row r="78" spans="20:34" x14ac:dyDescent="0.2">
      <c r="T78" s="3" t="s">
        <v>3</v>
      </c>
      <c r="U78" s="3"/>
      <c r="V78" s="10">
        <v>0.24107290000000001</v>
      </c>
      <c r="W78" s="4">
        <v>56.25</v>
      </c>
      <c r="X78" s="4">
        <v>1E-3</v>
      </c>
      <c r="Y78" s="4"/>
      <c r="Z78" s="4">
        <v>0.12</v>
      </c>
      <c r="AA78" s="4">
        <v>56.25</v>
      </c>
      <c r="AB78" s="4">
        <v>0</v>
      </c>
      <c r="AC78" s="4"/>
      <c r="AD78" s="4"/>
      <c r="AE78" s="4"/>
      <c r="AF78" s="4"/>
      <c r="AG78" s="4"/>
      <c r="AH78" s="4"/>
    </row>
    <row r="79" spans="20:34" x14ac:dyDescent="0.2">
      <c r="T79" s="3" t="s">
        <v>4</v>
      </c>
      <c r="U79" s="3"/>
      <c r="V79" s="10">
        <v>120.1058</v>
      </c>
      <c r="W79" s="4">
        <v>280</v>
      </c>
      <c r="X79" s="4">
        <v>1E-3</v>
      </c>
      <c r="Y79" s="4" t="s">
        <v>25</v>
      </c>
      <c r="Z79" s="4">
        <v>63.5</v>
      </c>
      <c r="AA79" s="4">
        <v>280</v>
      </c>
      <c r="AB79" s="4">
        <v>0</v>
      </c>
      <c r="AC79" s="4"/>
      <c r="AD79" s="4"/>
      <c r="AE79" s="4"/>
      <c r="AF79" s="4"/>
      <c r="AG79" s="4"/>
      <c r="AH79" s="4"/>
    </row>
    <row r="80" spans="20:34" x14ac:dyDescent="0.2">
      <c r="T80" s="3" t="s">
        <v>5</v>
      </c>
      <c r="U80" s="3"/>
      <c r="V80" s="10">
        <v>324.61559999999997</v>
      </c>
      <c r="W80" s="4">
        <v>633.69000000000005</v>
      </c>
      <c r="X80" s="4">
        <v>85.72</v>
      </c>
      <c r="Y80" s="4" t="s">
        <v>24</v>
      </c>
      <c r="Z80" s="4">
        <v>277.12</v>
      </c>
      <c r="AA80" s="4">
        <v>633.69000000000005</v>
      </c>
      <c r="AB80" s="4">
        <v>85.72</v>
      </c>
      <c r="AC80" s="4"/>
      <c r="AD80" s="4"/>
      <c r="AE80" s="4"/>
      <c r="AF80" s="4"/>
      <c r="AG80" s="4"/>
      <c r="AH80" s="4"/>
    </row>
    <row r="81" spans="20:34" x14ac:dyDescent="0.2">
      <c r="T81" s="3" t="s">
        <v>6</v>
      </c>
      <c r="U81" s="3"/>
      <c r="V81" s="10">
        <v>118.6384</v>
      </c>
      <c r="W81" s="4">
        <v>312.17</v>
      </c>
      <c r="X81" s="4">
        <v>0</v>
      </c>
      <c r="Y81" s="4" t="s">
        <v>25</v>
      </c>
      <c r="Z81" s="4">
        <v>83.06</v>
      </c>
      <c r="AA81" s="4">
        <v>312.17</v>
      </c>
      <c r="AB81" s="4">
        <v>0</v>
      </c>
      <c r="AC81" s="4"/>
      <c r="AD81" s="4"/>
      <c r="AE81" s="4"/>
      <c r="AF81" s="4"/>
      <c r="AG81" s="4"/>
      <c r="AH81" s="4"/>
    </row>
    <row r="82" spans="20:34" x14ac:dyDescent="0.2">
      <c r="T82" s="3" t="s">
        <v>7</v>
      </c>
      <c r="U82" s="3"/>
      <c r="V82" s="10">
        <v>0.78735270000000002</v>
      </c>
      <c r="W82" s="4">
        <v>11.69</v>
      </c>
      <c r="X82" s="4">
        <v>0</v>
      </c>
      <c r="Y82" s="4"/>
      <c r="Z82" s="4">
        <v>0.8</v>
      </c>
      <c r="AA82" s="4">
        <v>11.69</v>
      </c>
      <c r="AB82" s="4">
        <v>0</v>
      </c>
      <c r="AC82" s="4"/>
      <c r="AD82" s="4"/>
      <c r="AE82" s="4"/>
      <c r="AF82" s="4"/>
      <c r="AG82" s="4"/>
      <c r="AH82" s="4"/>
    </row>
    <row r="83" spans="20:34" x14ac:dyDescent="0.2">
      <c r="T83" s="3" t="s">
        <v>8</v>
      </c>
      <c r="U83" s="3"/>
      <c r="V83" s="10">
        <v>1.096482</v>
      </c>
      <c r="W83" s="4">
        <v>90</v>
      </c>
      <c r="X83" s="4">
        <v>0.1</v>
      </c>
      <c r="Y83" s="4" t="s">
        <v>25</v>
      </c>
      <c r="Z83" s="4">
        <v>2.2000000000000002</v>
      </c>
      <c r="AA83" s="4">
        <v>40.5</v>
      </c>
      <c r="AB83" s="4">
        <v>0.1</v>
      </c>
      <c r="AC83" s="4"/>
      <c r="AD83" s="4"/>
      <c r="AE83" s="4"/>
      <c r="AF83" s="4"/>
      <c r="AG83" s="4"/>
      <c r="AH83" s="4"/>
    </row>
    <row r="84" spans="20:34" x14ac:dyDescent="0.2">
      <c r="T84" s="3" t="s">
        <v>9</v>
      </c>
      <c r="U84" s="3"/>
      <c r="V84" s="10">
        <v>0.75029880000000004</v>
      </c>
      <c r="W84" s="4">
        <v>2</v>
      </c>
      <c r="X84" s="4">
        <v>0</v>
      </c>
      <c r="Y84" s="4"/>
      <c r="Z84" s="4">
        <v>0.75</v>
      </c>
      <c r="AA84" s="4">
        <v>2</v>
      </c>
      <c r="AB84" s="4">
        <v>0</v>
      </c>
      <c r="AC84" s="4"/>
      <c r="AD84" s="4"/>
      <c r="AE84" s="4"/>
      <c r="AF84" s="4"/>
      <c r="AG84" s="4"/>
      <c r="AH84" s="4"/>
    </row>
    <row r="85" spans="20:34" x14ac:dyDescent="0.2">
      <c r="T85" s="3" t="s">
        <v>10</v>
      </c>
      <c r="U85" s="3"/>
      <c r="V85" s="10">
        <v>0.71079720000000002</v>
      </c>
      <c r="W85" s="4">
        <v>1</v>
      </c>
      <c r="X85" s="4">
        <v>-0.14000000000000001</v>
      </c>
      <c r="Y85" s="4" t="s">
        <v>25</v>
      </c>
      <c r="Z85" s="4">
        <v>0.69</v>
      </c>
      <c r="AA85" s="4">
        <v>1</v>
      </c>
      <c r="AB85" s="4">
        <v>-0.14000000000000001</v>
      </c>
      <c r="AC85" s="4"/>
      <c r="AD85" s="4"/>
      <c r="AE85" s="4"/>
      <c r="AF85" s="4"/>
      <c r="AG85" s="4"/>
      <c r="AH85" s="4"/>
    </row>
    <row r="86" spans="20:34" x14ac:dyDescent="0.2">
      <c r="T86" s="3" t="s">
        <v>11</v>
      </c>
      <c r="U86" s="3"/>
      <c r="V86" s="10">
        <f>2-1.228533</f>
        <v>0.7714669999999999</v>
      </c>
      <c r="W86" s="4">
        <v>41</v>
      </c>
      <c r="X86" s="4">
        <v>0</v>
      </c>
      <c r="Y86" s="4"/>
      <c r="Z86" s="4">
        <v>1.34</v>
      </c>
      <c r="AA86" s="4">
        <v>2</v>
      </c>
      <c r="AB86" s="4">
        <v>1</v>
      </c>
      <c r="AC86" s="4"/>
      <c r="AD86" s="4"/>
      <c r="AE86" s="4"/>
      <c r="AF86" s="4"/>
      <c r="AG86" s="4"/>
      <c r="AH86" s="4"/>
    </row>
    <row r="87" spans="20:34" x14ac:dyDescent="0.2">
      <c r="T87" s="3" t="s">
        <v>12</v>
      </c>
      <c r="U87" s="3"/>
      <c r="V87" s="10">
        <v>56.935879999999997</v>
      </c>
      <c r="W87" s="4">
        <v>89</v>
      </c>
      <c r="X87" s="4">
        <v>0</v>
      </c>
      <c r="Y87" s="4"/>
      <c r="Z87" s="4">
        <v>54.61</v>
      </c>
      <c r="AA87" s="4">
        <v>89</v>
      </c>
      <c r="AB87" s="4">
        <v>0</v>
      </c>
      <c r="AC87" s="4"/>
      <c r="AD87" s="4"/>
      <c r="AE87" s="4"/>
      <c r="AF87" s="4"/>
      <c r="AG87" s="4"/>
      <c r="AH87" s="4"/>
    </row>
    <row r="88" spans="20:34" x14ac:dyDescent="0.2">
      <c r="T88" s="3" t="s">
        <v>13</v>
      </c>
      <c r="U88" s="3"/>
      <c r="V88" s="10">
        <v>5.9806970000000002</v>
      </c>
      <c r="W88" s="4">
        <v>15</v>
      </c>
      <c r="X88" s="4">
        <v>0</v>
      </c>
      <c r="Y88" s="4"/>
      <c r="Z88" s="4">
        <v>6.53</v>
      </c>
      <c r="AA88" s="4">
        <v>15</v>
      </c>
      <c r="AB88" s="4">
        <v>0</v>
      </c>
      <c r="AC88" s="4"/>
      <c r="AD88" s="4"/>
      <c r="AE88" s="4"/>
      <c r="AF88" s="4"/>
      <c r="AG88" s="4"/>
      <c r="AH88" s="4"/>
    </row>
    <row r="89" spans="20:34" ht="15" thickBot="1" x14ac:dyDescent="0.25">
      <c r="T89" s="3" t="s">
        <v>14</v>
      </c>
      <c r="U89" s="3"/>
      <c r="V89" s="11">
        <v>7.3441300000000001E-2</v>
      </c>
      <c r="W89" s="4">
        <v>1</v>
      </c>
      <c r="X89" s="4">
        <v>0</v>
      </c>
      <c r="Y89" s="4"/>
      <c r="Z89" s="4">
        <v>0.12</v>
      </c>
      <c r="AA89" s="4">
        <v>1</v>
      </c>
      <c r="AB89" s="4">
        <v>0</v>
      </c>
      <c r="AC89" s="4"/>
      <c r="AD89" s="4"/>
      <c r="AE89" s="4"/>
      <c r="AF89" s="4"/>
      <c r="AG89" s="4"/>
      <c r="AH89" s="4"/>
    </row>
    <row r="90" spans="20:34" x14ac:dyDescent="0.2">
      <c r="T90" s="3" t="s">
        <v>15</v>
      </c>
      <c r="U90" s="3"/>
      <c r="V90" s="12">
        <v>4.1080540000000001</v>
      </c>
      <c r="W90" s="4">
        <v>5</v>
      </c>
      <c r="X90" s="4">
        <v>1</v>
      </c>
      <c r="Y90" s="4"/>
      <c r="Z90" s="4">
        <v>4.21</v>
      </c>
      <c r="AA90" s="4">
        <v>5</v>
      </c>
      <c r="AB90" s="4">
        <v>1</v>
      </c>
      <c r="AC90" s="4"/>
      <c r="AD90" s="4"/>
      <c r="AE90" s="4"/>
      <c r="AF90" s="4"/>
      <c r="AG90" s="4"/>
      <c r="AH90" s="4"/>
    </row>
    <row r="91" spans="20:34" ht="15" thickBot="1" x14ac:dyDescent="0.25">
      <c r="T91" s="5" t="s">
        <v>16</v>
      </c>
      <c r="U91" s="5"/>
      <c r="V91" s="12">
        <v>0.17683599999999999</v>
      </c>
      <c r="W91" s="6">
        <v>1</v>
      </c>
      <c r="X91" s="6">
        <v>0</v>
      </c>
      <c r="Y91" s="6"/>
      <c r="Z91" s="6">
        <v>0.19</v>
      </c>
      <c r="AA91" s="6">
        <v>1</v>
      </c>
      <c r="AB91" s="6">
        <v>0</v>
      </c>
      <c r="AC91" s="6"/>
      <c r="AD91" s="6"/>
      <c r="AE91" s="6"/>
      <c r="AF91" s="6"/>
      <c r="AG91" s="6"/>
      <c r="AH91" s="6"/>
    </row>
  </sheetData>
  <mergeCells count="33">
    <mergeCell ref="T1:AH1"/>
    <mergeCell ref="U2:U3"/>
    <mergeCell ref="T2:T3"/>
    <mergeCell ref="V2:X2"/>
    <mergeCell ref="Z2:AB2"/>
    <mergeCell ref="AC2:AE2"/>
    <mergeCell ref="AF2:AH2"/>
    <mergeCell ref="B2:E2"/>
    <mergeCell ref="A2:A3"/>
    <mergeCell ref="G2:J2"/>
    <mergeCell ref="K2:N2"/>
    <mergeCell ref="O2:R2"/>
    <mergeCell ref="T25:AH25"/>
    <mergeCell ref="T26:T27"/>
    <mergeCell ref="U26:U27"/>
    <mergeCell ref="V26:X26"/>
    <mergeCell ref="Z26:AB26"/>
    <mergeCell ref="AC26:AE26"/>
    <mergeCell ref="AF26:AH26"/>
    <mergeCell ref="T48:AH48"/>
    <mergeCell ref="T49:T50"/>
    <mergeCell ref="U49:U50"/>
    <mergeCell ref="V49:X49"/>
    <mergeCell ref="Z49:AB49"/>
    <mergeCell ref="AC49:AE49"/>
    <mergeCell ref="AF49:AH49"/>
    <mergeCell ref="T71:AH71"/>
    <mergeCell ref="T72:T73"/>
    <mergeCell ref="U72:U73"/>
    <mergeCell ref="V72:X72"/>
    <mergeCell ref="Z72:AB72"/>
    <mergeCell ref="AC72:AE72"/>
    <mergeCell ref="AF72:AH7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160E-E434-40DF-998C-7939BEA413A5}">
  <dimension ref="C2:Q53"/>
  <sheetViews>
    <sheetView zoomScale="85" zoomScaleNormal="85" workbookViewId="0">
      <selection activeCell="N6" sqref="N6"/>
    </sheetView>
  </sheetViews>
  <sheetFormatPr defaultRowHeight="14.25" x14ac:dyDescent="0.2"/>
  <cols>
    <col min="6" max="6" width="10.5" bestFit="1" customWidth="1"/>
    <col min="12" max="12" width="10.25" bestFit="1" customWidth="1"/>
    <col min="14" max="14" width="19.25" bestFit="1" customWidth="1"/>
    <col min="16" max="16" width="19.25" bestFit="1" customWidth="1"/>
    <col min="17" max="17" width="18.125" bestFit="1" customWidth="1"/>
  </cols>
  <sheetData>
    <row r="2" spans="3:17" x14ac:dyDescent="0.2">
      <c r="D2" t="s">
        <v>49</v>
      </c>
      <c r="E2" t="s">
        <v>50</v>
      </c>
      <c r="F2" t="s">
        <v>49</v>
      </c>
      <c r="G2" t="s">
        <v>50</v>
      </c>
    </row>
    <row r="3" spans="3:17" x14ac:dyDescent="0.2">
      <c r="C3" t="s">
        <v>31</v>
      </c>
      <c r="D3">
        <v>-4.9147000000000003E-2</v>
      </c>
      <c r="E3" t="s">
        <v>82</v>
      </c>
      <c r="F3">
        <v>-5.0838000000000001E-2</v>
      </c>
      <c r="G3" t="s">
        <v>82</v>
      </c>
    </row>
    <row r="4" spans="3:17" x14ac:dyDescent="0.2">
      <c r="C4" t="s">
        <v>22</v>
      </c>
      <c r="D4">
        <v>1.7367000000000001E-3</v>
      </c>
      <c r="E4" t="s">
        <v>82</v>
      </c>
      <c r="F4">
        <v>3.8420000000000001E-4</v>
      </c>
      <c r="J4" s="3" t="s">
        <v>0</v>
      </c>
      <c r="K4" s="3"/>
      <c r="L4" s="10">
        <v>487.86009999999999</v>
      </c>
    </row>
    <row r="5" spans="3:17" x14ac:dyDescent="0.2">
      <c r="C5" t="s">
        <v>33</v>
      </c>
      <c r="D5">
        <v>0.19231619999999999</v>
      </c>
      <c r="E5" t="s">
        <v>82</v>
      </c>
      <c r="F5">
        <v>5.1347900000000002E-2</v>
      </c>
      <c r="J5" s="3" t="s">
        <v>22</v>
      </c>
      <c r="K5" s="3"/>
      <c r="L5" s="10">
        <v>6.0674729999999997</v>
      </c>
    </row>
    <row r="6" spans="3:17" x14ac:dyDescent="0.2">
      <c r="C6" t="s">
        <v>34</v>
      </c>
      <c r="D6">
        <v>-1.6476000000000001E-2</v>
      </c>
      <c r="E6" t="s">
        <v>84</v>
      </c>
      <c r="F6">
        <v>1.2410600000000001E-2</v>
      </c>
      <c r="J6" s="3" t="s">
        <v>1</v>
      </c>
      <c r="K6" s="3"/>
      <c r="L6" s="10">
        <v>19.626729999999998</v>
      </c>
      <c r="N6">
        <f>D3+D4*$L5</f>
        <v>-3.8609619640900004E-2</v>
      </c>
      <c r="O6" t="e">
        <f t="shared" ref="O6" si="0">E3+2*E4*LN($L5)</f>
        <v>#VALUE!</v>
      </c>
      <c r="P6">
        <f>F3+F4*$L5</f>
        <v>-4.8506876873400002E-2</v>
      </c>
    </row>
    <row r="7" spans="3:17" x14ac:dyDescent="0.2">
      <c r="C7" t="s">
        <v>35</v>
      </c>
      <c r="D7">
        <v>-2.656E-2</v>
      </c>
      <c r="E7" t="s">
        <v>82</v>
      </c>
      <c r="F7">
        <v>3.7319199999999997E-2</v>
      </c>
      <c r="G7" t="s">
        <v>82</v>
      </c>
      <c r="J7" s="3" t="s">
        <v>2</v>
      </c>
      <c r="K7" s="3"/>
      <c r="L7" s="10">
        <v>20.911619999999999</v>
      </c>
      <c r="N7" s="8">
        <f>D5+2*D9*LN($L7)+D13*LN($L8)+D14*LN($L9)+D15*LN($L10)</f>
        <v>-1.1862901043615176E-2</v>
      </c>
      <c r="O7" s="8" t="e">
        <f>E5+2*#REF!*LN($L7)+E12*LN($L8)+E13*LN($L9)+E14*LN($L10)</f>
        <v>#VALUE!</v>
      </c>
      <c r="P7" s="8">
        <f>F5+2*F9*LN($L7)+F13*LN($L8)+F14*LN($L9)+F15*LN($L10)</f>
        <v>1.8144295178122414E-2</v>
      </c>
      <c r="Q7" s="8"/>
    </row>
    <row r="8" spans="3:17" x14ac:dyDescent="0.2">
      <c r="C8" t="s">
        <v>36</v>
      </c>
      <c r="D8">
        <v>-0.75170300000000001</v>
      </c>
      <c r="E8" t="s">
        <v>82</v>
      </c>
      <c r="F8">
        <v>-0.48585</v>
      </c>
      <c r="G8" t="s">
        <v>82</v>
      </c>
      <c r="J8" s="3" t="s">
        <v>3</v>
      </c>
      <c r="K8" s="3"/>
      <c r="L8" s="10">
        <v>0.24107290000000001</v>
      </c>
      <c r="N8" s="8">
        <f>D6+2*D10*LN($L8)+D13*LN($L7)+D16*LN($L9)+D18*LN($L10)</f>
        <v>2.5251294716576337E-2</v>
      </c>
      <c r="O8" s="8" t="e">
        <f>E6+2*E9*LN($L8)+E12*LN($L7)+E15*LN($L9)+E17*LN($L10)</f>
        <v>#VALUE!</v>
      </c>
      <c r="P8" s="8">
        <f>F6+2*F10*LN($L8)+F13*LN($L7)+F16*LN($L9)+F17*LN($L10)</f>
        <v>-5.573813192537508E-3</v>
      </c>
    </row>
    <row r="9" spans="3:17" x14ac:dyDescent="0.2">
      <c r="C9" t="s">
        <v>37</v>
      </c>
      <c r="D9">
        <v>4.216E-4</v>
      </c>
      <c r="F9">
        <v>1.2109E-3</v>
      </c>
      <c r="J9" s="3" t="s">
        <v>4</v>
      </c>
      <c r="K9" s="3"/>
      <c r="L9" s="10">
        <v>120.1058</v>
      </c>
      <c r="N9" s="8">
        <f>D7+2*D11*LN($L9)+D14*LN($L7)+D16*LN($L8)+D17*LN($L10)</f>
        <v>8.0229483489194106E-2</v>
      </c>
      <c r="O9" s="8" t="e">
        <f>E7+2*E10*LN($L9)+E13*LN($L7)+E15*LN($L8)+E19*LN($L10)</f>
        <v>#VALUE!</v>
      </c>
      <c r="P9" s="8">
        <f>F7+2*F11*LN($L9)+F14*LN($L7)+F16*LN($L8)+F19*LN($L10)</f>
        <v>3.5971927688797534E-2</v>
      </c>
    </row>
    <row r="10" spans="3:17" x14ac:dyDescent="0.2">
      <c r="C10" t="s">
        <v>38</v>
      </c>
      <c r="D10">
        <v>-3.202E-3</v>
      </c>
      <c r="E10" t="s">
        <v>82</v>
      </c>
      <c r="F10">
        <v>1.362E-4</v>
      </c>
      <c r="J10" s="3" t="s">
        <v>5</v>
      </c>
      <c r="K10" s="3"/>
      <c r="L10" s="10">
        <v>324.61559999999997</v>
      </c>
      <c r="N10" s="8">
        <f>D8+2*D12*LN(L10)+D15*LN($L7)+D17*LN(L8)+D18*LN(L9)</f>
        <v>0.15416132697379539</v>
      </c>
      <c r="O10" s="8" t="e">
        <f>E8+2*E11*LN(M$10)+E14*LN($L7)+E19*LN($L9)</f>
        <v>#VALUE!</v>
      </c>
      <c r="P10" s="8">
        <f>F8+2*F12*LN($L10)+F15*LN(L7)+F17*LN(L8)+F18*LN(L9)</f>
        <v>0.10462087267526551</v>
      </c>
    </row>
    <row r="11" spans="3:17" x14ac:dyDescent="0.2">
      <c r="C11" t="s">
        <v>39</v>
      </c>
      <c r="D11">
        <v>6.2988000000000002E-3</v>
      </c>
      <c r="E11" t="s">
        <v>82</v>
      </c>
      <c r="F11">
        <v>6.0610000000000004E-4</v>
      </c>
      <c r="G11" t="s">
        <v>86</v>
      </c>
      <c r="J11" s="3" t="s">
        <v>6</v>
      </c>
      <c r="K11" s="3"/>
      <c r="L11" s="10">
        <v>118.6384</v>
      </c>
      <c r="N11" s="8"/>
    </row>
    <row r="12" spans="3:17" x14ac:dyDescent="0.2">
      <c r="C12" t="s">
        <v>40</v>
      </c>
      <c r="D12">
        <v>8.5639000000000007E-2</v>
      </c>
      <c r="E12" t="s">
        <v>82</v>
      </c>
      <c r="F12" s="7">
        <v>5.3796299999999998E-2</v>
      </c>
      <c r="G12" t="s">
        <v>82</v>
      </c>
      <c r="J12" s="3" t="s">
        <v>7</v>
      </c>
      <c r="K12" s="3"/>
      <c r="L12" s="10">
        <v>0.78735270000000002</v>
      </c>
    </row>
    <row r="13" spans="3:17" x14ac:dyDescent="0.2">
      <c r="C13" t="s">
        <v>41</v>
      </c>
      <c r="D13">
        <v>-1.9550000000000001E-3</v>
      </c>
      <c r="F13" s="7">
        <v>-2.735E-3</v>
      </c>
      <c r="G13" t="s">
        <v>84</v>
      </c>
      <c r="J13" s="3" t="s">
        <v>8</v>
      </c>
      <c r="K13" s="3"/>
      <c r="L13" s="10">
        <v>1.096482</v>
      </c>
    </row>
    <row r="14" spans="3:17" x14ac:dyDescent="0.2">
      <c r="C14" t="s">
        <v>42</v>
      </c>
      <c r="D14">
        <v>-5.0699999999999999E-3</v>
      </c>
      <c r="E14" t="s">
        <v>82</v>
      </c>
      <c r="F14" s="7">
        <v>-3.3609999999999998E-3</v>
      </c>
      <c r="G14" t="s">
        <v>82</v>
      </c>
      <c r="J14" s="3" t="s">
        <v>9</v>
      </c>
      <c r="K14" s="3"/>
      <c r="L14" s="10">
        <v>0.75029880000000004</v>
      </c>
    </row>
    <row r="15" spans="3:17" x14ac:dyDescent="0.2">
      <c r="C15" t="s">
        <v>43</v>
      </c>
      <c r="D15">
        <v>-3.2035000000000001E-2</v>
      </c>
      <c r="E15" t="s">
        <v>82</v>
      </c>
      <c r="F15">
        <v>-4.9049999999999996E-3</v>
      </c>
      <c r="J15" s="3" t="s">
        <v>10</v>
      </c>
      <c r="K15" s="3"/>
      <c r="L15" s="10">
        <v>0.71079720000000002</v>
      </c>
    </row>
    <row r="16" spans="3:17" x14ac:dyDescent="0.2">
      <c r="C16" t="s">
        <v>44</v>
      </c>
      <c r="D16">
        <v>9.0030000000000004E-4</v>
      </c>
      <c r="E16" t="s">
        <v>82</v>
      </c>
      <c r="F16">
        <v>-3.3100000000000002E-4</v>
      </c>
      <c r="J16" s="3" t="s">
        <v>11</v>
      </c>
      <c r="K16" s="3"/>
      <c r="L16" s="10">
        <f>2-1.228533</f>
        <v>0.7714669999999999</v>
      </c>
    </row>
    <row r="17" spans="3:16" x14ac:dyDescent="0.2">
      <c r="C17" t="s">
        <v>45</v>
      </c>
      <c r="D17">
        <v>1.09228E-2</v>
      </c>
      <c r="E17" t="s">
        <v>82</v>
      </c>
      <c r="F17">
        <v>-1.3309999999999999E-3</v>
      </c>
      <c r="G17" t="s">
        <v>82</v>
      </c>
      <c r="J17" s="3" t="s">
        <v>12</v>
      </c>
      <c r="K17" s="3"/>
      <c r="L17" s="10">
        <v>56.935879999999997</v>
      </c>
    </row>
    <row r="18" spans="3:16" x14ac:dyDescent="0.2">
      <c r="C18" t="s">
        <v>46</v>
      </c>
      <c r="D18">
        <v>5.9227999999999998E-3</v>
      </c>
      <c r="F18">
        <v>-3.901E-3</v>
      </c>
      <c r="J18" s="3" t="s">
        <v>13</v>
      </c>
      <c r="K18" s="3"/>
      <c r="L18" s="10">
        <v>5.9806970000000002</v>
      </c>
    </row>
    <row r="19" spans="3:16" ht="15" thickBot="1" x14ac:dyDescent="0.25">
      <c r="C19" t="s">
        <v>47</v>
      </c>
      <c r="D19">
        <v>-1.1410000000000001E-3</v>
      </c>
      <c r="F19">
        <v>4.4890000000000002E-4</v>
      </c>
      <c r="J19" s="3" t="s">
        <v>14</v>
      </c>
      <c r="K19" s="3"/>
      <c r="L19" s="11">
        <v>7.3441300000000001E-2</v>
      </c>
    </row>
    <row r="20" spans="3:16" x14ac:dyDescent="0.2">
      <c r="C20" t="s">
        <v>48</v>
      </c>
      <c r="D20" s="9">
        <v>-8.4899999999999993E-3</v>
      </c>
      <c r="E20" t="s">
        <v>82</v>
      </c>
      <c r="F20">
        <v>-6.3299999999999999E-4</v>
      </c>
      <c r="G20" t="s">
        <v>82</v>
      </c>
      <c r="J20" s="3" t="s">
        <v>15</v>
      </c>
      <c r="K20" s="3"/>
      <c r="L20" s="12">
        <v>4.1080540000000001</v>
      </c>
    </row>
    <row r="21" spans="3:16" ht="15" thickBot="1" x14ac:dyDescent="0.25">
      <c r="C21" t="s">
        <v>10</v>
      </c>
      <c r="D21">
        <v>-9.5696000000000003E-2</v>
      </c>
      <c r="E21" t="s">
        <v>82</v>
      </c>
      <c r="F21" s="9">
        <v>-7.1101999999999999E-2</v>
      </c>
      <c r="J21" s="5" t="s">
        <v>16</v>
      </c>
      <c r="K21" s="5"/>
      <c r="L21" s="12">
        <v>0.17683599999999999</v>
      </c>
    </row>
    <row r="22" spans="3:16" x14ac:dyDescent="0.2">
      <c r="C22" t="s">
        <v>8</v>
      </c>
      <c r="D22">
        <v>-1.14E-3</v>
      </c>
      <c r="F22">
        <v>9.8050000000000003E-4</v>
      </c>
    </row>
    <row r="23" spans="3:16" x14ac:dyDescent="0.2">
      <c r="C23" t="s">
        <v>11</v>
      </c>
      <c r="D23">
        <v>-2.4553999999999999E-2</v>
      </c>
      <c r="E23" t="s">
        <v>82</v>
      </c>
      <c r="F23">
        <v>-9.0060000000000001E-3</v>
      </c>
    </row>
    <row r="24" spans="3:16" x14ac:dyDescent="0.2">
      <c r="C24" t="s">
        <v>12</v>
      </c>
      <c r="D24">
        <v>-1.407E-3</v>
      </c>
      <c r="E24" t="s">
        <v>82</v>
      </c>
      <c r="F24">
        <v>-3.1E-4</v>
      </c>
    </row>
    <row r="25" spans="3:16" x14ac:dyDescent="0.2">
      <c r="C25" t="s">
        <v>13</v>
      </c>
      <c r="D25">
        <v>-3.908E-3</v>
      </c>
      <c r="E25" t="s">
        <v>82</v>
      </c>
      <c r="F25">
        <v>-1.8370000000000001E-3</v>
      </c>
      <c r="I25" t="s">
        <v>31</v>
      </c>
      <c r="J25">
        <v>2.65905E-2</v>
      </c>
      <c r="K25">
        <v>4.3439999999999998E-3</v>
      </c>
      <c r="L25">
        <v>1.507E-2</v>
      </c>
      <c r="M25">
        <v>7.509E-3</v>
      </c>
      <c r="N25">
        <f>J25+J26*$L5</f>
        <v>2.2106637453000001E-2</v>
      </c>
      <c r="P25">
        <f t="shared" ref="P25" si="1">L25+L26*$L5</f>
        <v>1.7873172526E-2</v>
      </c>
    </row>
    <row r="26" spans="3:16" x14ac:dyDescent="0.2">
      <c r="C26" t="s">
        <v>14</v>
      </c>
      <c r="D26">
        <v>-3.8754999999999998E-2</v>
      </c>
      <c r="E26" t="s">
        <v>82</v>
      </c>
      <c r="F26">
        <v>1.1792E-2</v>
      </c>
      <c r="I26" t="s">
        <v>22</v>
      </c>
      <c r="J26">
        <v>-7.3899999999999997E-4</v>
      </c>
      <c r="K26">
        <v>2.6429999999999997E-4</v>
      </c>
      <c r="L26">
        <v>4.6200000000000001E-4</v>
      </c>
      <c r="M26">
        <v>3.5100000000000002E-4</v>
      </c>
    </row>
    <row r="27" spans="3:16" x14ac:dyDescent="0.2">
      <c r="C27" t="s">
        <v>9</v>
      </c>
      <c r="D27">
        <v>2.1724000000000001E-3</v>
      </c>
      <c r="F27">
        <v>-5.1580000000000003E-3</v>
      </c>
    </row>
    <row r="28" spans="3:16" x14ac:dyDescent="0.2">
      <c r="C28" t="s">
        <v>15</v>
      </c>
      <c r="D28">
        <v>-6.4949999999999999E-3</v>
      </c>
      <c r="E28" t="s">
        <v>84</v>
      </c>
      <c r="F28">
        <v>6.7333999999999996E-3</v>
      </c>
    </row>
    <row r="29" spans="3:16" x14ac:dyDescent="0.2">
      <c r="C29" t="s">
        <v>16</v>
      </c>
      <c r="D29">
        <v>5.9284999999999997E-3</v>
      </c>
      <c r="F29">
        <v>9.0938000000000008E-3</v>
      </c>
    </row>
    <row r="49" spans="4:6" x14ac:dyDescent="0.2">
      <c r="F49" s="7"/>
    </row>
    <row r="50" spans="4:6" x14ac:dyDescent="0.2">
      <c r="F50" s="7"/>
    </row>
    <row r="53" spans="4:6" x14ac:dyDescent="0.2">
      <c r="D53" s="9"/>
      <c r="F53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63C7-E497-4551-903F-070C41E6C112}">
  <dimension ref="B2:K309"/>
  <sheetViews>
    <sheetView workbookViewId="0">
      <selection activeCell="I47" sqref="I47"/>
    </sheetView>
  </sheetViews>
  <sheetFormatPr defaultRowHeight="14.25" x14ac:dyDescent="0.2"/>
  <sheetData>
    <row r="2" spans="2:11" x14ac:dyDescent="0.2">
      <c r="C2" t="s">
        <v>51</v>
      </c>
      <c r="D2" t="s">
        <v>52</v>
      </c>
      <c r="E2" t="s">
        <v>51</v>
      </c>
      <c r="H2" t="s">
        <v>89</v>
      </c>
      <c r="I2" t="s">
        <v>90</v>
      </c>
    </row>
    <row r="3" spans="2:11" x14ac:dyDescent="0.2">
      <c r="B3" t="s">
        <v>53</v>
      </c>
      <c r="C3">
        <v>-4.9147000000000003E-2</v>
      </c>
      <c r="D3" t="s">
        <v>81</v>
      </c>
      <c r="E3">
        <v>-5.0838000000000001E-2</v>
      </c>
      <c r="H3">
        <v>0.1</v>
      </c>
      <c r="I3">
        <f>EXP(-0.04915*LN(H3)+0.001737*H3)</f>
        <v>1.1200191208185075</v>
      </c>
      <c r="K3">
        <v>28</v>
      </c>
    </row>
    <row r="4" spans="2:11" x14ac:dyDescent="0.2">
      <c r="B4" t="s">
        <v>54</v>
      </c>
      <c r="C4">
        <v>1.7367000000000001E-3</v>
      </c>
      <c r="D4" t="s">
        <v>81</v>
      </c>
      <c r="E4">
        <v>3.8420000000000001E-4</v>
      </c>
      <c r="H4">
        <v>0.2</v>
      </c>
      <c r="I4">
        <f t="shared" ref="I4:I67" si="0">EXP(-0.04915*LN(H4)+0.001737*H4)</f>
        <v>1.0826928023008249</v>
      </c>
      <c r="K4">
        <f>MIN(I3:I309)</f>
        <v>0.89123971109374589</v>
      </c>
    </row>
    <row r="5" spans="2:11" x14ac:dyDescent="0.2">
      <c r="B5" t="s">
        <v>55</v>
      </c>
      <c r="C5">
        <v>0.19231619999999999</v>
      </c>
      <c r="D5" t="s">
        <v>81</v>
      </c>
      <c r="E5">
        <v>5.1347900000000002E-2</v>
      </c>
      <c r="H5">
        <v>0.3</v>
      </c>
      <c r="I5">
        <f t="shared" si="0"/>
        <v>1.0615141829782404</v>
      </c>
    </row>
    <row r="6" spans="2:11" x14ac:dyDescent="0.2">
      <c r="B6" t="s">
        <v>56</v>
      </c>
      <c r="C6">
        <v>-1.6476000000000001E-2</v>
      </c>
      <c r="D6" t="s">
        <v>83</v>
      </c>
      <c r="E6">
        <v>1.2410600000000001E-2</v>
      </c>
      <c r="H6">
        <v>0.4</v>
      </c>
      <c r="I6">
        <f t="shared" si="0"/>
        <v>1.0467922514033745</v>
      </c>
    </row>
    <row r="7" spans="2:11" x14ac:dyDescent="0.2">
      <c r="B7" t="s">
        <v>57</v>
      </c>
      <c r="C7">
        <v>-2.656E-2</v>
      </c>
      <c r="D7" t="s">
        <v>81</v>
      </c>
      <c r="E7">
        <v>3.7319199999999997E-2</v>
      </c>
      <c r="H7">
        <v>0.5</v>
      </c>
      <c r="I7">
        <f t="shared" si="0"/>
        <v>1.0355541394997909</v>
      </c>
    </row>
    <row r="8" spans="2:11" x14ac:dyDescent="0.2">
      <c r="B8" t="s">
        <v>58</v>
      </c>
      <c r="C8">
        <v>-0.75170300000000001</v>
      </c>
      <c r="D8" t="s">
        <v>81</v>
      </c>
      <c r="E8">
        <v>-0.48585</v>
      </c>
      <c r="H8">
        <v>0.6</v>
      </c>
      <c r="I8">
        <f t="shared" si="0"/>
        <v>1.0264941714789726</v>
      </c>
    </row>
    <row r="9" spans="2:11" x14ac:dyDescent="0.2">
      <c r="B9" t="s">
        <v>59</v>
      </c>
      <c r="C9">
        <v>4.216E-4</v>
      </c>
      <c r="E9">
        <v>1.2109E-3</v>
      </c>
      <c r="H9">
        <v>0.7</v>
      </c>
      <c r="I9">
        <f t="shared" si="0"/>
        <v>1.0189232918071882</v>
      </c>
    </row>
    <row r="10" spans="2:11" x14ac:dyDescent="0.2">
      <c r="B10" t="s">
        <v>60</v>
      </c>
      <c r="C10">
        <v>-3.202E-3</v>
      </c>
      <c r="D10" t="s">
        <v>81</v>
      </c>
      <c r="E10">
        <v>1.362E-4</v>
      </c>
      <c r="H10">
        <v>0.8</v>
      </c>
      <c r="I10">
        <f t="shared" si="0"/>
        <v>1.0124337700341151</v>
      </c>
    </row>
    <row r="11" spans="2:11" x14ac:dyDescent="0.2">
      <c r="B11" t="s">
        <v>61</v>
      </c>
      <c r="C11">
        <v>6.2988000000000002E-3</v>
      </c>
      <c r="D11" t="s">
        <v>81</v>
      </c>
      <c r="E11">
        <v>6.0610000000000004E-4</v>
      </c>
      <c r="H11">
        <v>0.9</v>
      </c>
      <c r="I11">
        <f t="shared" si="0"/>
        <v>1.0067645462282591</v>
      </c>
    </row>
    <row r="12" spans="2:11" x14ac:dyDescent="0.2">
      <c r="B12" t="s">
        <v>62</v>
      </c>
      <c r="C12">
        <v>8.5639000000000007E-2</v>
      </c>
      <c r="D12" t="s">
        <v>81</v>
      </c>
      <c r="E12">
        <v>5.3796299999999998E-2</v>
      </c>
      <c r="H12">
        <v>1</v>
      </c>
      <c r="I12">
        <f t="shared" si="0"/>
        <v>1.00173850945835</v>
      </c>
    </row>
    <row r="13" spans="2:11" x14ac:dyDescent="0.2">
      <c r="B13" t="s">
        <v>63</v>
      </c>
      <c r="C13">
        <v>-1.9550000000000001E-3</v>
      </c>
      <c r="E13">
        <v>-2.735E-3</v>
      </c>
      <c r="H13">
        <v>1.1000000000000001</v>
      </c>
      <c r="I13">
        <f t="shared" si="0"/>
        <v>0.99723004807846671</v>
      </c>
    </row>
    <row r="14" spans="2:11" x14ac:dyDescent="0.2">
      <c r="B14" t="s">
        <v>64</v>
      </c>
      <c r="C14">
        <v>-5.0699999999999999E-3</v>
      </c>
      <c r="D14" t="s">
        <v>81</v>
      </c>
      <c r="E14">
        <v>-3.3609999999999998E-3</v>
      </c>
      <c r="H14">
        <v>1.2</v>
      </c>
      <c r="I14">
        <f t="shared" si="0"/>
        <v>0.99314688591030842</v>
      </c>
    </row>
    <row r="15" spans="2:11" x14ac:dyDescent="0.2">
      <c r="B15" t="s">
        <v>65</v>
      </c>
      <c r="C15">
        <v>-3.2035000000000001E-2</v>
      </c>
      <c r="D15" t="s">
        <v>81</v>
      </c>
      <c r="E15">
        <v>-4.9049999999999996E-3</v>
      </c>
      <c r="H15">
        <v>1.3</v>
      </c>
      <c r="I15">
        <f t="shared" si="0"/>
        <v>0.98941927032575772</v>
      </c>
    </row>
    <row r="16" spans="2:11" x14ac:dyDescent="0.2">
      <c r="B16" t="s">
        <v>66</v>
      </c>
      <c r="C16">
        <v>9.0030000000000004E-4</v>
      </c>
      <c r="D16" t="s">
        <v>81</v>
      </c>
      <c r="E16">
        <v>-3.3100000000000002E-4</v>
      </c>
      <c r="H16">
        <v>1.4</v>
      </c>
      <c r="I16">
        <f t="shared" si="0"/>
        <v>0.98599321037765197</v>
      </c>
    </row>
    <row r="17" spans="2:9" x14ac:dyDescent="0.2">
      <c r="B17" t="s">
        <v>67</v>
      </c>
      <c r="C17">
        <v>1.09228E-2</v>
      </c>
      <c r="D17" t="s">
        <v>81</v>
      </c>
      <c r="E17">
        <v>-1.3309999999999999E-3</v>
      </c>
      <c r="H17">
        <v>1.5</v>
      </c>
      <c r="I17">
        <f t="shared" si="0"/>
        <v>0.98282607233115071</v>
      </c>
    </row>
    <row r="18" spans="2:9" x14ac:dyDescent="0.2">
      <c r="B18" t="s">
        <v>68</v>
      </c>
      <c r="C18">
        <v>5.9227999999999998E-3</v>
      </c>
      <c r="E18">
        <v>-3.901E-3</v>
      </c>
      <c r="H18">
        <v>1.6</v>
      </c>
      <c r="I18">
        <f t="shared" si="0"/>
        <v>0.97988361127323276</v>
      </c>
    </row>
    <row r="19" spans="2:9" x14ac:dyDescent="0.2">
      <c r="B19" t="s">
        <v>69</v>
      </c>
      <c r="C19">
        <v>-1.1410000000000001E-3</v>
      </c>
      <c r="E19">
        <v>4.4890000000000002E-4</v>
      </c>
      <c r="H19">
        <v>1.7</v>
      </c>
      <c r="I19">
        <f t="shared" si="0"/>
        <v>0.97713791171923703</v>
      </c>
    </row>
    <row r="20" spans="2:9" x14ac:dyDescent="0.2">
      <c r="B20" t="s">
        <v>70</v>
      </c>
      <c r="C20">
        <v>-8.4899999999999993E-3</v>
      </c>
      <c r="D20" t="s">
        <v>81</v>
      </c>
      <c r="E20">
        <v>-6.3299999999999999E-4</v>
      </c>
      <c r="H20">
        <v>1</v>
      </c>
      <c r="I20">
        <f t="shared" si="0"/>
        <v>1.00173850945835</v>
      </c>
    </row>
    <row r="21" spans="2:9" x14ac:dyDescent="0.2">
      <c r="B21" t="s">
        <v>71</v>
      </c>
      <c r="C21">
        <v>-9.5696000000000003E-2</v>
      </c>
      <c r="D21" t="s">
        <v>81</v>
      </c>
      <c r="E21">
        <v>-7.1101999999999999E-2</v>
      </c>
      <c r="H21">
        <v>2</v>
      </c>
      <c r="I21">
        <f t="shared" si="0"/>
        <v>0.96986908168902419</v>
      </c>
    </row>
    <row r="22" spans="2:9" x14ac:dyDescent="0.2">
      <c r="B22" t="s">
        <v>72</v>
      </c>
      <c r="C22">
        <v>-1.14E-3</v>
      </c>
      <c r="E22">
        <v>9.8050000000000003E-4</v>
      </c>
      <c r="H22">
        <v>3</v>
      </c>
      <c r="I22">
        <f t="shared" si="0"/>
        <v>0.95238511446756535</v>
      </c>
    </row>
    <row r="23" spans="2:9" x14ac:dyDescent="0.2">
      <c r="B23" t="s">
        <v>73</v>
      </c>
      <c r="C23">
        <v>-2.4553999999999999E-2</v>
      </c>
      <c r="D23" t="s">
        <v>81</v>
      </c>
      <c r="E23">
        <v>-9.0060000000000001E-3</v>
      </c>
      <c r="H23">
        <v>4</v>
      </c>
      <c r="I23">
        <f t="shared" si="0"/>
        <v>0.94064603561631099</v>
      </c>
    </row>
    <row r="24" spans="2:9" x14ac:dyDescent="0.2">
      <c r="B24" t="s">
        <v>74</v>
      </c>
      <c r="C24">
        <v>-1.407E-3</v>
      </c>
      <c r="D24" t="s">
        <v>81</v>
      </c>
      <c r="E24">
        <v>-3.1E-4</v>
      </c>
      <c r="H24">
        <v>5</v>
      </c>
      <c r="I24">
        <f t="shared" si="0"/>
        <v>0.93200334672519081</v>
      </c>
    </row>
    <row r="25" spans="2:9" x14ac:dyDescent="0.2">
      <c r="B25" t="s">
        <v>75</v>
      </c>
      <c r="C25">
        <v>-3.908E-3</v>
      </c>
      <c r="D25" t="s">
        <v>81</v>
      </c>
      <c r="E25">
        <v>-1.8370000000000001E-3</v>
      </c>
      <c r="H25">
        <v>6</v>
      </c>
      <c r="I25">
        <f t="shared" si="0"/>
        <v>0.92529471823111809</v>
      </c>
    </row>
    <row r="26" spans="2:9" x14ac:dyDescent="0.2">
      <c r="B26" t="s">
        <v>76</v>
      </c>
      <c r="C26">
        <v>-3.8754999999999998E-2</v>
      </c>
      <c r="D26" t="s">
        <v>81</v>
      </c>
      <c r="E26">
        <v>1.1792E-2</v>
      </c>
      <c r="H26">
        <v>7</v>
      </c>
      <c r="I26">
        <f t="shared" si="0"/>
        <v>0.91990719978462809</v>
      </c>
    </row>
    <row r="27" spans="2:9" x14ac:dyDescent="0.2">
      <c r="B27" t="s">
        <v>77</v>
      </c>
      <c r="C27">
        <v>2.1724000000000001E-3</v>
      </c>
      <c r="E27">
        <v>-5.1580000000000003E-3</v>
      </c>
      <c r="H27">
        <v>8</v>
      </c>
      <c r="I27">
        <f t="shared" si="0"/>
        <v>0.91547836066830846</v>
      </c>
    </row>
    <row r="28" spans="2:9" x14ac:dyDescent="0.2">
      <c r="B28" t="s">
        <v>78</v>
      </c>
      <c r="C28">
        <v>-6.4949999999999999E-3</v>
      </c>
      <c r="D28" t="s">
        <v>83</v>
      </c>
      <c r="E28">
        <v>6.7333999999999996E-3</v>
      </c>
      <c r="H28">
        <v>9</v>
      </c>
      <c r="I28">
        <f t="shared" si="0"/>
        <v>0.91177631468575937</v>
      </c>
    </row>
    <row r="29" spans="2:9" x14ac:dyDescent="0.2">
      <c r="B29" t="s">
        <v>79</v>
      </c>
      <c r="C29">
        <v>5.9284999999999997E-3</v>
      </c>
      <c r="E29">
        <v>9.0938000000000008E-3</v>
      </c>
      <c r="H29">
        <v>10</v>
      </c>
      <c r="I29">
        <f t="shared" si="0"/>
        <v>0.90864385766871003</v>
      </c>
    </row>
    <row r="30" spans="2:9" x14ac:dyDescent="0.2">
      <c r="H30">
        <v>11</v>
      </c>
      <c r="I30">
        <f t="shared" si="0"/>
        <v>0.90596957728548866</v>
      </c>
    </row>
    <row r="31" spans="2:9" x14ac:dyDescent="0.2">
      <c r="H31">
        <v>12</v>
      </c>
      <c r="I31">
        <f t="shared" si="0"/>
        <v>0.90367168773682005</v>
      </c>
    </row>
    <row r="32" spans="2:9" x14ac:dyDescent="0.2">
      <c r="H32">
        <v>13</v>
      </c>
      <c r="I32">
        <f t="shared" si="0"/>
        <v>0.90168841102665775</v>
      </c>
    </row>
    <row r="33" spans="8:9" x14ac:dyDescent="0.2">
      <c r="H33">
        <v>14</v>
      </c>
      <c r="I33">
        <f t="shared" si="0"/>
        <v>0.89997196355321196</v>
      </c>
    </row>
    <row r="34" spans="8:9" x14ac:dyDescent="0.2">
      <c r="H34">
        <v>15</v>
      </c>
      <c r="I34">
        <f t="shared" si="0"/>
        <v>0.89848464061013511</v>
      </c>
    </row>
    <row r="35" spans="8:9" x14ac:dyDescent="0.2">
      <c r="H35">
        <v>16</v>
      </c>
      <c r="I35">
        <f t="shared" si="0"/>
        <v>0.89719617850855082</v>
      </c>
    </row>
    <row r="36" spans="8:9" x14ac:dyDescent="0.2">
      <c r="H36">
        <v>17</v>
      </c>
      <c r="I36">
        <f t="shared" si="0"/>
        <v>0.89608192515672935</v>
      </c>
    </row>
    <row r="37" spans="8:9" x14ac:dyDescent="0.2">
      <c r="H37">
        <v>18</v>
      </c>
      <c r="I37">
        <f t="shared" si="0"/>
        <v>0.89512153923363025</v>
      </c>
    </row>
    <row r="38" spans="8:9" x14ac:dyDescent="0.2">
      <c r="H38">
        <v>19</v>
      </c>
      <c r="I38">
        <f t="shared" si="0"/>
        <v>0.89429804488702846</v>
      </c>
    </row>
    <row r="39" spans="8:9" x14ac:dyDescent="0.2">
      <c r="H39">
        <v>20</v>
      </c>
      <c r="I39">
        <f t="shared" si="0"/>
        <v>0.89359713153248999</v>
      </c>
    </row>
    <row r="40" spans="8:9" x14ac:dyDescent="0.2">
      <c r="H40">
        <v>21</v>
      </c>
      <c r="I40">
        <f t="shared" si="0"/>
        <v>0.89300662634492256</v>
      </c>
    </row>
    <row r="41" spans="8:9" x14ac:dyDescent="0.2">
      <c r="H41">
        <v>22</v>
      </c>
      <c r="I41">
        <f t="shared" si="0"/>
        <v>0.89251609080065819</v>
      </c>
    </row>
    <row r="42" spans="8:9" x14ac:dyDescent="0.2">
      <c r="H42">
        <v>23</v>
      </c>
      <c r="I42">
        <f t="shared" si="0"/>
        <v>0.89211650788290586</v>
      </c>
    </row>
    <row r="43" spans="8:9" x14ac:dyDescent="0.2">
      <c r="H43">
        <v>24</v>
      </c>
      <c r="I43">
        <f t="shared" si="0"/>
        <v>0.89180003658802143</v>
      </c>
    </row>
    <row r="44" spans="8:9" x14ac:dyDescent="0.2">
      <c r="H44">
        <v>25</v>
      </c>
      <c r="I44">
        <f t="shared" si="0"/>
        <v>0.89155981709815446</v>
      </c>
    </row>
    <row r="45" spans="8:9" x14ac:dyDescent="0.2">
      <c r="H45">
        <v>26</v>
      </c>
      <c r="I45">
        <f t="shared" si="0"/>
        <v>0.89138981458834154</v>
      </c>
    </row>
    <row r="46" spans="8:9" x14ac:dyDescent="0.2">
      <c r="H46">
        <v>27</v>
      </c>
      <c r="I46">
        <f t="shared" si="0"/>
        <v>0.89128469283949341</v>
      </c>
    </row>
    <row r="47" spans="8:9" x14ac:dyDescent="0.2">
      <c r="H47">
        <v>28</v>
      </c>
      <c r="I47">
        <f t="shared" si="0"/>
        <v>0.89123971109374589</v>
      </c>
    </row>
    <row r="48" spans="8:9" x14ac:dyDescent="0.2">
      <c r="H48">
        <v>29</v>
      </c>
      <c r="I48">
        <f t="shared" si="0"/>
        <v>0.89125063921346004</v>
      </c>
    </row>
    <row r="49" spans="8:9" x14ac:dyDescent="0.2">
      <c r="H49">
        <v>30</v>
      </c>
      <c r="I49">
        <f t="shared" si="0"/>
        <v>0.89131368738631866</v>
      </c>
    </row>
    <row r="50" spans="8:9" x14ac:dyDescent="0.2">
      <c r="H50">
        <v>31</v>
      </c>
      <c r="I50">
        <f t="shared" si="0"/>
        <v>0.89142544748816521</v>
      </c>
    </row>
    <row r="51" spans="8:9" x14ac:dyDescent="0.2">
      <c r="H51">
        <v>32</v>
      </c>
      <c r="I51">
        <f t="shared" si="0"/>
        <v>0.89158284386217446</v>
      </c>
    </row>
    <row r="52" spans="8:9" x14ac:dyDescent="0.2">
      <c r="H52">
        <v>33</v>
      </c>
      <c r="I52">
        <f t="shared" si="0"/>
        <v>0.89178309175953441</v>
      </c>
    </row>
    <row r="53" spans="8:9" x14ac:dyDescent="0.2">
      <c r="H53">
        <v>34</v>
      </c>
      <c r="I53">
        <f t="shared" si="0"/>
        <v>0.89202366205641681</v>
      </c>
    </row>
    <row r="54" spans="8:9" x14ac:dyDescent="0.2">
      <c r="H54">
        <v>35</v>
      </c>
      <c r="I54">
        <f t="shared" si="0"/>
        <v>0.89230225114530914</v>
      </c>
    </row>
    <row r="55" spans="8:9" x14ac:dyDescent="0.2">
      <c r="H55">
        <v>36</v>
      </c>
      <c r="I55">
        <f t="shared" si="0"/>
        <v>0.89261675511780136</v>
      </c>
    </row>
    <row r="56" spans="8:9" x14ac:dyDescent="0.2">
      <c r="H56">
        <v>37</v>
      </c>
      <c r="I56">
        <f t="shared" si="0"/>
        <v>0.89296524752660333</v>
      </c>
    </row>
    <row r="57" spans="8:9" x14ac:dyDescent="0.2">
      <c r="H57">
        <v>38</v>
      </c>
      <c r="I57">
        <f t="shared" si="0"/>
        <v>0.89334596014858403</v>
      </c>
    </row>
    <row r="58" spans="8:9" x14ac:dyDescent="0.2">
      <c r="H58">
        <v>39</v>
      </c>
      <c r="I58">
        <f t="shared" si="0"/>
        <v>0.89375726627660379</v>
      </c>
    </row>
    <row r="59" spans="8:9" x14ac:dyDescent="0.2">
      <c r="H59">
        <v>40</v>
      </c>
      <c r="I59">
        <f t="shared" si="0"/>
        <v>0.89419766615227392</v>
      </c>
    </row>
    <row r="60" spans="8:9" x14ac:dyDescent="0.2">
      <c r="H60">
        <v>41</v>
      </c>
      <c r="I60">
        <f t="shared" si="0"/>
        <v>0.89466577421935944</v>
      </c>
    </row>
    <row r="61" spans="8:9" x14ac:dyDescent="0.2">
      <c r="H61">
        <v>42</v>
      </c>
      <c r="I61">
        <f t="shared" si="0"/>
        <v>0.89516030793200962</v>
      </c>
    </row>
    <row r="62" spans="8:9" x14ac:dyDescent="0.2">
      <c r="H62">
        <v>43</v>
      </c>
      <c r="I62">
        <f t="shared" si="0"/>
        <v>0.89568007789613735</v>
      </c>
    </row>
    <row r="63" spans="8:9" x14ac:dyDescent="0.2">
      <c r="H63">
        <v>44</v>
      </c>
      <c r="I63">
        <f t="shared" si="0"/>
        <v>0.89622397915823648</v>
      </c>
    </row>
    <row r="64" spans="8:9" x14ac:dyDescent="0.2">
      <c r="H64">
        <v>45</v>
      </c>
      <c r="I64">
        <f t="shared" si="0"/>
        <v>0.89679098348537856</v>
      </c>
    </row>
    <row r="65" spans="8:9" x14ac:dyDescent="0.2">
      <c r="H65">
        <v>46</v>
      </c>
      <c r="I65">
        <f t="shared" si="0"/>
        <v>0.89738013250437221</v>
      </c>
    </row>
    <row r="66" spans="8:9" x14ac:dyDescent="0.2">
      <c r="H66">
        <v>47</v>
      </c>
      <c r="I66">
        <f t="shared" si="0"/>
        <v>0.89799053158810482</v>
      </c>
    </row>
    <row r="67" spans="8:9" x14ac:dyDescent="0.2">
      <c r="H67">
        <v>48</v>
      </c>
      <c r="I67">
        <f t="shared" si="0"/>
        <v>0.89862134439372732</v>
      </c>
    </row>
    <row r="68" spans="8:9" x14ac:dyDescent="0.2">
      <c r="H68">
        <v>49</v>
      </c>
      <c r="I68">
        <f t="shared" ref="I68:I131" si="1">EXP(-0.04915*LN(H68)+0.001737*H68)</f>
        <v>0.89927178797122076</v>
      </c>
    </row>
    <row r="69" spans="8:9" x14ac:dyDescent="0.2">
      <c r="H69">
        <v>50</v>
      </c>
      <c r="I69">
        <f t="shared" si="1"/>
        <v>0.89994112837249618</v>
      </c>
    </row>
    <row r="70" spans="8:9" x14ac:dyDescent="0.2">
      <c r="H70">
        <v>51</v>
      </c>
      <c r="I70">
        <f t="shared" si="1"/>
        <v>0.90062867670094726</v>
      </c>
    </row>
    <row r="71" spans="8:9" x14ac:dyDescent="0.2">
      <c r="H71">
        <v>52</v>
      </c>
      <c r="I71">
        <f t="shared" si="1"/>
        <v>0.90133378554960897</v>
      </c>
    </row>
    <row r="72" spans="8:9" x14ac:dyDescent="0.2">
      <c r="H72">
        <v>53</v>
      </c>
      <c r="I72">
        <f t="shared" si="1"/>
        <v>0.90205584578304743</v>
      </c>
    </row>
    <row r="73" spans="8:9" x14ac:dyDescent="0.2">
      <c r="H73">
        <v>54</v>
      </c>
      <c r="I73">
        <f t="shared" si="1"/>
        <v>0.90279428362402803</v>
      </c>
    </row>
    <row r="74" spans="8:9" x14ac:dyDescent="0.2">
      <c r="H74">
        <v>55</v>
      </c>
      <c r="I74">
        <f t="shared" si="1"/>
        <v>0.90354855801105738</v>
      </c>
    </row>
    <row r="75" spans="8:9" x14ac:dyDescent="0.2">
      <c r="H75">
        <v>56</v>
      </c>
      <c r="I75">
        <f t="shared" si="1"/>
        <v>0.90431815819720252</v>
      </c>
    </row>
    <row r="76" spans="8:9" x14ac:dyDescent="0.2">
      <c r="H76">
        <v>57</v>
      </c>
      <c r="I76">
        <f t="shared" si="1"/>
        <v>0.90510260156429656</v>
      </c>
    </row>
    <row r="77" spans="8:9" x14ac:dyDescent="0.2">
      <c r="H77">
        <v>58</v>
      </c>
      <c r="I77">
        <f t="shared" si="1"/>
        <v>0.90590143162981318</v>
      </c>
    </row>
    <row r="78" spans="8:9" x14ac:dyDescent="0.2">
      <c r="H78">
        <v>59</v>
      </c>
      <c r="I78">
        <f t="shared" si="1"/>
        <v>0.90671421622643844</v>
      </c>
    </row>
    <row r="79" spans="8:9" x14ac:dyDescent="0.2">
      <c r="H79">
        <v>60</v>
      </c>
      <c r="I79">
        <f t="shared" si="1"/>
        <v>0.9075405458367366</v>
      </c>
    </row>
    <row r="80" spans="8:9" x14ac:dyDescent="0.2">
      <c r="H80">
        <v>61</v>
      </c>
      <c r="I80">
        <f t="shared" si="1"/>
        <v>0.90838003206736251</v>
      </c>
    </row>
    <row r="81" spans="8:9" x14ac:dyDescent="0.2">
      <c r="H81">
        <v>62</v>
      </c>
      <c r="I81">
        <f t="shared" si="1"/>
        <v>0.90923230624905826</v>
      </c>
    </row>
    <row r="82" spans="8:9" x14ac:dyDescent="0.2">
      <c r="H82">
        <v>63</v>
      </c>
      <c r="I82">
        <f t="shared" si="1"/>
        <v>0.91009701815022626</v>
      </c>
    </row>
    <row r="83" spans="8:9" x14ac:dyDescent="0.2">
      <c r="H83">
        <v>64</v>
      </c>
      <c r="I83">
        <f t="shared" si="1"/>
        <v>0.91097383479322935</v>
      </c>
    </row>
    <row r="84" spans="8:9" x14ac:dyDescent="0.2">
      <c r="H84">
        <v>65</v>
      </c>
      <c r="I84">
        <f t="shared" si="1"/>
        <v>0.91186243936375677</v>
      </c>
    </row>
    <row r="85" spans="8:9" x14ac:dyDescent="0.2">
      <c r="H85">
        <v>66</v>
      </c>
      <c r="I85">
        <f t="shared" si="1"/>
        <v>0.91276253020463549</v>
      </c>
    </row>
    <row r="86" spans="8:9" x14ac:dyDescent="0.2">
      <c r="H86">
        <v>67</v>
      </c>
      <c r="I86">
        <f t="shared" si="1"/>
        <v>0.91367381988638385</v>
      </c>
    </row>
    <row r="87" spans="8:9" x14ac:dyDescent="0.2">
      <c r="H87">
        <v>68</v>
      </c>
      <c r="I87">
        <f t="shared" si="1"/>
        <v>0.9145960343476085</v>
      </c>
    </row>
    <row r="88" spans="8:9" x14ac:dyDescent="0.2">
      <c r="H88">
        <v>69</v>
      </c>
      <c r="I88">
        <f t="shared" si="1"/>
        <v>0.91552891209905929</v>
      </c>
    </row>
    <row r="89" spans="8:9" x14ac:dyDescent="0.2">
      <c r="H89">
        <v>70</v>
      </c>
      <c r="I89">
        <f t="shared" si="1"/>
        <v>0.91647220348578295</v>
      </c>
    </row>
    <row r="90" spans="8:9" x14ac:dyDescent="0.2">
      <c r="H90">
        <v>71</v>
      </c>
      <c r="I90">
        <f t="shared" si="1"/>
        <v>0.91742567000237629</v>
      </c>
    </row>
    <row r="91" spans="8:9" x14ac:dyDescent="0.2">
      <c r="H91">
        <v>72</v>
      </c>
      <c r="I91">
        <f t="shared" si="1"/>
        <v>0.91838908365683058</v>
      </c>
    </row>
    <row r="92" spans="8:9" x14ac:dyDescent="0.2">
      <c r="H92">
        <v>73</v>
      </c>
      <c r="I92">
        <f t="shared" si="1"/>
        <v>0.91936222637890153</v>
      </c>
    </row>
    <row r="93" spans="8:9" x14ac:dyDescent="0.2">
      <c r="H93">
        <v>74</v>
      </c>
      <c r="I93">
        <f t="shared" si="1"/>
        <v>0.92034488946932669</v>
      </c>
    </row>
    <row r="94" spans="8:9" x14ac:dyDescent="0.2">
      <c r="H94">
        <v>75</v>
      </c>
      <c r="I94">
        <f t="shared" si="1"/>
        <v>0.92133687308656276</v>
      </c>
    </row>
    <row r="95" spans="8:9" x14ac:dyDescent="0.2">
      <c r="H95">
        <v>76</v>
      </c>
      <c r="I95">
        <f t="shared" si="1"/>
        <v>0.92233798576802761</v>
      </c>
    </row>
    <row r="96" spans="8:9" x14ac:dyDescent="0.2">
      <c r="H96">
        <v>77</v>
      </c>
      <c r="I96">
        <f t="shared" si="1"/>
        <v>0.92334804398310744</v>
      </c>
    </row>
    <row r="97" spans="8:9" x14ac:dyDescent="0.2">
      <c r="H97">
        <v>78</v>
      </c>
      <c r="I97">
        <f t="shared" si="1"/>
        <v>0.92436687171544241</v>
      </c>
    </row>
    <row r="98" spans="8:9" x14ac:dyDescent="0.2">
      <c r="H98">
        <v>79</v>
      </c>
      <c r="I98">
        <f t="shared" si="1"/>
        <v>0.92539430007222589</v>
      </c>
    </row>
    <row r="99" spans="8:9" x14ac:dyDescent="0.2">
      <c r="H99">
        <v>80</v>
      </c>
      <c r="I99">
        <f t="shared" si="1"/>
        <v>0.92643016691845403</v>
      </c>
    </row>
    <row r="100" spans="8:9" x14ac:dyDescent="0.2">
      <c r="H100">
        <v>81</v>
      </c>
      <c r="I100">
        <f t="shared" si="1"/>
        <v>0.92747431653424561</v>
      </c>
    </row>
    <row r="101" spans="8:9" x14ac:dyDescent="0.2">
      <c r="H101">
        <v>82</v>
      </c>
      <c r="I101">
        <f t="shared" si="1"/>
        <v>0.928526599293511</v>
      </c>
    </row>
    <row r="102" spans="8:9" x14ac:dyDescent="0.2">
      <c r="H102">
        <v>83</v>
      </c>
      <c r="I102">
        <f t="shared" si="1"/>
        <v>0.92958687136240081</v>
      </c>
    </row>
    <row r="103" spans="8:9" x14ac:dyDescent="0.2">
      <c r="H103">
        <v>84</v>
      </c>
      <c r="I103">
        <f t="shared" si="1"/>
        <v>0.93065499441609578</v>
      </c>
    </row>
    <row r="104" spans="8:9" x14ac:dyDescent="0.2">
      <c r="H104">
        <v>85</v>
      </c>
      <c r="I104">
        <f t="shared" si="1"/>
        <v>0.93173083537261803</v>
      </c>
    </row>
    <row r="105" spans="8:9" x14ac:dyDescent="0.2">
      <c r="H105">
        <v>86</v>
      </c>
      <c r="I105">
        <f t="shared" si="1"/>
        <v>0.93281426614245722</v>
      </c>
    </row>
    <row r="106" spans="8:9" x14ac:dyDescent="0.2">
      <c r="H106">
        <v>87</v>
      </c>
      <c r="I106">
        <f t="shared" si="1"/>
        <v>0.93390516339289931</v>
      </c>
    </row>
    <row r="107" spans="8:9" x14ac:dyDescent="0.2">
      <c r="H107">
        <v>88</v>
      </c>
      <c r="I107">
        <f t="shared" si="1"/>
        <v>0.93500340832603834</v>
      </c>
    </row>
    <row r="108" spans="8:9" x14ac:dyDescent="0.2">
      <c r="H108">
        <v>89</v>
      </c>
      <c r="I108">
        <f t="shared" si="1"/>
        <v>0.93610888646953172</v>
      </c>
    </row>
    <row r="109" spans="8:9" x14ac:dyDescent="0.2">
      <c r="H109">
        <v>90</v>
      </c>
      <c r="I109">
        <f t="shared" si="1"/>
        <v>0.93722148747923451</v>
      </c>
    </row>
    <row r="110" spans="8:9" x14ac:dyDescent="0.2">
      <c r="H110">
        <v>91</v>
      </c>
      <c r="I110">
        <f t="shared" si="1"/>
        <v>0.93834110495291523</v>
      </c>
    </row>
    <row r="111" spans="8:9" x14ac:dyDescent="0.2">
      <c r="H111">
        <v>92</v>
      </c>
      <c r="I111">
        <f t="shared" si="1"/>
        <v>0.9394676362543174</v>
      </c>
    </row>
    <row r="112" spans="8:9" x14ac:dyDescent="0.2">
      <c r="H112">
        <v>93</v>
      </c>
      <c r="I112">
        <f t="shared" si="1"/>
        <v>0.94060098234688716</v>
      </c>
    </row>
    <row r="113" spans="8:9" x14ac:dyDescent="0.2">
      <c r="H113">
        <v>94</v>
      </c>
      <c r="I113">
        <f t="shared" si="1"/>
        <v>0.94174104763653976</v>
      </c>
    </row>
    <row r="114" spans="8:9" x14ac:dyDescent="0.2">
      <c r="H114">
        <v>95</v>
      </c>
      <c r="I114">
        <f t="shared" si="1"/>
        <v>0.94288773982288265</v>
      </c>
    </row>
    <row r="115" spans="8:9" x14ac:dyDescent="0.2">
      <c r="H115">
        <v>96</v>
      </c>
      <c r="I115">
        <f t="shared" si="1"/>
        <v>0.94404096975835816</v>
      </c>
    </row>
    <row r="116" spans="8:9" x14ac:dyDescent="0.2">
      <c r="H116">
        <v>97</v>
      </c>
      <c r="I116">
        <f t="shared" si="1"/>
        <v>0.9452006513148058</v>
      </c>
    </row>
    <row r="117" spans="8:9" x14ac:dyDescent="0.2">
      <c r="H117">
        <v>98</v>
      </c>
      <c r="I117">
        <f t="shared" si="1"/>
        <v>0.94636670125698352</v>
      </c>
    </row>
    <row r="118" spans="8:9" x14ac:dyDescent="0.2">
      <c r="H118">
        <v>99</v>
      </c>
      <c r="I118">
        <f t="shared" si="1"/>
        <v>0.9475390391226175</v>
      </c>
    </row>
    <row r="119" spans="8:9" x14ac:dyDescent="0.2">
      <c r="H119">
        <v>100</v>
      </c>
      <c r="I119">
        <f t="shared" si="1"/>
        <v>0.9487175871085809</v>
      </c>
    </row>
    <row r="120" spans="8:9" x14ac:dyDescent="0.2">
      <c r="H120">
        <v>101</v>
      </c>
      <c r="I120">
        <f t="shared" si="1"/>
        <v>0.94990226996283367</v>
      </c>
    </row>
    <row r="121" spans="8:9" x14ac:dyDescent="0.2">
      <c r="H121">
        <v>102</v>
      </c>
      <c r="I121">
        <f t="shared" si="1"/>
        <v>0.95109301488177489</v>
      </c>
    </row>
    <row r="122" spans="8:9" x14ac:dyDescent="0.2">
      <c r="H122">
        <v>103</v>
      </c>
      <c r="I122">
        <f t="shared" si="1"/>
        <v>0.95228975141268979</v>
      </c>
    </row>
    <row r="123" spans="8:9" x14ac:dyDescent="0.2">
      <c r="H123">
        <v>104</v>
      </c>
      <c r="I123">
        <f t="shared" si="1"/>
        <v>0.95349241136099072</v>
      </c>
    </row>
    <row r="124" spans="8:9" x14ac:dyDescent="0.2">
      <c r="H124">
        <v>105</v>
      </c>
      <c r="I124">
        <f t="shared" si="1"/>
        <v>0.95470092870197276</v>
      </c>
    </row>
    <row r="125" spans="8:9" x14ac:dyDescent="0.2">
      <c r="H125">
        <v>106</v>
      </c>
      <c r="I125">
        <f t="shared" si="1"/>
        <v>0.95591523949682566</v>
      </c>
    </row>
    <row r="126" spans="8:9" x14ac:dyDescent="0.2">
      <c r="H126">
        <v>107</v>
      </c>
      <c r="I126">
        <f t="shared" si="1"/>
        <v>0.95713528181265695</v>
      </c>
    </row>
    <row r="127" spans="8:9" x14ac:dyDescent="0.2">
      <c r="H127">
        <v>108</v>
      </c>
      <c r="I127">
        <f t="shared" si="1"/>
        <v>0.95836099564630117</v>
      </c>
    </row>
    <row r="128" spans="8:9" x14ac:dyDescent="0.2">
      <c r="H128">
        <v>109</v>
      </c>
      <c r="I128">
        <f t="shared" si="1"/>
        <v>0.95959232285170193</v>
      </c>
    </row>
    <row r="129" spans="8:9" x14ac:dyDescent="0.2">
      <c r="H129">
        <v>110</v>
      </c>
      <c r="I129">
        <f t="shared" si="1"/>
        <v>0.96082920707066899</v>
      </c>
    </row>
    <row r="130" spans="8:9" x14ac:dyDescent="0.2">
      <c r="H130">
        <v>111</v>
      </c>
      <c r="I130">
        <f t="shared" si="1"/>
        <v>0.96207159366682471</v>
      </c>
    </row>
    <row r="131" spans="8:9" x14ac:dyDescent="0.2">
      <c r="H131">
        <v>112</v>
      </c>
      <c r="I131">
        <f t="shared" si="1"/>
        <v>0.96331942966256512</v>
      </c>
    </row>
    <row r="132" spans="8:9" x14ac:dyDescent="0.2">
      <c r="H132">
        <v>113</v>
      </c>
      <c r="I132">
        <f t="shared" ref="I132:I195" si="2">EXP(-0.04915*LN(H132)+0.001737*H132)</f>
        <v>0.96457266367887329</v>
      </c>
    </row>
    <row r="133" spans="8:9" x14ac:dyDescent="0.2">
      <c r="H133">
        <v>114</v>
      </c>
      <c r="I133">
        <f t="shared" si="2"/>
        <v>0.9658312458778332</v>
      </c>
    </row>
    <row r="134" spans="8:9" x14ac:dyDescent="0.2">
      <c r="H134">
        <v>115</v>
      </c>
      <c r="I134">
        <f t="shared" si="2"/>
        <v>0.9670951279076978</v>
      </c>
    </row>
    <row r="135" spans="8:9" x14ac:dyDescent="0.2">
      <c r="H135">
        <v>116</v>
      </c>
      <c r="I135">
        <f t="shared" si="2"/>
        <v>0.96836426285038002</v>
      </c>
    </row>
    <row r="136" spans="8:9" x14ac:dyDescent="0.2">
      <c r="H136">
        <v>117</v>
      </c>
      <c r="I136">
        <f t="shared" si="2"/>
        <v>0.96963860517123823</v>
      </c>
    </row>
    <row r="137" spans="8:9" x14ac:dyDescent="0.2">
      <c r="H137">
        <v>118</v>
      </c>
      <c r="I137">
        <f t="shared" si="2"/>
        <v>0.97091811067103762</v>
      </c>
    </row>
    <row r="138" spans="8:9" x14ac:dyDescent="0.2">
      <c r="H138">
        <v>119</v>
      </c>
      <c r="I138">
        <f t="shared" si="2"/>
        <v>0.97220273643997646</v>
      </c>
    </row>
    <row r="139" spans="8:9" x14ac:dyDescent="0.2">
      <c r="H139">
        <v>120</v>
      </c>
      <c r="I139">
        <f t="shared" si="2"/>
        <v>0.97349244081367181</v>
      </c>
    </row>
    <row r="140" spans="8:9" x14ac:dyDescent="0.2">
      <c r="H140">
        <v>121</v>
      </c>
      <c r="I140">
        <f t="shared" si="2"/>
        <v>0.97478718333100545</v>
      </c>
    </row>
    <row r="141" spans="8:9" x14ac:dyDescent="0.2">
      <c r="H141">
        <v>122</v>
      </c>
      <c r="I141">
        <f t="shared" si="2"/>
        <v>0.97608692469373715</v>
      </c>
    </row>
    <row r="142" spans="8:9" x14ac:dyDescent="0.2">
      <c r="H142">
        <v>123</v>
      </c>
      <c r="I142">
        <f t="shared" si="2"/>
        <v>0.97739162672779767</v>
      </c>
    </row>
    <row r="143" spans="8:9" x14ac:dyDescent="0.2">
      <c r="H143">
        <v>124</v>
      </c>
      <c r="I143">
        <f t="shared" si="2"/>
        <v>0.97870125234617822</v>
      </c>
    </row>
    <row r="144" spans="8:9" x14ac:dyDescent="0.2">
      <c r="H144">
        <v>125</v>
      </c>
      <c r="I144">
        <f t="shared" si="2"/>
        <v>0.98001576551333969</v>
      </c>
    </row>
    <row r="145" spans="8:9" x14ac:dyDescent="0.2">
      <c r="H145">
        <v>126</v>
      </c>
      <c r="I145">
        <f t="shared" si="2"/>
        <v>0.98133513121106508</v>
      </c>
    </row>
    <row r="146" spans="8:9" x14ac:dyDescent="0.2">
      <c r="H146">
        <v>127</v>
      </c>
      <c r="I146">
        <f t="shared" si="2"/>
        <v>0.98265931540568974</v>
      </c>
    </row>
    <row r="147" spans="8:9" x14ac:dyDescent="0.2">
      <c r="H147">
        <v>128</v>
      </c>
      <c r="I147">
        <f t="shared" si="2"/>
        <v>0.98398828501663949</v>
      </c>
    </row>
    <row r="148" spans="8:9" x14ac:dyDescent="0.2">
      <c r="H148">
        <v>129</v>
      </c>
      <c r="I148">
        <f t="shared" si="2"/>
        <v>0.98532200788621871</v>
      </c>
    </row>
    <row r="149" spans="8:9" x14ac:dyDescent="0.2">
      <c r="H149">
        <v>130</v>
      </c>
      <c r="I149">
        <f t="shared" si="2"/>
        <v>0.98666045275058623</v>
      </c>
    </row>
    <row r="150" spans="8:9" x14ac:dyDescent="0.2">
      <c r="H150">
        <v>131</v>
      </c>
      <c r="I150">
        <f t="shared" si="2"/>
        <v>0.98800358921186493</v>
      </c>
    </row>
    <row r="151" spans="8:9" x14ac:dyDescent="0.2">
      <c r="H151">
        <v>132</v>
      </c>
      <c r="I151">
        <f t="shared" si="2"/>
        <v>0.98935138771133391</v>
      </c>
    </row>
    <row r="152" spans="8:9" x14ac:dyDescent="0.2">
      <c r="H152">
        <v>133</v>
      </c>
      <c r="I152">
        <f t="shared" si="2"/>
        <v>0.99070381950365127</v>
      </c>
    </row>
    <row r="153" spans="8:9" x14ac:dyDescent="0.2">
      <c r="H153">
        <v>134</v>
      </c>
      <c r="I153">
        <f t="shared" si="2"/>
        <v>0.99206085663206167</v>
      </c>
    </row>
    <row r="154" spans="8:9" x14ac:dyDescent="0.2">
      <c r="H154">
        <v>135</v>
      </c>
      <c r="I154">
        <f t="shared" si="2"/>
        <v>0.99342247190454402</v>
      </c>
    </row>
    <row r="155" spans="8:9" x14ac:dyDescent="0.2">
      <c r="H155">
        <v>136</v>
      </c>
      <c r="I155">
        <f t="shared" si="2"/>
        <v>0.99478863887085733</v>
      </c>
    </row>
    <row r="156" spans="8:9" x14ac:dyDescent="0.2">
      <c r="H156">
        <v>137</v>
      </c>
      <c r="I156">
        <f t="shared" si="2"/>
        <v>0.99615933180044358</v>
      </c>
    </row>
    <row r="157" spans="8:9" x14ac:dyDescent="0.2">
      <c r="H157">
        <v>138</v>
      </c>
      <c r="I157">
        <f t="shared" si="2"/>
        <v>0.99753452566115097</v>
      </c>
    </row>
    <row r="158" spans="8:9" x14ac:dyDescent="0.2">
      <c r="H158">
        <v>139</v>
      </c>
      <c r="I158">
        <f t="shared" si="2"/>
        <v>0.99891419609874044</v>
      </c>
    </row>
    <row r="159" spans="8:9" x14ac:dyDescent="0.2">
      <c r="H159">
        <v>140</v>
      </c>
      <c r="I159">
        <f t="shared" si="2"/>
        <v>1.0002983194171424</v>
      </c>
    </row>
    <row r="160" spans="8:9" x14ac:dyDescent="0.2">
      <c r="H160">
        <v>141</v>
      </c>
      <c r="I160">
        <f t="shared" si="2"/>
        <v>1.0016868725594299</v>
      </c>
    </row>
    <row r="161" spans="8:9" x14ac:dyDescent="0.2">
      <c r="H161">
        <v>142</v>
      </c>
      <c r="I161">
        <f t="shared" si="2"/>
        <v>1.0030798330894779</v>
      </c>
    </row>
    <row r="162" spans="8:9" x14ac:dyDescent="0.2">
      <c r="H162">
        <v>143</v>
      </c>
      <c r="I162">
        <f t="shared" si="2"/>
        <v>1.0044771791742804</v>
      </c>
    </row>
    <row r="163" spans="8:9" x14ac:dyDescent="0.2">
      <c r="H163">
        <v>144</v>
      </c>
      <c r="I163">
        <f t="shared" si="2"/>
        <v>1.0058788895668949</v>
      </c>
    </row>
    <row r="164" spans="8:9" x14ac:dyDescent="0.2">
      <c r="H164">
        <v>145</v>
      </c>
      <c r="I164">
        <f t="shared" si="2"/>
        <v>1.0072849435899907</v>
      </c>
    </row>
    <row r="165" spans="8:9" x14ac:dyDescent="0.2">
      <c r="H165">
        <v>146</v>
      </c>
      <c r="I165">
        <f t="shared" si="2"/>
        <v>1.0086953211199743</v>
      </c>
    </row>
    <row r="166" spans="8:9" x14ac:dyDescent="0.2">
      <c r="H166">
        <v>147</v>
      </c>
      <c r="I166">
        <f t="shared" si="2"/>
        <v>1.0101100025716678</v>
      </c>
    </row>
    <row r="167" spans="8:9" x14ac:dyDescent="0.2">
      <c r="H167">
        <v>148</v>
      </c>
      <c r="I167">
        <f t="shared" si="2"/>
        <v>1.011528968883517</v>
      </c>
    </row>
    <row r="168" spans="8:9" x14ac:dyDescent="0.2">
      <c r="H168">
        <v>149</v>
      </c>
      <c r="I168">
        <f t="shared" si="2"/>
        <v>1.012952201503309</v>
      </c>
    </row>
    <row r="169" spans="8:9" x14ac:dyDescent="0.2">
      <c r="H169">
        <v>150</v>
      </c>
      <c r="I169">
        <f t="shared" si="2"/>
        <v>1.0143796823743789</v>
      </c>
    </row>
    <row r="170" spans="8:9" x14ac:dyDescent="0.2">
      <c r="H170">
        <v>151</v>
      </c>
      <c r="I170">
        <f t="shared" si="2"/>
        <v>1.015811393922281</v>
      </c>
    </row>
    <row r="171" spans="8:9" x14ac:dyDescent="0.2">
      <c r="H171">
        <v>152</v>
      </c>
      <c r="I171">
        <f t="shared" si="2"/>
        <v>1.0172473190419138</v>
      </c>
    </row>
    <row r="172" spans="8:9" x14ac:dyDescent="0.2">
      <c r="H172">
        <v>153</v>
      </c>
      <c r="I172">
        <f t="shared" si="2"/>
        <v>1.0186874410850733</v>
      </c>
    </row>
    <row r="173" spans="8:9" x14ac:dyDescent="0.2">
      <c r="H173">
        <v>154</v>
      </c>
      <c r="I173">
        <f t="shared" si="2"/>
        <v>1.0201317438484212</v>
      </c>
    </row>
    <row r="174" spans="8:9" x14ac:dyDescent="0.2">
      <c r="H174">
        <v>155</v>
      </c>
      <c r="I174">
        <f t="shared" si="2"/>
        <v>1.0215802115618526</v>
      </c>
    </row>
    <row r="175" spans="8:9" x14ac:dyDescent="0.2">
      <c r="H175">
        <v>156</v>
      </c>
      <c r="I175">
        <f t="shared" si="2"/>
        <v>1.0230328288772434</v>
      </c>
    </row>
    <row r="176" spans="8:9" x14ac:dyDescent="0.2">
      <c r="H176">
        <v>157</v>
      </c>
      <c r="I176">
        <f t="shared" si="2"/>
        <v>1.0244895808575676</v>
      </c>
    </row>
    <row r="177" spans="8:9" x14ac:dyDescent="0.2">
      <c r="H177">
        <v>158</v>
      </c>
      <c r="I177">
        <f t="shared" si="2"/>
        <v>1.0259504529663663</v>
      </c>
    </row>
    <row r="178" spans="8:9" x14ac:dyDescent="0.2">
      <c r="H178">
        <v>159</v>
      </c>
      <c r="I178">
        <f t="shared" si="2"/>
        <v>1.0274154310575574</v>
      </c>
    </row>
    <row r="179" spans="8:9" x14ac:dyDescent="0.2">
      <c r="H179">
        <v>160</v>
      </c>
      <c r="I179">
        <f t="shared" si="2"/>
        <v>1.0288845013655705</v>
      </c>
    </row>
    <row r="180" spans="8:9" x14ac:dyDescent="0.2">
      <c r="H180">
        <v>161</v>
      </c>
      <c r="I180">
        <f t="shared" si="2"/>
        <v>1.0303576504957981</v>
      </c>
    </row>
    <row r="181" spans="8:9" x14ac:dyDescent="0.2">
      <c r="H181">
        <v>162</v>
      </c>
      <c r="I181">
        <f t="shared" si="2"/>
        <v>1.0318348654153473</v>
      </c>
    </row>
    <row r="182" spans="8:9" x14ac:dyDescent="0.2">
      <c r="H182">
        <v>163</v>
      </c>
      <c r="I182">
        <f t="shared" si="2"/>
        <v>1.0333161334440835</v>
      </c>
    </row>
    <row r="183" spans="8:9" x14ac:dyDescent="0.2">
      <c r="H183">
        <v>164</v>
      </c>
      <c r="I183">
        <f t="shared" si="2"/>
        <v>1.0348014422459548</v>
      </c>
    </row>
    <row r="184" spans="8:9" x14ac:dyDescent="0.2">
      <c r="H184">
        <v>165</v>
      </c>
      <c r="I184">
        <f t="shared" si="2"/>
        <v>1.0362907798205849</v>
      </c>
    </row>
    <row r="185" spans="8:9" x14ac:dyDescent="0.2">
      <c r="H185">
        <v>166</v>
      </c>
      <c r="I185">
        <f t="shared" si="2"/>
        <v>1.0377841344951271</v>
      </c>
    </row>
    <row r="186" spans="8:9" x14ac:dyDescent="0.2">
      <c r="H186">
        <v>167</v>
      </c>
      <c r="I186">
        <f t="shared" si="2"/>
        <v>1.039281494916368</v>
      </c>
    </row>
    <row r="187" spans="8:9" x14ac:dyDescent="0.2">
      <c r="H187">
        <v>168</v>
      </c>
      <c r="I187">
        <f t="shared" si="2"/>
        <v>1.0407828500430725</v>
      </c>
    </row>
    <row r="188" spans="8:9" x14ac:dyDescent="0.2">
      <c r="H188">
        <v>169</v>
      </c>
      <c r="I188">
        <f t="shared" si="2"/>
        <v>1.0422881891385614</v>
      </c>
    </row>
    <row r="189" spans="8:9" x14ac:dyDescent="0.2">
      <c r="H189">
        <v>170</v>
      </c>
      <c r="I189">
        <f t="shared" si="2"/>
        <v>1.0437975017635144</v>
      </c>
    </row>
    <row r="190" spans="8:9" x14ac:dyDescent="0.2">
      <c r="H190">
        <v>171</v>
      </c>
      <c r="I190">
        <f t="shared" si="2"/>
        <v>1.0453107777689867</v>
      </c>
    </row>
    <row r="191" spans="8:9" x14ac:dyDescent="0.2">
      <c r="H191">
        <v>172</v>
      </c>
      <c r="I191">
        <f t="shared" si="2"/>
        <v>1.0468280072896359</v>
      </c>
    </row>
    <row r="192" spans="8:9" x14ac:dyDescent="0.2">
      <c r="H192">
        <v>173</v>
      </c>
      <c r="I192">
        <f t="shared" si="2"/>
        <v>1.0483491807371497</v>
      </c>
    </row>
    <row r="193" spans="8:9" x14ac:dyDescent="0.2">
      <c r="H193">
        <v>174</v>
      </c>
      <c r="I193">
        <f t="shared" si="2"/>
        <v>1.0498742887938677</v>
      </c>
    </row>
    <row r="194" spans="8:9" x14ac:dyDescent="0.2">
      <c r="H194">
        <v>175</v>
      </c>
      <c r="I194">
        <f t="shared" si="2"/>
        <v>1.0514033224065902</v>
      </c>
    </row>
    <row r="195" spans="8:9" x14ac:dyDescent="0.2">
      <c r="H195">
        <v>176</v>
      </c>
      <c r="I195">
        <f t="shared" si="2"/>
        <v>1.0529362727805676</v>
      </c>
    </row>
    <row r="196" spans="8:9" x14ac:dyDescent="0.2">
      <c r="H196">
        <v>177</v>
      </c>
      <c r="I196">
        <f t="shared" ref="I196:I259" si="3">EXP(-0.04915*LN(H196)+0.001737*H196)</f>
        <v>1.0544731313736639</v>
      </c>
    </row>
    <row r="197" spans="8:9" x14ac:dyDescent="0.2">
      <c r="H197">
        <v>178</v>
      </c>
      <c r="I197">
        <f t="shared" si="3"/>
        <v>1.0560138898906906</v>
      </c>
    </row>
    <row r="198" spans="8:9" x14ac:dyDescent="0.2">
      <c r="H198">
        <v>179</v>
      </c>
      <c r="I198">
        <f t="shared" si="3"/>
        <v>1.0575585402779013</v>
      </c>
    </row>
    <row r="199" spans="8:9" x14ac:dyDescent="0.2">
      <c r="H199">
        <v>180</v>
      </c>
      <c r="I199">
        <f t="shared" si="3"/>
        <v>1.0591070747176443</v>
      </c>
    </row>
    <row r="200" spans="8:9" x14ac:dyDescent="0.2">
      <c r="H200">
        <v>181</v>
      </c>
      <c r="I200">
        <f t="shared" si="3"/>
        <v>1.0606594856231668</v>
      </c>
    </row>
    <row r="201" spans="8:9" x14ac:dyDescent="0.2">
      <c r="H201">
        <v>182</v>
      </c>
      <c r="I201">
        <f t="shared" si="3"/>
        <v>1.0622157656335665</v>
      </c>
    </row>
    <row r="202" spans="8:9" x14ac:dyDescent="0.2">
      <c r="H202">
        <v>183</v>
      </c>
      <c r="I202">
        <f t="shared" si="3"/>
        <v>1.0637759076088846</v>
      </c>
    </row>
    <row r="203" spans="8:9" x14ac:dyDescent="0.2">
      <c r="H203">
        <v>184</v>
      </c>
      <c r="I203">
        <f t="shared" si="3"/>
        <v>1.0653399046253365</v>
      </c>
    </row>
    <row r="204" spans="8:9" x14ac:dyDescent="0.2">
      <c r="H204">
        <v>185</v>
      </c>
      <c r="I204">
        <f t="shared" si="3"/>
        <v>1.0669077499706736</v>
      </c>
    </row>
    <row r="205" spans="8:9" x14ac:dyDescent="0.2">
      <c r="H205">
        <v>186</v>
      </c>
      <c r="I205">
        <f t="shared" si="3"/>
        <v>1.0684794371396757</v>
      </c>
    </row>
    <row r="206" spans="8:9" x14ac:dyDescent="0.2">
      <c r="H206">
        <v>187</v>
      </c>
      <c r="I206">
        <f t="shared" si="3"/>
        <v>1.0700549598297662</v>
      </c>
    </row>
    <row r="207" spans="8:9" x14ac:dyDescent="0.2">
      <c r="H207">
        <v>188</v>
      </c>
      <c r="I207">
        <f t="shared" si="3"/>
        <v>1.0716343119367457</v>
      </c>
    </row>
    <row r="208" spans="8:9" x14ac:dyDescent="0.2">
      <c r="H208">
        <v>189</v>
      </c>
      <c r="I208">
        <f t="shared" si="3"/>
        <v>1.0732174875506464</v>
      </c>
    </row>
    <row r="209" spans="8:9" x14ac:dyDescent="0.2">
      <c r="H209">
        <v>190</v>
      </c>
      <c r="I209">
        <f t="shared" si="3"/>
        <v>1.0748044809516935</v>
      </c>
    </row>
    <row r="210" spans="8:9" x14ac:dyDescent="0.2">
      <c r="H210">
        <v>191</v>
      </c>
      <c r="I210">
        <f t="shared" si="3"/>
        <v>1.0763952866063784</v>
      </c>
    </row>
    <row r="211" spans="8:9" x14ac:dyDescent="0.2">
      <c r="H211">
        <v>192</v>
      </c>
      <c r="I211">
        <f t="shared" si="3"/>
        <v>1.0779898991636381</v>
      </c>
    </row>
    <row r="212" spans="8:9" x14ac:dyDescent="0.2">
      <c r="H212">
        <v>193</v>
      </c>
      <c r="I212">
        <f t="shared" si="3"/>
        <v>1.079588313451133</v>
      </c>
    </row>
    <row r="213" spans="8:9" x14ac:dyDescent="0.2">
      <c r="H213">
        <v>194</v>
      </c>
      <c r="I213">
        <f t="shared" si="3"/>
        <v>1.0811905244716282</v>
      </c>
    </row>
    <row r="214" spans="8:9" x14ac:dyDescent="0.2">
      <c r="H214">
        <v>195</v>
      </c>
      <c r="I214">
        <f t="shared" si="3"/>
        <v>1.082796527399466</v>
      </c>
    </row>
    <row r="215" spans="8:9" x14ac:dyDescent="0.2">
      <c r="H215">
        <v>196</v>
      </c>
      <c r="I215">
        <f t="shared" si="3"/>
        <v>1.0844063175771335</v>
      </c>
    </row>
    <row r="216" spans="8:9" x14ac:dyDescent="0.2">
      <c r="H216">
        <v>197</v>
      </c>
      <c r="I216">
        <f t="shared" si="3"/>
        <v>1.0860198905119207</v>
      </c>
    </row>
    <row r="217" spans="8:9" x14ac:dyDescent="0.2">
      <c r="H217">
        <v>198</v>
      </c>
      <c r="I217">
        <f t="shared" si="3"/>
        <v>1.0876372418726634</v>
      </c>
    </row>
    <row r="218" spans="8:9" x14ac:dyDescent="0.2">
      <c r="H218">
        <v>199</v>
      </c>
      <c r="I218">
        <f t="shared" si="3"/>
        <v>1.0892583674865726</v>
      </c>
    </row>
    <row r="219" spans="8:9" x14ac:dyDescent="0.2">
      <c r="H219">
        <v>200</v>
      </c>
      <c r="I219">
        <f t="shared" si="3"/>
        <v>1.0908832633361432</v>
      </c>
    </row>
    <row r="220" spans="8:9" x14ac:dyDescent="0.2">
      <c r="H220">
        <v>201</v>
      </c>
      <c r="I220">
        <f t="shared" si="3"/>
        <v>1.0925119255561457</v>
      </c>
    </row>
    <row r="221" spans="8:9" x14ac:dyDescent="0.2">
      <c r="H221">
        <v>202</v>
      </c>
      <c r="I221">
        <f t="shared" si="3"/>
        <v>1.0941443504306905</v>
      </c>
    </row>
    <row r="222" spans="8:9" x14ac:dyDescent="0.2">
      <c r="H222">
        <v>203</v>
      </c>
      <c r="I222">
        <f t="shared" si="3"/>
        <v>1.0957805343903704</v>
      </c>
    </row>
    <row r="223" spans="8:9" x14ac:dyDescent="0.2">
      <c r="H223">
        <v>204</v>
      </c>
      <c r="I223">
        <f t="shared" si="3"/>
        <v>1.0974204740094728</v>
      </c>
    </row>
    <row r="224" spans="8:9" x14ac:dyDescent="0.2">
      <c r="H224">
        <v>205</v>
      </c>
      <c r="I224">
        <f t="shared" si="3"/>
        <v>1.0990641660032645</v>
      </c>
    </row>
    <row r="225" spans="8:9" x14ac:dyDescent="0.2">
      <c r="H225">
        <v>206</v>
      </c>
      <c r="I225">
        <f t="shared" si="3"/>
        <v>1.1007116072253416</v>
      </c>
    </row>
    <row r="226" spans="8:9" x14ac:dyDescent="0.2">
      <c r="H226">
        <v>207</v>
      </c>
      <c r="I226">
        <f t="shared" si="3"/>
        <v>1.1023627946650489</v>
      </c>
    </row>
    <row r="227" spans="8:9" x14ac:dyDescent="0.2">
      <c r="H227">
        <v>208</v>
      </c>
      <c r="I227">
        <f t="shared" si="3"/>
        <v>1.1040177254449608</v>
      </c>
    </row>
    <row r="228" spans="8:9" x14ac:dyDescent="0.2">
      <c r="H228">
        <v>209</v>
      </c>
      <c r="I228">
        <f t="shared" si="3"/>
        <v>1.1056763968184249</v>
      </c>
    </row>
    <row r="229" spans="8:9" x14ac:dyDescent="0.2">
      <c r="H229">
        <v>210</v>
      </c>
      <c r="I229">
        <f t="shared" si="3"/>
        <v>1.1073388061671681</v>
      </c>
    </row>
    <row r="230" spans="8:9" x14ac:dyDescent="0.2">
      <c r="H230">
        <v>211</v>
      </c>
      <c r="I230">
        <f t="shared" si="3"/>
        <v>1.1090049509989579</v>
      </c>
    </row>
    <row r="231" spans="8:9" x14ac:dyDescent="0.2">
      <c r="H231">
        <v>212</v>
      </c>
      <c r="I231">
        <f t="shared" si="3"/>
        <v>1.1106748289453239</v>
      </c>
    </row>
    <row r="232" spans="8:9" x14ac:dyDescent="0.2">
      <c r="H232">
        <v>213</v>
      </c>
      <c r="I232">
        <f t="shared" si="3"/>
        <v>1.1123484377593333</v>
      </c>
    </row>
    <row r="233" spans="8:9" x14ac:dyDescent="0.2">
      <c r="H233">
        <v>214</v>
      </c>
      <c r="I233">
        <f t="shared" si="3"/>
        <v>1.1140257753134195</v>
      </c>
    </row>
    <row r="234" spans="8:9" x14ac:dyDescent="0.2">
      <c r="H234">
        <v>215</v>
      </c>
      <c r="I234">
        <f t="shared" si="3"/>
        <v>1.115706839597264</v>
      </c>
    </row>
    <row r="235" spans="8:9" x14ac:dyDescent="0.2">
      <c r="H235">
        <v>216</v>
      </c>
      <c r="I235">
        <f t="shared" si="3"/>
        <v>1.1173916287157288</v>
      </c>
    </row>
    <row r="236" spans="8:9" x14ac:dyDescent="0.2">
      <c r="H236">
        <v>217</v>
      </c>
      <c r="I236">
        <f t="shared" si="3"/>
        <v>1.1190801408868387</v>
      </c>
    </row>
    <row r="237" spans="8:9" x14ac:dyDescent="0.2">
      <c r="H237">
        <v>218</v>
      </c>
      <c r="I237">
        <f t="shared" si="3"/>
        <v>1.1207723744398095</v>
      </c>
    </row>
    <row r="238" spans="8:9" x14ac:dyDescent="0.2">
      <c r="H238">
        <v>219</v>
      </c>
      <c r="I238">
        <f t="shared" si="3"/>
        <v>1.1224683278131251</v>
      </c>
    </row>
    <row r="239" spans="8:9" x14ac:dyDescent="0.2">
      <c r="H239">
        <v>220</v>
      </c>
      <c r="I239">
        <f t="shared" si="3"/>
        <v>1.1241679995526594</v>
      </c>
    </row>
    <row r="240" spans="8:9" x14ac:dyDescent="0.2">
      <c r="H240">
        <v>221</v>
      </c>
      <c r="I240">
        <f t="shared" si="3"/>
        <v>1.125871388309841</v>
      </c>
    </row>
    <row r="241" spans="8:9" x14ac:dyDescent="0.2">
      <c r="H241">
        <v>222</v>
      </c>
      <c r="I241">
        <f t="shared" si="3"/>
        <v>1.1275784928398618</v>
      </c>
    </row>
    <row r="242" spans="8:9" x14ac:dyDescent="0.2">
      <c r="H242">
        <v>223</v>
      </c>
      <c r="I242">
        <f t="shared" si="3"/>
        <v>1.1292893119999274</v>
      </c>
    </row>
    <row r="243" spans="8:9" x14ac:dyDescent="0.2">
      <c r="H243">
        <v>224</v>
      </c>
      <c r="I243">
        <f t="shared" si="3"/>
        <v>1.1310038447475481</v>
      </c>
    </row>
    <row r="244" spans="8:9" x14ac:dyDescent="0.2">
      <c r="H244">
        <v>225</v>
      </c>
      <c r="I244">
        <f t="shared" si="3"/>
        <v>1.1327220901388673</v>
      </c>
    </row>
    <row r="245" spans="8:9" x14ac:dyDescent="0.2">
      <c r="H245">
        <v>226</v>
      </c>
      <c r="I245">
        <f t="shared" si="3"/>
        <v>1.1344440473270319</v>
      </c>
    </row>
    <row r="246" spans="8:9" x14ac:dyDescent="0.2">
      <c r="H246">
        <v>227</v>
      </c>
      <c r="I246">
        <f t="shared" si="3"/>
        <v>1.1361697155605961</v>
      </c>
    </row>
    <row r="247" spans="8:9" x14ac:dyDescent="0.2">
      <c r="H247">
        <v>228</v>
      </c>
      <c r="I247">
        <f t="shared" si="3"/>
        <v>1.1378990941819649</v>
      </c>
    </row>
    <row r="248" spans="8:9" x14ac:dyDescent="0.2">
      <c r="H248">
        <v>229</v>
      </c>
      <c r="I248">
        <f t="shared" si="3"/>
        <v>1.1396321826258711</v>
      </c>
    </row>
    <row r="249" spans="8:9" x14ac:dyDescent="0.2">
      <c r="H249">
        <v>230</v>
      </c>
      <c r="I249">
        <f t="shared" si="3"/>
        <v>1.1413689804178861</v>
      </c>
    </row>
    <row r="250" spans="8:9" x14ac:dyDescent="0.2">
      <c r="H250">
        <v>231</v>
      </c>
      <c r="I250">
        <f t="shared" si="3"/>
        <v>1.1431094871729661</v>
      </c>
    </row>
    <row r="251" spans="8:9" x14ac:dyDescent="0.2">
      <c r="H251">
        <v>232</v>
      </c>
      <c r="I251">
        <f t="shared" si="3"/>
        <v>1.14485370259403</v>
      </c>
    </row>
    <row r="252" spans="8:9" x14ac:dyDescent="0.2">
      <c r="H252">
        <v>233</v>
      </c>
      <c r="I252">
        <f t="shared" si="3"/>
        <v>1.1466016264705678</v>
      </c>
    </row>
    <row r="253" spans="8:9" x14ac:dyDescent="0.2">
      <c r="H253">
        <v>234</v>
      </c>
      <c r="I253">
        <f t="shared" si="3"/>
        <v>1.1483532586772831</v>
      </c>
    </row>
    <row r="254" spans="8:9" x14ac:dyDescent="0.2">
      <c r="H254">
        <v>235</v>
      </c>
      <c r="I254">
        <f t="shared" si="3"/>
        <v>1.150108599172762</v>
      </c>
    </row>
    <row r="255" spans="8:9" x14ac:dyDescent="0.2">
      <c r="H255">
        <v>236</v>
      </c>
      <c r="I255">
        <f t="shared" si="3"/>
        <v>1.1518676479981738</v>
      </c>
    </row>
    <row r="256" spans="8:9" x14ac:dyDescent="0.2">
      <c r="H256">
        <v>237</v>
      </c>
      <c r="I256">
        <f t="shared" si="3"/>
        <v>1.1536304052759994</v>
      </c>
    </row>
    <row r="257" spans="8:9" x14ac:dyDescent="0.2">
      <c r="H257">
        <v>238</v>
      </c>
      <c r="I257">
        <f t="shared" si="3"/>
        <v>1.1553968712087876</v>
      </c>
    </row>
    <row r="258" spans="8:9" x14ac:dyDescent="0.2">
      <c r="H258">
        <v>239</v>
      </c>
      <c r="I258">
        <f t="shared" si="3"/>
        <v>1.1571670460779395</v>
      </c>
    </row>
    <row r="259" spans="8:9" x14ac:dyDescent="0.2">
      <c r="H259">
        <v>240</v>
      </c>
      <c r="I259">
        <f t="shared" si="3"/>
        <v>1.1589409302425167</v>
      </c>
    </row>
    <row r="260" spans="8:9" x14ac:dyDescent="0.2">
      <c r="H260">
        <v>241</v>
      </c>
      <c r="I260">
        <f t="shared" ref="I260:I309" si="4">EXP(-0.04915*LN(H260)+0.001737*H260)</f>
        <v>1.160718524138078</v>
      </c>
    </row>
    <row r="261" spans="8:9" x14ac:dyDescent="0.2">
      <c r="H261">
        <v>242</v>
      </c>
      <c r="I261">
        <f t="shared" si="4"/>
        <v>1.1624998282755412</v>
      </c>
    </row>
    <row r="262" spans="8:9" x14ac:dyDescent="0.2">
      <c r="H262">
        <v>243</v>
      </c>
      <c r="I262">
        <f t="shared" si="4"/>
        <v>1.1642848432400665</v>
      </c>
    </row>
    <row r="263" spans="8:9" x14ac:dyDescent="0.2">
      <c r="H263">
        <v>244</v>
      </c>
      <c r="I263">
        <f t="shared" si="4"/>
        <v>1.1660735696899671</v>
      </c>
    </row>
    <row r="264" spans="8:9" x14ac:dyDescent="0.2">
      <c r="H264">
        <v>245</v>
      </c>
      <c r="I264">
        <f t="shared" si="4"/>
        <v>1.1678660083556407</v>
      </c>
    </row>
    <row r="265" spans="8:9" x14ac:dyDescent="0.2">
      <c r="H265">
        <v>246</v>
      </c>
      <c r="I265">
        <f t="shared" si="4"/>
        <v>1.1696621600385251</v>
      </c>
    </row>
    <row r="266" spans="8:9" x14ac:dyDescent="0.2">
      <c r="H266">
        <v>247</v>
      </c>
      <c r="I266">
        <f t="shared" si="4"/>
        <v>1.1714620256100756</v>
      </c>
    </row>
    <row r="267" spans="8:9" x14ac:dyDescent="0.2">
      <c r="H267">
        <v>248</v>
      </c>
      <c r="I267">
        <f t="shared" si="4"/>
        <v>1.1732656060107634</v>
      </c>
    </row>
    <row r="268" spans="8:9" x14ac:dyDescent="0.2">
      <c r="H268">
        <v>249</v>
      </c>
      <c r="I268">
        <f t="shared" si="4"/>
        <v>1.175072902249096</v>
      </c>
    </row>
    <row r="269" spans="8:9" x14ac:dyDescent="0.2">
      <c r="H269">
        <v>250</v>
      </c>
      <c r="I269">
        <f t="shared" si="4"/>
        <v>1.1768839154006567</v>
      </c>
    </row>
    <row r="270" spans="8:9" x14ac:dyDescent="0.2">
      <c r="H270">
        <v>251</v>
      </c>
      <c r="I270">
        <f t="shared" si="4"/>
        <v>1.1786986466071661</v>
      </c>
    </row>
    <row r="271" spans="8:9" x14ac:dyDescent="0.2">
      <c r="H271">
        <v>252</v>
      </c>
      <c r="I271">
        <f t="shared" si="4"/>
        <v>1.1805170970755612</v>
      </c>
    </row>
    <row r="272" spans="8:9" x14ac:dyDescent="0.2">
      <c r="H272">
        <v>253</v>
      </c>
      <c r="I272">
        <f t="shared" si="4"/>
        <v>1.1823392680770954</v>
      </c>
    </row>
    <row r="273" spans="8:9" x14ac:dyDescent="0.2">
      <c r="H273">
        <v>254</v>
      </c>
      <c r="I273">
        <f t="shared" si="4"/>
        <v>1.1841651609464554</v>
      </c>
    </row>
    <row r="274" spans="8:9" x14ac:dyDescent="0.2">
      <c r="H274">
        <v>6.7</v>
      </c>
      <c r="I274">
        <f t="shared" si="4"/>
        <v>0.92140952876073101</v>
      </c>
    </row>
    <row r="275" spans="8:9" x14ac:dyDescent="0.2">
      <c r="H275">
        <v>6.8</v>
      </c>
      <c r="I275">
        <f t="shared" si="4"/>
        <v>0.92089878428946392</v>
      </c>
    </row>
    <row r="276" spans="8:9" x14ac:dyDescent="0.2">
      <c r="H276">
        <v>6.9</v>
      </c>
      <c r="I276">
        <f t="shared" si="4"/>
        <v>0.92039810714470061</v>
      </c>
    </row>
    <row r="277" spans="8:9" x14ac:dyDescent="0.2">
      <c r="H277">
        <v>7</v>
      </c>
      <c r="I277">
        <f t="shared" si="4"/>
        <v>0.91990719978462809</v>
      </c>
    </row>
    <row r="278" spans="8:9" x14ac:dyDescent="0.2">
      <c r="H278">
        <v>7.1</v>
      </c>
      <c r="I278">
        <f t="shared" si="4"/>
        <v>0.91942577755533539</v>
      </c>
    </row>
    <row r="279" spans="8:9" x14ac:dyDescent="0.2">
      <c r="H279">
        <v>7.2</v>
      </c>
      <c r="I279">
        <f t="shared" si="4"/>
        <v>0.91895356796049121</v>
      </c>
    </row>
    <row r="280" spans="8:9" x14ac:dyDescent="0.2">
      <c r="H280">
        <v>7.3</v>
      </c>
      <c r="I280">
        <f t="shared" si="4"/>
        <v>0.91849030998189862</v>
      </c>
    </row>
    <row r="281" spans="8:9" x14ac:dyDescent="0.2">
      <c r="H281">
        <v>7.4</v>
      </c>
      <c r="I281">
        <f t="shared" si="4"/>
        <v>0.91803575344673949</v>
      </c>
    </row>
    <row r="282" spans="8:9" x14ac:dyDescent="0.2">
      <c r="H282">
        <v>7.5</v>
      </c>
      <c r="I282">
        <f t="shared" si="4"/>
        <v>0.91758965843771667</v>
      </c>
    </row>
    <row r="283" spans="8:9" x14ac:dyDescent="0.2">
      <c r="H283">
        <v>7.6</v>
      </c>
      <c r="I283">
        <f t="shared" si="4"/>
        <v>0.91715179474265662</v>
      </c>
    </row>
    <row r="284" spans="8:9" x14ac:dyDescent="0.2">
      <c r="H284">
        <v>7.7</v>
      </c>
      <c r="I284">
        <f t="shared" si="4"/>
        <v>0.9167219413404516</v>
      </c>
    </row>
    <row r="285" spans="8:9" x14ac:dyDescent="0.2">
      <c r="H285">
        <v>7.8</v>
      </c>
      <c r="I285">
        <f t="shared" si="4"/>
        <v>0.91629988592050449</v>
      </c>
    </row>
    <row r="286" spans="8:9" x14ac:dyDescent="0.2">
      <c r="H286">
        <v>7.9</v>
      </c>
      <c r="I286">
        <f t="shared" si="4"/>
        <v>0.91588542443309418</v>
      </c>
    </row>
    <row r="287" spans="8:9" x14ac:dyDescent="0.2">
      <c r="H287">
        <v>8</v>
      </c>
      <c r="I287">
        <f t="shared" si="4"/>
        <v>0.91547836066830846</v>
      </c>
    </row>
    <row r="288" spans="8:9" x14ac:dyDescent="0.2">
      <c r="H288">
        <v>8.1</v>
      </c>
      <c r="I288">
        <f t="shared" si="4"/>
        <v>0.91507850586139727</v>
      </c>
    </row>
    <row r="289" spans="8:9" x14ac:dyDescent="0.2">
      <c r="H289">
        <v>8.1999999999999904</v>
      </c>
      <c r="I289">
        <f t="shared" si="4"/>
        <v>0.91468567832258429</v>
      </c>
    </row>
    <row r="290" spans="8:9" x14ac:dyDescent="0.2">
      <c r="H290">
        <v>8.2999999999999901</v>
      </c>
      <c r="I290">
        <f t="shared" si="4"/>
        <v>0.91429970308954467</v>
      </c>
    </row>
    <row r="291" spans="8:9" x14ac:dyDescent="0.2">
      <c r="H291">
        <v>8.3999999999999897</v>
      </c>
      <c r="I291">
        <f t="shared" si="4"/>
        <v>0.91392041160090454</v>
      </c>
    </row>
    <row r="292" spans="8:9" x14ac:dyDescent="0.2">
      <c r="H292">
        <v>8.4999999999999893</v>
      </c>
      <c r="I292">
        <f t="shared" si="4"/>
        <v>0.91354764138925948</v>
      </c>
    </row>
    <row r="293" spans="8:9" x14ac:dyDescent="0.2">
      <c r="H293">
        <v>8.5999999999999908</v>
      </c>
      <c r="I293">
        <f t="shared" si="4"/>
        <v>0.91318123579232757</v>
      </c>
    </row>
    <row r="294" spans="8:9" x14ac:dyDescent="0.2">
      <c r="H294">
        <v>8.6999999999999904</v>
      </c>
      <c r="I294">
        <f t="shared" si="4"/>
        <v>0.91282104368097194</v>
      </c>
    </row>
    <row r="295" spans="8:9" x14ac:dyDescent="0.2">
      <c r="H295">
        <v>8.7999999999999901</v>
      </c>
      <c r="I295">
        <f t="shared" si="4"/>
        <v>0.91246691920292378</v>
      </c>
    </row>
    <row r="296" spans="8:9" x14ac:dyDescent="0.2">
      <c r="H296">
        <v>8.8999999999999897</v>
      </c>
      <c r="I296">
        <f t="shared" si="4"/>
        <v>0.91211872154113316</v>
      </c>
    </row>
    <row r="297" spans="8:9" x14ac:dyDescent="0.2">
      <c r="H297">
        <v>8.9999999999999893</v>
      </c>
      <c r="I297">
        <f t="shared" si="4"/>
        <v>0.91177631468575948</v>
      </c>
    </row>
    <row r="298" spans="8:9" x14ac:dyDescent="0.2">
      <c r="H298">
        <v>9.0999999999999908</v>
      </c>
      <c r="I298">
        <f t="shared" si="4"/>
        <v>0.9114395672188883</v>
      </c>
    </row>
    <row r="299" spans="8:9" x14ac:dyDescent="0.2">
      <c r="H299">
        <v>9.1999999999999904</v>
      </c>
      <c r="I299">
        <f t="shared" si="4"/>
        <v>0.9111083521111345</v>
      </c>
    </row>
    <row r="300" spans="8:9" x14ac:dyDescent="0.2">
      <c r="H300">
        <v>9.2999999999999901</v>
      </c>
      <c r="I300">
        <f t="shared" si="4"/>
        <v>0.91078254652935242</v>
      </c>
    </row>
    <row r="301" spans="8:9" x14ac:dyDescent="0.2">
      <c r="H301">
        <v>9.3999999999999897</v>
      </c>
      <c r="I301">
        <f t="shared" si="4"/>
        <v>0.91046203165473616</v>
      </c>
    </row>
    <row r="302" spans="8:9" x14ac:dyDescent="0.2">
      <c r="H302">
        <v>9.4999999999999893</v>
      </c>
      <c r="I302">
        <f t="shared" si="4"/>
        <v>0.91014669251064328</v>
      </c>
    </row>
    <row r="303" spans="8:9" x14ac:dyDescent="0.2">
      <c r="H303">
        <v>9.5999999999999908</v>
      </c>
      <c r="I303">
        <f t="shared" si="4"/>
        <v>0.90983641779952606</v>
      </c>
    </row>
    <row r="304" spans="8:9" x14ac:dyDescent="0.2">
      <c r="H304">
        <v>9.6999999999999904</v>
      </c>
      <c r="I304">
        <f t="shared" si="4"/>
        <v>0.9095310997484003</v>
      </c>
    </row>
    <row r="305" spans="8:9" x14ac:dyDescent="0.2">
      <c r="H305">
        <v>9.7999999999999901</v>
      </c>
      <c r="I305">
        <f t="shared" si="4"/>
        <v>0.90923063396232051</v>
      </c>
    </row>
    <row r="306" spans="8:9" x14ac:dyDescent="0.2">
      <c r="H306">
        <v>9.8999999999999897</v>
      </c>
      <c r="I306">
        <f t="shared" si="4"/>
        <v>0.90893491928537018</v>
      </c>
    </row>
    <row r="307" spans="8:9" x14ac:dyDescent="0.2">
      <c r="H307">
        <v>9.9999999999999893</v>
      </c>
      <c r="I307">
        <f t="shared" si="4"/>
        <v>0.90864385766871014</v>
      </c>
    </row>
    <row r="308" spans="8:9" x14ac:dyDescent="0.2">
      <c r="H308">
        <v>10.1</v>
      </c>
      <c r="I308">
        <f t="shared" si="4"/>
        <v>0.90835735404526008</v>
      </c>
    </row>
    <row r="309" spans="8:9" x14ac:dyDescent="0.2">
      <c r="H309">
        <v>10.199999999999999</v>
      </c>
      <c r="I309">
        <f t="shared" si="4"/>
        <v>0.90807531621061788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497D-D041-461D-BFDF-D05E97E53356}">
  <dimension ref="C2:L190"/>
  <sheetViews>
    <sheetView topLeftCell="B2" workbookViewId="0">
      <selection activeCell="L25" sqref="L25"/>
    </sheetView>
  </sheetViews>
  <sheetFormatPr defaultRowHeight="14.25" x14ac:dyDescent="0.2"/>
  <sheetData>
    <row r="2" spans="3:10" x14ac:dyDescent="0.2">
      <c r="I2" t="s">
        <v>89</v>
      </c>
      <c r="J2" t="s">
        <v>90</v>
      </c>
    </row>
    <row r="3" spans="3:10" x14ac:dyDescent="0.2">
      <c r="D3" t="s">
        <v>51</v>
      </c>
      <c r="E3" t="s">
        <v>52</v>
      </c>
      <c r="F3" t="s">
        <v>51</v>
      </c>
      <c r="G3" t="s">
        <v>52</v>
      </c>
      <c r="I3">
        <v>1.1000000000000001</v>
      </c>
      <c r="J3">
        <f>EXP(0.032224*LN(I3)-0.00516*I3)</f>
        <v>0.99739866458615267</v>
      </c>
    </row>
    <row r="4" spans="3:10" x14ac:dyDescent="0.2">
      <c r="C4" t="s">
        <v>53</v>
      </c>
      <c r="D4">
        <v>3.2223599999999998E-2</v>
      </c>
      <c r="E4" t="s">
        <v>81</v>
      </c>
      <c r="F4">
        <v>1.8774599999999999E-2</v>
      </c>
      <c r="I4">
        <v>2.1</v>
      </c>
      <c r="J4">
        <f t="shared" ref="J4:J67" si="0">EXP(0.032224*LN(I4)-0.00516*I4)</f>
        <v>1.0131580035795968</v>
      </c>
    </row>
    <row r="5" spans="3:10" x14ac:dyDescent="0.2">
      <c r="C5" t="s">
        <v>54</v>
      </c>
      <c r="D5">
        <v>-5.156E-3</v>
      </c>
      <c r="E5" t="s">
        <v>81</v>
      </c>
      <c r="F5">
        <v>-1.518E-3</v>
      </c>
      <c r="I5">
        <v>3.1</v>
      </c>
      <c r="J5">
        <f t="shared" si="0"/>
        <v>1.0206730898170326</v>
      </c>
    </row>
    <row r="6" spans="3:10" x14ac:dyDescent="0.2">
      <c r="C6" t="s">
        <v>55</v>
      </c>
      <c r="D6">
        <v>8.2225000000000006E-2</v>
      </c>
      <c r="E6" t="s">
        <v>83</v>
      </c>
      <c r="F6">
        <v>0.12650429999999999</v>
      </c>
      <c r="G6" t="s">
        <v>81</v>
      </c>
      <c r="I6">
        <v>4.0999999999999996</v>
      </c>
      <c r="J6">
        <f t="shared" si="0"/>
        <v>1.0246095818149374</v>
      </c>
    </row>
    <row r="7" spans="3:10" x14ac:dyDescent="0.2">
      <c r="C7" t="s">
        <v>56</v>
      </c>
      <c r="D7">
        <v>-1.2534999999999999E-2</v>
      </c>
      <c r="F7">
        <v>-2.5971999999999999E-2</v>
      </c>
      <c r="G7" t="s">
        <v>85</v>
      </c>
      <c r="I7">
        <v>5.0999999999999996</v>
      </c>
      <c r="J7">
        <f t="shared" si="0"/>
        <v>1.0265304769042383</v>
      </c>
    </row>
    <row r="8" spans="3:10" x14ac:dyDescent="0.2">
      <c r="C8" t="s">
        <v>57</v>
      </c>
      <c r="D8">
        <v>4.1036499999999997E-2</v>
      </c>
      <c r="E8" t="s">
        <v>81</v>
      </c>
      <c r="F8">
        <v>3.5707599999999999E-2</v>
      </c>
      <c r="G8" t="s">
        <v>81</v>
      </c>
      <c r="I8">
        <v>2.4</v>
      </c>
      <c r="J8">
        <f t="shared" si="0"/>
        <v>1.0159530166095527</v>
      </c>
    </row>
    <row r="9" spans="3:10" x14ac:dyDescent="0.2">
      <c r="C9" t="s">
        <v>58</v>
      </c>
      <c r="D9">
        <v>0.57795580000000002</v>
      </c>
      <c r="E9" t="s">
        <v>81</v>
      </c>
      <c r="F9">
        <v>0.45927230000000002</v>
      </c>
      <c r="G9" t="s">
        <v>83</v>
      </c>
      <c r="I9">
        <v>3.4</v>
      </c>
      <c r="J9">
        <f t="shared" si="0"/>
        <v>1.0221323041401245</v>
      </c>
    </row>
    <row r="10" spans="3:10" x14ac:dyDescent="0.2">
      <c r="C10" t="s">
        <v>59</v>
      </c>
      <c r="D10">
        <v>4.8420000000000001E-4</v>
      </c>
      <c r="F10">
        <v>1.1923999999999999E-3</v>
      </c>
      <c r="I10">
        <v>4.4000000000000004</v>
      </c>
      <c r="J10">
        <f t="shared" si="0"/>
        <v>1.0253553390186303</v>
      </c>
    </row>
    <row r="11" spans="3:10" x14ac:dyDescent="0.2">
      <c r="C11" t="s">
        <v>60</v>
      </c>
      <c r="D11">
        <v>-4.3010000000000001E-3</v>
      </c>
      <c r="E11" t="s">
        <v>85</v>
      </c>
      <c r="F11">
        <v>-6.0439999999999999E-3</v>
      </c>
      <c r="G11" t="s">
        <v>81</v>
      </c>
      <c r="I11">
        <v>5.4</v>
      </c>
      <c r="J11">
        <f t="shared" si="0"/>
        <v>1.0268321905459628</v>
      </c>
    </row>
    <row r="12" spans="3:10" x14ac:dyDescent="0.2">
      <c r="C12" t="s">
        <v>61</v>
      </c>
      <c r="D12">
        <v>2.039E-3</v>
      </c>
      <c r="E12" t="s">
        <v>81</v>
      </c>
      <c r="F12">
        <v>4.9473E-3</v>
      </c>
      <c r="G12" t="s">
        <v>81</v>
      </c>
      <c r="I12">
        <v>6.4</v>
      </c>
      <c r="J12">
        <f t="shared" si="0"/>
        <v>1.0271555154869192</v>
      </c>
    </row>
    <row r="13" spans="3:10" x14ac:dyDescent="0.2">
      <c r="C13" t="s">
        <v>62</v>
      </c>
      <c r="D13">
        <v>-2.7396E-2</v>
      </c>
      <c r="E13" t="s">
        <v>85</v>
      </c>
      <c r="F13">
        <v>-2.3855999999999999E-2</v>
      </c>
      <c r="I13">
        <v>7.4</v>
      </c>
      <c r="J13">
        <f t="shared" si="0"/>
        <v>1.0266609001111764</v>
      </c>
    </row>
    <row r="14" spans="3:10" x14ac:dyDescent="0.2">
      <c r="C14" t="s">
        <v>63</v>
      </c>
      <c r="D14">
        <v>-1.1980000000000001E-3</v>
      </c>
      <c r="F14">
        <v>-1E-4</v>
      </c>
      <c r="I14">
        <v>8.4</v>
      </c>
      <c r="J14">
        <f t="shared" si="0"/>
        <v>1.0255572654767788</v>
      </c>
    </row>
    <row r="15" spans="3:10" x14ac:dyDescent="0.2">
      <c r="C15" t="s">
        <v>64</v>
      </c>
      <c r="D15">
        <v>-1.611E-3</v>
      </c>
      <c r="E15" t="s">
        <v>83</v>
      </c>
      <c r="F15">
        <v>-3.6600000000000001E-4</v>
      </c>
      <c r="I15">
        <v>9.4</v>
      </c>
      <c r="J15">
        <f t="shared" si="0"/>
        <v>1.0239837209971492</v>
      </c>
    </row>
    <row r="16" spans="3:10" x14ac:dyDescent="0.2">
      <c r="C16" t="s">
        <v>65</v>
      </c>
      <c r="D16">
        <v>-1.4711999999999999E-2</v>
      </c>
      <c r="E16" t="s">
        <v>85</v>
      </c>
      <c r="F16">
        <v>-2.3952000000000001E-2</v>
      </c>
      <c r="G16" t="s">
        <v>81</v>
      </c>
      <c r="I16">
        <v>10.4</v>
      </c>
      <c r="J16">
        <f t="shared" si="0"/>
        <v>1.0220376700973537</v>
      </c>
    </row>
    <row r="17" spans="3:12" x14ac:dyDescent="0.2">
      <c r="C17" t="s">
        <v>66</v>
      </c>
      <c r="D17">
        <v>-2.1949999999999999E-3</v>
      </c>
      <c r="E17" t="s">
        <v>81</v>
      </c>
      <c r="F17">
        <v>-2.049E-3</v>
      </c>
      <c r="G17" t="s">
        <v>81</v>
      </c>
      <c r="I17">
        <v>11.4</v>
      </c>
      <c r="J17">
        <f t="shared" si="0"/>
        <v>1.0197900336712906</v>
      </c>
    </row>
    <row r="18" spans="3:12" x14ac:dyDescent="0.2">
      <c r="C18" t="s">
        <v>67</v>
      </c>
      <c r="D18">
        <v>-1.1950000000000001E-3</v>
      </c>
      <c r="F18">
        <v>-5.4900000000000001E-4</v>
      </c>
      <c r="I18">
        <v>12.4</v>
      </c>
      <c r="J18">
        <f t="shared" si="0"/>
        <v>1.0172940918600715</v>
      </c>
    </row>
    <row r="19" spans="3:12" x14ac:dyDescent="0.2">
      <c r="C19" t="s">
        <v>68</v>
      </c>
      <c r="D19">
        <v>-5.8409999999999998E-3</v>
      </c>
      <c r="E19" t="s">
        <v>81</v>
      </c>
      <c r="F19">
        <v>-5.8830000000000002E-3</v>
      </c>
      <c r="G19" t="s">
        <v>81</v>
      </c>
      <c r="I19">
        <v>13.4</v>
      </c>
      <c r="J19">
        <f t="shared" si="0"/>
        <v>1.0145909107735256</v>
      </c>
    </row>
    <row r="20" spans="3:12" x14ac:dyDescent="0.2">
      <c r="C20" t="s">
        <v>69</v>
      </c>
      <c r="D20">
        <v>6.3489999999999996E-3</v>
      </c>
      <c r="E20" t="s">
        <v>81</v>
      </c>
      <c r="F20">
        <v>-1.42E-3</v>
      </c>
      <c r="I20">
        <v>14.4</v>
      </c>
      <c r="J20">
        <f t="shared" si="0"/>
        <v>1.0117128259072299</v>
      </c>
    </row>
    <row r="21" spans="3:12" x14ac:dyDescent="0.2">
      <c r="C21" t="s">
        <v>70</v>
      </c>
      <c r="D21">
        <v>-8.2109999999999995E-3</v>
      </c>
      <c r="E21" t="s">
        <v>81</v>
      </c>
      <c r="F21">
        <v>-4.3940000000000003E-3</v>
      </c>
      <c r="G21" t="s">
        <v>81</v>
      </c>
      <c r="I21">
        <v>15.4</v>
      </c>
      <c r="J21">
        <f t="shared" si="0"/>
        <v>1.0086857628495995</v>
      </c>
      <c r="L21">
        <v>6</v>
      </c>
    </row>
    <row r="22" spans="3:12" x14ac:dyDescent="0.2">
      <c r="C22" t="s">
        <v>71</v>
      </c>
      <c r="D22">
        <v>-0.18076999999999999</v>
      </c>
      <c r="E22" t="s">
        <v>81</v>
      </c>
      <c r="F22">
        <v>-0.13446</v>
      </c>
      <c r="G22" t="s">
        <v>81</v>
      </c>
      <c r="I22">
        <v>16.399999999999999</v>
      </c>
      <c r="J22">
        <f t="shared" si="0"/>
        <v>1.0055308326249794</v>
      </c>
      <c r="L22">
        <f>MAX(J3:J190)</f>
        <v>1.0271555154869192</v>
      </c>
    </row>
    <row r="23" spans="3:12" x14ac:dyDescent="0.2">
      <c r="C23" t="s">
        <v>72</v>
      </c>
      <c r="D23">
        <v>1.5480600000000001E-2</v>
      </c>
      <c r="E23" t="s">
        <v>81</v>
      </c>
      <c r="F23">
        <v>-8.1650000000000004E-3</v>
      </c>
      <c r="I23">
        <v>17.399999999999999</v>
      </c>
      <c r="J23">
        <f t="shared" si="0"/>
        <v>1.002265458206594</v>
      </c>
    </row>
    <row r="24" spans="3:12" x14ac:dyDescent="0.2">
      <c r="C24" t="s">
        <v>73</v>
      </c>
      <c r="D24">
        <v>7.6410699999999998E-2</v>
      </c>
      <c r="E24" t="s">
        <v>81</v>
      </c>
      <c r="F24">
        <v>2.0095100000000001E-2</v>
      </c>
      <c r="I24">
        <v>18.399999999999999</v>
      </c>
      <c r="J24">
        <f t="shared" si="0"/>
        <v>0.99890418865678032</v>
      </c>
    </row>
    <row r="25" spans="3:12" x14ac:dyDescent="0.2">
      <c r="C25" t="s">
        <v>74</v>
      </c>
      <c r="D25">
        <v>2.0996999999999999E-3</v>
      </c>
      <c r="E25" t="s">
        <v>81</v>
      </c>
      <c r="F25">
        <v>-3.4099999999999999E-4</v>
      </c>
      <c r="I25">
        <v>19.399999999999999</v>
      </c>
      <c r="J25">
        <f t="shared" si="0"/>
        <v>0.99545929957451662</v>
      </c>
    </row>
    <row r="26" spans="3:12" x14ac:dyDescent="0.2">
      <c r="C26" t="s">
        <v>75</v>
      </c>
      <c r="D26">
        <v>3.2613E-3</v>
      </c>
      <c r="E26" t="s">
        <v>83</v>
      </c>
      <c r="F26">
        <v>1.6061000000000001E-3</v>
      </c>
      <c r="I26">
        <v>20.399999999999999</v>
      </c>
      <c r="J26">
        <f t="shared" si="0"/>
        <v>0.99194124393564886</v>
      </c>
    </row>
    <row r="27" spans="3:12" x14ac:dyDescent="0.2">
      <c r="C27" t="s">
        <v>76</v>
      </c>
      <c r="D27">
        <v>-2.5824E-2</v>
      </c>
      <c r="E27" t="s">
        <v>83</v>
      </c>
      <c r="F27">
        <v>3.0229999999999998E-4</v>
      </c>
      <c r="I27">
        <v>21.4</v>
      </c>
      <c r="J27">
        <f t="shared" si="0"/>
        <v>0.98835899602796495</v>
      </c>
    </row>
    <row r="28" spans="3:12" x14ac:dyDescent="0.2">
      <c r="C28" t="s">
        <v>77</v>
      </c>
      <c r="D28">
        <v>-1.111E-3</v>
      </c>
      <c r="F28">
        <v>-5.2659999999999998E-3</v>
      </c>
      <c r="I28">
        <v>22.4</v>
      </c>
      <c r="J28">
        <f t="shared" si="0"/>
        <v>0.98472031759040302</v>
      </c>
    </row>
    <row r="29" spans="3:12" x14ac:dyDescent="0.2">
      <c r="C29" t="s">
        <v>78</v>
      </c>
      <c r="D29">
        <v>3.2542599999999998E-2</v>
      </c>
      <c r="E29" t="s">
        <v>81</v>
      </c>
      <c r="F29">
        <v>8.3964999999999995E-3</v>
      </c>
      <c r="I29">
        <v>23.4</v>
      </c>
      <c r="J29">
        <f t="shared" si="0"/>
        <v>0.98103196640720336</v>
      </c>
    </row>
    <row r="30" spans="3:12" x14ac:dyDescent="0.2">
      <c r="C30" t="s">
        <v>79</v>
      </c>
      <c r="D30">
        <v>2.0344600000000001E-2</v>
      </c>
      <c r="E30" t="s">
        <v>81</v>
      </c>
      <c r="F30">
        <v>5.6988000000000004E-3</v>
      </c>
      <c r="I30">
        <v>24.4</v>
      </c>
      <c r="J30">
        <f t="shared" si="0"/>
        <v>0.97729986170478378</v>
      </c>
    </row>
    <row r="31" spans="3:12" x14ac:dyDescent="0.2">
      <c r="I31">
        <v>1</v>
      </c>
      <c r="J31">
        <f t="shared" si="0"/>
        <v>0.99485328993149202</v>
      </c>
    </row>
    <row r="32" spans="3:12" x14ac:dyDescent="0.2">
      <c r="I32">
        <v>2</v>
      </c>
      <c r="J32">
        <f t="shared" si="0"/>
        <v>1.0120884565933315</v>
      </c>
    </row>
    <row r="33" spans="9:10" x14ac:dyDescent="0.2">
      <c r="I33">
        <v>3</v>
      </c>
      <c r="J33">
        <f t="shared" si="0"/>
        <v>1.0201214434248245</v>
      </c>
    </row>
    <row r="34" spans="9:10" x14ac:dyDescent="0.2">
      <c r="I34">
        <v>4</v>
      </c>
      <c r="J34">
        <f t="shared" si="0"/>
        <v>1.0243230439694717</v>
      </c>
    </row>
    <row r="35" spans="9:10" x14ac:dyDescent="0.2">
      <c r="I35">
        <v>5</v>
      </c>
      <c r="J35">
        <f t="shared" si="0"/>
        <v>1.0264051247982149</v>
      </c>
    </row>
    <row r="36" spans="9:10" x14ac:dyDescent="0.2">
      <c r="I36">
        <v>6</v>
      </c>
      <c r="J36">
        <f t="shared" si="0"/>
        <v>1.0271394002570322</v>
      </c>
    </row>
    <row r="37" spans="9:10" x14ac:dyDescent="0.2">
      <c r="I37">
        <v>7</v>
      </c>
      <c r="J37">
        <f t="shared" si="0"/>
        <v>1.0269415424583339</v>
      </c>
    </row>
    <row r="38" spans="9:10" x14ac:dyDescent="0.2">
      <c r="I38">
        <v>8</v>
      </c>
      <c r="J38">
        <f t="shared" si="0"/>
        <v>1.0260617439630464</v>
      </c>
    </row>
    <row r="39" spans="9:10" x14ac:dyDescent="0.2">
      <c r="I39">
        <v>9</v>
      </c>
      <c r="J39">
        <f t="shared" si="0"/>
        <v>1.0246625765454687</v>
      </c>
    </row>
    <row r="40" spans="9:10" x14ac:dyDescent="0.2">
      <c r="I40">
        <v>10</v>
      </c>
      <c r="J40">
        <f t="shared" si="0"/>
        <v>1.0228557825801756</v>
      </c>
    </row>
    <row r="41" spans="9:10" x14ac:dyDescent="0.2">
      <c r="I41">
        <v>11</v>
      </c>
      <c r="J41">
        <f t="shared" si="0"/>
        <v>1.0207215480652443</v>
      </c>
    </row>
    <row r="42" spans="9:10" x14ac:dyDescent="0.2">
      <c r="I42">
        <v>12</v>
      </c>
      <c r="J42">
        <f t="shared" si="0"/>
        <v>1.0183194107011631</v>
      </c>
    </row>
    <row r="43" spans="9:10" x14ac:dyDescent="0.2">
      <c r="I43">
        <v>13</v>
      </c>
      <c r="J43">
        <f t="shared" si="0"/>
        <v>1.015694818045406</v>
      </c>
    </row>
    <row r="44" spans="9:10" x14ac:dyDescent="0.2">
      <c r="I44">
        <v>14</v>
      </c>
      <c r="J44">
        <f t="shared" si="0"/>
        <v>1.0128832667049856</v>
      </c>
    </row>
    <row r="45" spans="9:10" x14ac:dyDescent="0.2">
      <c r="I45">
        <v>15</v>
      </c>
      <c r="J45">
        <f t="shared" si="0"/>
        <v>1.0099130213608261</v>
      </c>
    </row>
    <row r="46" spans="9:10" x14ac:dyDescent="0.2">
      <c r="I46">
        <v>16</v>
      </c>
      <c r="J46">
        <f t="shared" si="0"/>
        <v>1.006806961750504</v>
      </c>
    </row>
    <row r="47" spans="9:10" x14ac:dyDescent="0.2">
      <c r="I47">
        <v>17</v>
      </c>
      <c r="J47">
        <f t="shared" si="0"/>
        <v>1.0035838735709426</v>
      </c>
    </row>
    <row r="48" spans="9:10" x14ac:dyDescent="0.2">
      <c r="I48">
        <v>18</v>
      </c>
      <c r="J48">
        <f t="shared" si="0"/>
        <v>1.0002593731578482</v>
      </c>
    </row>
    <row r="49" spans="9:10" x14ac:dyDescent="0.2">
      <c r="I49">
        <v>19</v>
      </c>
      <c r="J49">
        <f t="shared" si="0"/>
        <v>0.99684658415773542</v>
      </c>
    </row>
    <row r="50" spans="9:10" x14ac:dyDescent="0.2">
      <c r="I50">
        <v>20</v>
      </c>
      <c r="J50">
        <f t="shared" si="0"/>
        <v>0.99335664210771013</v>
      </c>
    </row>
    <row r="51" spans="9:10" x14ac:dyDescent="0.2">
      <c r="I51">
        <v>21</v>
      </c>
      <c r="J51">
        <f t="shared" si="0"/>
        <v>0.98979907700950631</v>
      </c>
    </row>
    <row r="52" spans="9:10" x14ac:dyDescent="0.2">
      <c r="I52">
        <v>22</v>
      </c>
      <c r="J52">
        <f t="shared" si="0"/>
        <v>0.98618210774195192</v>
      </c>
    </row>
    <row r="53" spans="9:10" x14ac:dyDescent="0.2">
      <c r="I53">
        <v>23</v>
      </c>
      <c r="J53">
        <f t="shared" si="0"/>
        <v>0.98251287167221202</v>
      </c>
    </row>
    <row r="54" spans="9:10" x14ac:dyDescent="0.2">
      <c r="I54">
        <v>24</v>
      </c>
      <c r="J54">
        <f t="shared" si="0"/>
        <v>0.97879760589997422</v>
      </c>
    </row>
    <row r="55" spans="9:10" x14ac:dyDescent="0.2">
      <c r="I55">
        <v>25</v>
      </c>
      <c r="J55">
        <f t="shared" si="0"/>
        <v>0.97504179189636919</v>
      </c>
    </row>
    <row r="56" spans="9:10" x14ac:dyDescent="0.2">
      <c r="I56">
        <v>26</v>
      </c>
      <c r="J56">
        <f t="shared" si="0"/>
        <v>0.97125027208745451</v>
      </c>
    </row>
    <row r="57" spans="9:10" x14ac:dyDescent="0.2">
      <c r="I57">
        <v>27</v>
      </c>
      <c r="J57">
        <f t="shared" si="0"/>
        <v>0.96742734468594904</v>
      </c>
    </row>
    <row r="58" spans="9:10" x14ac:dyDescent="0.2">
      <c r="I58">
        <v>28</v>
      </c>
      <c r="J58">
        <f t="shared" si="0"/>
        <v>0.96357684147946521</v>
      </c>
    </row>
    <row r="59" spans="9:10" x14ac:dyDescent="0.2">
      <c r="I59">
        <v>29</v>
      </c>
      <c r="J59">
        <f t="shared" si="0"/>
        <v>0.95970219213392605</v>
      </c>
    </row>
    <row r="60" spans="9:10" x14ac:dyDescent="0.2">
      <c r="I60">
        <v>30</v>
      </c>
      <c r="J60">
        <f t="shared" si="0"/>
        <v>0.95580647773160876</v>
      </c>
    </row>
    <row r="61" spans="9:10" x14ac:dyDescent="0.2">
      <c r="I61">
        <v>31</v>
      </c>
      <c r="J61">
        <f t="shared" si="0"/>
        <v>0.9518924756430992</v>
      </c>
    </row>
    <row r="62" spans="9:10" x14ac:dyDescent="0.2">
      <c r="I62">
        <v>32</v>
      </c>
      <c r="J62">
        <f t="shared" si="0"/>
        <v>0.94796269736899463</v>
      </c>
    </row>
    <row r="63" spans="9:10" x14ac:dyDescent="0.2">
      <c r="I63">
        <v>33</v>
      </c>
      <c r="J63">
        <f t="shared" si="0"/>
        <v>0.94401942063724642</v>
      </c>
    </row>
    <row r="64" spans="9:10" x14ac:dyDescent="0.2">
      <c r="I64">
        <v>34</v>
      </c>
      <c r="J64">
        <f t="shared" si="0"/>
        <v>0.94006471677521575</v>
      </c>
    </row>
    <row r="65" spans="9:10" x14ac:dyDescent="0.2">
      <c r="I65">
        <v>35</v>
      </c>
      <c r="J65">
        <f t="shared" si="0"/>
        <v>0.93610047417022291</v>
      </c>
    </row>
    <row r="66" spans="9:10" x14ac:dyDescent="0.2">
      <c r="I66">
        <v>36</v>
      </c>
      <c r="J66">
        <f t="shared" si="0"/>
        <v>0.93212841847309302</v>
      </c>
    </row>
    <row r="67" spans="9:10" x14ac:dyDescent="0.2">
      <c r="I67">
        <v>37</v>
      </c>
      <c r="J67">
        <f t="shared" si="0"/>
        <v>0.92815013007461855</v>
      </c>
    </row>
    <row r="68" spans="9:10" x14ac:dyDescent="0.2">
      <c r="I68">
        <v>38</v>
      </c>
      <c r="J68">
        <f t="shared" ref="J68:J131" si="1">EXP(0.032224*LN(I68)-0.00516*I68)</f>
        <v>0.92416705928671106</v>
      </c>
    </row>
    <row r="69" spans="9:10" x14ac:dyDescent="0.2">
      <c r="I69">
        <v>39</v>
      </c>
      <c r="J69">
        <f t="shared" si="1"/>
        <v>0.92018053958212531</v>
      </c>
    </row>
    <row r="70" spans="9:10" x14ac:dyDescent="0.2">
      <c r="I70">
        <v>40</v>
      </c>
      <c r="J70">
        <f t="shared" si="1"/>
        <v>0.91619179918443272</v>
      </c>
    </row>
    <row r="71" spans="9:10" x14ac:dyDescent="0.2">
      <c r="I71">
        <v>41</v>
      </c>
      <c r="J71">
        <f t="shared" si="1"/>
        <v>0.91220197124992553</v>
      </c>
    </row>
    <row r="72" spans="9:10" x14ac:dyDescent="0.2">
      <c r="I72">
        <v>42</v>
      </c>
      <c r="J72">
        <f t="shared" si="1"/>
        <v>0.90821210284270859</v>
      </c>
    </row>
    <row r="73" spans="9:10" x14ac:dyDescent="0.2">
      <c r="I73">
        <v>43</v>
      </c>
      <c r="J73">
        <f t="shared" si="1"/>
        <v>0.90422316287137272</v>
      </c>
    </row>
    <row r="74" spans="9:10" x14ac:dyDescent="0.2">
      <c r="I74">
        <v>44</v>
      </c>
      <c r="J74">
        <f t="shared" si="1"/>
        <v>0.9002360491287823</v>
      </c>
    </row>
    <row r="75" spans="9:10" x14ac:dyDescent="0.2">
      <c r="I75">
        <v>45</v>
      </c>
      <c r="J75">
        <f t="shared" si="1"/>
        <v>0.89625159455444758</v>
      </c>
    </row>
    <row r="76" spans="9:10" x14ac:dyDescent="0.2">
      <c r="I76">
        <v>46</v>
      </c>
      <c r="J76">
        <f t="shared" si="1"/>
        <v>0.89227057282073574</v>
      </c>
    </row>
    <row r="77" spans="9:10" x14ac:dyDescent="0.2">
      <c r="I77">
        <v>47</v>
      </c>
      <c r="J77">
        <f t="shared" si="1"/>
        <v>0.88829370332907431</v>
      </c>
    </row>
    <row r="78" spans="9:10" x14ac:dyDescent="0.2">
      <c r="I78">
        <v>48</v>
      </c>
      <c r="J78">
        <f t="shared" si="1"/>
        <v>0.88432165568972643</v>
      </c>
    </row>
    <row r="79" spans="9:10" x14ac:dyDescent="0.2">
      <c r="I79">
        <v>49</v>
      </c>
      <c r="J79">
        <f t="shared" si="1"/>
        <v>0.880355053748195</v>
      </c>
    </row>
    <row r="80" spans="9:10" x14ac:dyDescent="0.2">
      <c r="I80">
        <v>50</v>
      </c>
      <c r="J80">
        <f t="shared" si="1"/>
        <v>0.87639447921248614</v>
      </c>
    </row>
    <row r="81" spans="9:10" x14ac:dyDescent="0.2">
      <c r="I81">
        <v>51</v>
      </c>
      <c r="J81">
        <f t="shared" si="1"/>
        <v>0.87244047492801846</v>
      </c>
    </row>
    <row r="82" spans="9:10" x14ac:dyDescent="0.2">
      <c r="I82">
        <v>52</v>
      </c>
      <c r="J82">
        <f t="shared" si="1"/>
        <v>0.86849354784066857</v>
      </c>
    </row>
    <row r="83" spans="9:10" x14ac:dyDescent="0.2">
      <c r="I83">
        <v>53</v>
      </c>
      <c r="J83">
        <f t="shared" si="1"/>
        <v>0.86455417168310111</v>
      </c>
    </row>
    <row r="84" spans="9:10" x14ac:dyDescent="0.2">
      <c r="I84">
        <v>54</v>
      </c>
      <c r="J84">
        <f t="shared" si="1"/>
        <v>0.86062278941498016</v>
      </c>
    </row>
    <row r="85" spans="9:10" x14ac:dyDescent="0.2">
      <c r="I85">
        <v>55</v>
      </c>
      <c r="J85">
        <f t="shared" si="1"/>
        <v>0.85669981544376894</v>
      </c>
    </row>
    <row r="86" spans="9:10" x14ac:dyDescent="0.2">
      <c r="I86">
        <v>56</v>
      </c>
      <c r="J86">
        <f t="shared" si="1"/>
        <v>0.85278563764949578</v>
      </c>
    </row>
    <row r="87" spans="9:10" x14ac:dyDescent="0.2">
      <c r="I87">
        <v>57</v>
      </c>
      <c r="J87">
        <f t="shared" si="1"/>
        <v>0.84888061923399505</v>
      </c>
    </row>
    <row r="88" spans="9:10" x14ac:dyDescent="0.2">
      <c r="I88">
        <v>58</v>
      </c>
      <c r="J88">
        <f t="shared" si="1"/>
        <v>0.8449851004126665</v>
      </c>
    </row>
    <row r="89" spans="9:10" x14ac:dyDescent="0.2">
      <c r="I89">
        <v>59</v>
      </c>
      <c r="J89">
        <f t="shared" si="1"/>
        <v>0.84109939996465799</v>
      </c>
    </row>
    <row r="90" spans="9:10" x14ac:dyDescent="0.2">
      <c r="I90">
        <v>60</v>
      </c>
      <c r="J90">
        <f t="shared" si="1"/>
        <v>0.83722381665553158</v>
      </c>
    </row>
    <row r="91" spans="9:10" x14ac:dyDescent="0.2">
      <c r="I91">
        <v>61</v>
      </c>
      <c r="J91">
        <f t="shared" si="1"/>
        <v>0.83335863054485781</v>
      </c>
    </row>
    <row r="92" spans="9:10" x14ac:dyDescent="0.2">
      <c r="I92">
        <v>62</v>
      </c>
      <c r="J92">
        <f t="shared" si="1"/>
        <v>0.82950410418979026</v>
      </c>
    </row>
    <row r="93" spans="9:10" x14ac:dyDescent="0.2">
      <c r="I93">
        <v>63</v>
      </c>
      <c r="J93">
        <f t="shared" si="1"/>
        <v>0.82566048375444512</v>
      </c>
    </row>
    <row r="94" spans="9:10" x14ac:dyDescent="0.2">
      <c r="I94">
        <v>64</v>
      </c>
      <c r="J94">
        <f t="shared" si="1"/>
        <v>0.82182800003383982</v>
      </c>
    </row>
    <row r="95" spans="9:10" x14ac:dyDescent="0.2">
      <c r="I95">
        <v>65</v>
      </c>
      <c r="J95">
        <f t="shared" si="1"/>
        <v>0.8180068694002105</v>
      </c>
    </row>
    <row r="96" spans="9:10" x14ac:dyDescent="0.2">
      <c r="I96">
        <v>66</v>
      </c>
      <c r="J96">
        <f t="shared" si="1"/>
        <v>0.8141972946786975</v>
      </c>
    </row>
    <row r="97" spans="9:10" x14ac:dyDescent="0.2">
      <c r="I97">
        <v>67</v>
      </c>
      <c r="J97">
        <f t="shared" si="1"/>
        <v>0.81039946595866552</v>
      </c>
    </row>
    <row r="98" spans="9:10" x14ac:dyDescent="0.2">
      <c r="I98">
        <v>68</v>
      </c>
      <c r="J98">
        <f t="shared" si="1"/>
        <v>0.80661356134628082</v>
      </c>
    </row>
    <row r="99" spans="9:10" x14ac:dyDescent="0.2">
      <c r="I99">
        <v>69</v>
      </c>
      <c r="J99">
        <f t="shared" si="1"/>
        <v>0.80283974766340294</v>
      </c>
    </row>
    <row r="100" spans="9:10" x14ac:dyDescent="0.2">
      <c r="I100">
        <v>70</v>
      </c>
      <c r="J100">
        <f t="shared" si="1"/>
        <v>0.7990781810973423</v>
      </c>
    </row>
    <row r="101" spans="9:10" x14ac:dyDescent="0.2">
      <c r="I101">
        <v>71</v>
      </c>
      <c r="J101">
        <f t="shared" si="1"/>
        <v>0.79532900780559357</v>
      </c>
    </row>
    <row r="102" spans="9:10" x14ac:dyDescent="0.2">
      <c r="I102">
        <v>72</v>
      </c>
      <c r="J102">
        <f t="shared" si="1"/>
        <v>0.79159236447925263</v>
      </c>
    </row>
    <row r="103" spans="9:10" x14ac:dyDescent="0.2">
      <c r="I103">
        <v>73</v>
      </c>
      <c r="J103">
        <f t="shared" si="1"/>
        <v>0.78786837886847672</v>
      </c>
    </row>
    <row r="104" spans="9:10" x14ac:dyDescent="0.2">
      <c r="I104">
        <v>74</v>
      </c>
      <c r="J104">
        <f t="shared" si="1"/>
        <v>0.784157170273027</v>
      </c>
    </row>
    <row r="105" spans="9:10" x14ac:dyDescent="0.2">
      <c r="I105">
        <v>75</v>
      </c>
      <c r="J105">
        <f t="shared" si="1"/>
        <v>0.78045885000065518</v>
      </c>
    </row>
    <row r="106" spans="9:10" x14ac:dyDescent="0.2">
      <c r="I106">
        <v>76</v>
      </c>
      <c r="J106">
        <f t="shared" si="1"/>
        <v>0.7767735217958408</v>
      </c>
    </row>
    <row r="107" spans="9:10" x14ac:dyDescent="0.2">
      <c r="I107">
        <v>77</v>
      </c>
      <c r="J107">
        <f t="shared" si="1"/>
        <v>0.77310128224116015</v>
      </c>
    </row>
    <row r="108" spans="9:10" x14ac:dyDescent="0.2">
      <c r="I108">
        <v>78</v>
      </c>
      <c r="J108">
        <f t="shared" si="1"/>
        <v>0.76944222113336591</v>
      </c>
    </row>
    <row r="109" spans="9:10" x14ac:dyDescent="0.2">
      <c r="I109">
        <v>79</v>
      </c>
      <c r="J109">
        <f t="shared" si="1"/>
        <v>0.76579642183607166</v>
      </c>
    </row>
    <row r="110" spans="9:10" x14ac:dyDescent="0.2">
      <c r="I110">
        <v>80</v>
      </c>
      <c r="J110">
        <f t="shared" si="1"/>
        <v>0.76216396161077382</v>
      </c>
    </row>
    <row r="111" spans="9:10" x14ac:dyDescent="0.2">
      <c r="I111">
        <v>81</v>
      </c>
      <c r="J111">
        <f t="shared" si="1"/>
        <v>0.75854491192779161</v>
      </c>
    </row>
    <row r="112" spans="9:10" x14ac:dyDescent="0.2">
      <c r="I112">
        <v>82</v>
      </c>
      <c r="J112">
        <f t="shared" si="1"/>
        <v>0.75493933875857655</v>
      </c>
    </row>
    <row r="113" spans="9:10" x14ac:dyDescent="0.2">
      <c r="I113">
        <v>83</v>
      </c>
      <c r="J113">
        <f t="shared" si="1"/>
        <v>0.75134730285071605</v>
      </c>
    </row>
    <row r="114" spans="9:10" x14ac:dyDescent="0.2">
      <c r="I114">
        <v>84</v>
      </c>
      <c r="J114">
        <f t="shared" si="1"/>
        <v>0.74776885998685172</v>
      </c>
    </row>
    <row r="115" spans="9:10" x14ac:dyDescent="0.2">
      <c r="I115">
        <v>85</v>
      </c>
      <c r="J115">
        <f t="shared" si="1"/>
        <v>0.74420406122862981</v>
      </c>
    </row>
    <row r="116" spans="9:10" x14ac:dyDescent="0.2">
      <c r="I116">
        <v>86</v>
      </c>
      <c r="J116">
        <f t="shared" si="1"/>
        <v>0.7406529531467122</v>
      </c>
    </row>
    <row r="117" spans="9:10" x14ac:dyDescent="0.2">
      <c r="I117">
        <v>87</v>
      </c>
      <c r="J117">
        <f t="shared" si="1"/>
        <v>0.73711557803779582</v>
      </c>
    </row>
    <row r="118" spans="9:10" x14ac:dyDescent="0.2">
      <c r="I118">
        <v>88</v>
      </c>
      <c r="J118">
        <f t="shared" si="1"/>
        <v>0.73359197412951027</v>
      </c>
    </row>
    <row r="119" spans="9:10" x14ac:dyDescent="0.2">
      <c r="I119">
        <v>89</v>
      </c>
      <c r="J119">
        <f t="shared" si="1"/>
        <v>0.73008217577400059</v>
      </c>
    </row>
    <row r="120" spans="9:10" x14ac:dyDescent="0.2">
      <c r="I120">
        <v>90</v>
      </c>
      <c r="J120">
        <f t="shared" si="1"/>
        <v>0.72658621363093501</v>
      </c>
    </row>
    <row r="121" spans="9:10" x14ac:dyDescent="0.2">
      <c r="I121">
        <v>91</v>
      </c>
      <c r="J121">
        <f t="shared" si="1"/>
        <v>0.72310411484062498</v>
      </c>
    </row>
    <row r="122" spans="9:10" x14ac:dyDescent="0.2">
      <c r="I122">
        <v>92</v>
      </c>
      <c r="J122">
        <f t="shared" si="1"/>
        <v>0.7196359031878915</v>
      </c>
    </row>
    <row r="123" spans="9:10" x14ac:dyDescent="0.2">
      <c r="I123">
        <v>93</v>
      </c>
      <c r="J123">
        <f t="shared" si="1"/>
        <v>0.71618159925726421</v>
      </c>
    </row>
    <row r="124" spans="9:10" x14ac:dyDescent="0.2">
      <c r="I124">
        <v>94</v>
      </c>
      <c r="J124">
        <f t="shared" si="1"/>
        <v>0.71274122058005707</v>
      </c>
    </row>
    <row r="125" spans="9:10" x14ac:dyDescent="0.2">
      <c r="I125">
        <v>95</v>
      </c>
      <c r="J125">
        <f t="shared" si="1"/>
        <v>0.70931478177382579</v>
      </c>
    </row>
    <row r="126" spans="9:10" x14ac:dyDescent="0.2">
      <c r="I126">
        <v>96</v>
      </c>
      <c r="J126">
        <f t="shared" si="1"/>
        <v>0.70590229467467391</v>
      </c>
    </row>
    <row r="127" spans="9:10" x14ac:dyDescent="0.2">
      <c r="I127">
        <v>97</v>
      </c>
      <c r="J127">
        <f t="shared" si="1"/>
        <v>0.70250376846284202</v>
      </c>
    </row>
    <row r="128" spans="9:10" x14ac:dyDescent="0.2">
      <c r="I128">
        <v>98</v>
      </c>
      <c r="J128">
        <f t="shared" si="1"/>
        <v>0.69911920978198461</v>
      </c>
    </row>
    <row r="129" spans="9:10" x14ac:dyDescent="0.2">
      <c r="I129">
        <v>99</v>
      </c>
      <c r="J129">
        <f t="shared" si="1"/>
        <v>0.69574862285251049</v>
      </c>
    </row>
    <row r="130" spans="9:10" x14ac:dyDescent="0.2">
      <c r="I130">
        <v>100</v>
      </c>
      <c r="J130">
        <f t="shared" si="1"/>
        <v>0.69239200957933444</v>
      </c>
    </row>
    <row r="131" spans="9:10" x14ac:dyDescent="0.2">
      <c r="I131">
        <v>101</v>
      </c>
      <c r="J131">
        <f t="shared" si="1"/>
        <v>0.6890493696543688</v>
      </c>
    </row>
    <row r="132" spans="9:10" x14ac:dyDescent="0.2">
      <c r="I132">
        <v>102</v>
      </c>
      <c r="J132">
        <f t="shared" ref="J132:J190" si="2">EXP(0.032224*LN(I132)-0.00516*I132)</f>
        <v>0.68572070065405666</v>
      </c>
    </row>
    <row r="133" spans="9:10" x14ac:dyDescent="0.2">
      <c r="I133">
        <v>103</v>
      </c>
      <c r="J133">
        <f t="shared" si="2"/>
        <v>0.68240599813223035</v>
      </c>
    </row>
    <row r="134" spans="9:10" x14ac:dyDescent="0.2">
      <c r="I134">
        <v>104</v>
      </c>
      <c r="J134">
        <f t="shared" si="2"/>
        <v>0.67910525570856028</v>
      </c>
    </row>
    <row r="135" spans="9:10" x14ac:dyDescent="0.2">
      <c r="I135">
        <v>105</v>
      </c>
      <c r="J135">
        <f t="shared" si="2"/>
        <v>0.67581846515284205</v>
      </c>
    </row>
    <row r="136" spans="9:10" x14ac:dyDescent="0.2">
      <c r="I136">
        <v>106</v>
      </c>
      <c r="J136">
        <f t="shared" si="2"/>
        <v>0.67254561646534916</v>
      </c>
    </row>
    <row r="137" spans="9:10" x14ac:dyDescent="0.2">
      <c r="I137">
        <v>107</v>
      </c>
      <c r="J137">
        <f t="shared" si="2"/>
        <v>0.6692866979534734</v>
      </c>
    </row>
    <row r="138" spans="9:10" x14ac:dyDescent="0.2">
      <c r="I138">
        <v>108</v>
      </c>
      <c r="J138">
        <f t="shared" si="2"/>
        <v>0.66604169630484988</v>
      </c>
    </row>
    <row r="139" spans="9:10" x14ac:dyDescent="0.2">
      <c r="I139">
        <v>109</v>
      </c>
      <c r="J139">
        <f t="shared" si="2"/>
        <v>0.66281059665715958</v>
      </c>
    </row>
    <row r="140" spans="9:10" x14ac:dyDescent="0.2">
      <c r="I140">
        <v>110</v>
      </c>
      <c r="J140">
        <f t="shared" si="2"/>
        <v>0.6595933826647844</v>
      </c>
    </row>
    <row r="141" spans="9:10" x14ac:dyDescent="0.2">
      <c r="I141">
        <v>111</v>
      </c>
      <c r="J141">
        <f t="shared" si="2"/>
        <v>0.6563900365624854</v>
      </c>
    </row>
    <row r="142" spans="9:10" x14ac:dyDescent="0.2">
      <c r="I142">
        <v>112</v>
      </c>
      <c r="J142">
        <f t="shared" si="2"/>
        <v>0.65320053922625487</v>
      </c>
    </row>
    <row r="143" spans="9:10" x14ac:dyDescent="0.2">
      <c r="I143">
        <v>113</v>
      </c>
      <c r="J143">
        <f t="shared" si="2"/>
        <v>0.65002487023149547</v>
      </c>
    </row>
    <row r="144" spans="9:10" x14ac:dyDescent="0.2">
      <c r="I144">
        <v>114</v>
      </c>
      <c r="J144">
        <f t="shared" si="2"/>
        <v>0.64686300790865825</v>
      </c>
    </row>
    <row r="145" spans="9:10" x14ac:dyDescent="0.2">
      <c r="I145">
        <v>115</v>
      </c>
      <c r="J145">
        <f t="shared" si="2"/>
        <v>0.64371492939647457</v>
      </c>
    </row>
    <row r="146" spans="9:10" x14ac:dyDescent="0.2">
      <c r="I146">
        <v>116</v>
      </c>
      <c r="J146">
        <f t="shared" si="2"/>
        <v>0.64058061069289929</v>
      </c>
    </row>
    <row r="147" spans="9:10" x14ac:dyDescent="0.2">
      <c r="I147">
        <v>117</v>
      </c>
      <c r="J147">
        <f t="shared" si="2"/>
        <v>0.63746002670388457</v>
      </c>
    </row>
    <row r="148" spans="9:10" x14ac:dyDescent="0.2">
      <c r="I148">
        <v>118</v>
      </c>
      <c r="J148">
        <f t="shared" si="2"/>
        <v>0.63435315129008785</v>
      </c>
    </row>
    <row r="149" spans="9:10" x14ac:dyDescent="0.2">
      <c r="I149">
        <v>119</v>
      </c>
      <c r="J149">
        <f t="shared" si="2"/>
        <v>0.63125995731161944</v>
      </c>
    </row>
    <row r="150" spans="9:10" x14ac:dyDescent="0.2">
      <c r="I150">
        <v>120</v>
      </c>
      <c r="J150">
        <f t="shared" si="2"/>
        <v>0.62818041667092406</v>
      </c>
    </row>
    <row r="151" spans="9:10" x14ac:dyDescent="0.2">
      <c r="I151">
        <v>121</v>
      </c>
      <c r="J151">
        <f t="shared" si="2"/>
        <v>0.62511450035388716</v>
      </c>
    </row>
    <row r="152" spans="9:10" x14ac:dyDescent="0.2">
      <c r="I152">
        <v>122</v>
      </c>
      <c r="J152">
        <f t="shared" si="2"/>
        <v>0.62206217846925116</v>
      </c>
    </row>
    <row r="153" spans="9:10" x14ac:dyDescent="0.2">
      <c r="I153">
        <v>123</v>
      </c>
      <c r="J153">
        <f t="shared" si="2"/>
        <v>0.61902342028642332</v>
      </c>
    </row>
    <row r="154" spans="9:10" x14ac:dyDescent="0.2">
      <c r="I154">
        <v>124</v>
      </c>
      <c r="J154">
        <f t="shared" si="2"/>
        <v>0.61599819427174984</v>
      </c>
    </row>
    <row r="155" spans="9:10" x14ac:dyDescent="0.2">
      <c r="I155">
        <v>125</v>
      </c>
      <c r="J155">
        <f t="shared" si="2"/>
        <v>0.61298646812333013</v>
      </c>
    </row>
    <row r="156" spans="9:10" x14ac:dyDescent="0.2">
      <c r="I156">
        <v>126</v>
      </c>
      <c r="J156">
        <f t="shared" si="2"/>
        <v>0.60998820880443694</v>
      </c>
    </row>
    <row r="157" spans="9:10" x14ac:dyDescent="0.2">
      <c r="I157">
        <v>127</v>
      </c>
      <c r="J157">
        <f t="shared" si="2"/>
        <v>0.60700338257560993</v>
      </c>
    </row>
    <row r="158" spans="9:10" x14ac:dyDescent="0.2">
      <c r="I158">
        <v>128</v>
      </c>
      <c r="J158">
        <f t="shared" si="2"/>
        <v>0.60403195502547946</v>
      </c>
    </row>
    <row r="159" spans="9:10" x14ac:dyDescent="0.2">
      <c r="I159">
        <v>129</v>
      </c>
      <c r="J159">
        <f t="shared" si="2"/>
        <v>0.60107389110038245</v>
      </c>
    </row>
    <row r="160" spans="9:10" x14ac:dyDescent="0.2">
      <c r="I160">
        <v>130</v>
      </c>
      <c r="J160">
        <f t="shared" si="2"/>
        <v>0.59812915513282261</v>
      </c>
    </row>
    <row r="161" spans="9:10" x14ac:dyDescent="0.2">
      <c r="I161">
        <v>131</v>
      </c>
      <c r="J161">
        <f t="shared" si="2"/>
        <v>0.59519771086882611</v>
      </c>
    </row>
    <row r="162" spans="9:10" x14ac:dyDescent="0.2">
      <c r="I162">
        <v>132</v>
      </c>
      <c r="J162">
        <f t="shared" si="2"/>
        <v>0.5922795214942449</v>
      </c>
    </row>
    <row r="163" spans="9:10" x14ac:dyDescent="0.2">
      <c r="I163">
        <v>133</v>
      </c>
      <c r="J163">
        <f t="shared" si="2"/>
        <v>0.58937454966005065</v>
      </c>
    </row>
    <row r="164" spans="9:10" x14ac:dyDescent="0.2">
      <c r="I164">
        <v>134</v>
      </c>
      <c r="J164">
        <f t="shared" si="2"/>
        <v>0.58648275750666579</v>
      </c>
    </row>
    <row r="165" spans="9:10" x14ac:dyDescent="0.2">
      <c r="I165">
        <v>135</v>
      </c>
      <c r="J165">
        <f t="shared" si="2"/>
        <v>0.58360410668737273</v>
      </c>
    </row>
    <row r="166" spans="9:10" x14ac:dyDescent="0.2">
      <c r="I166">
        <v>136</v>
      </c>
      <c r="J166">
        <f t="shared" si="2"/>
        <v>0.58073855839084154</v>
      </c>
    </row>
    <row r="167" spans="9:10" x14ac:dyDescent="0.2">
      <c r="I167">
        <v>137</v>
      </c>
      <c r="J167">
        <f t="shared" si="2"/>
        <v>0.57788607336281217</v>
      </c>
    </row>
    <row r="168" spans="9:10" x14ac:dyDescent="0.2">
      <c r="I168">
        <v>138</v>
      </c>
      <c r="J168">
        <f t="shared" si="2"/>
        <v>0.57504661192697082</v>
      </c>
    </row>
    <row r="169" spans="9:10" x14ac:dyDescent="0.2">
      <c r="I169">
        <v>139</v>
      </c>
      <c r="J169">
        <f t="shared" si="2"/>
        <v>0.5722201340050499</v>
      </c>
    </row>
    <row r="170" spans="9:10" x14ac:dyDescent="0.2">
      <c r="I170">
        <v>140</v>
      </c>
      <c r="J170">
        <f t="shared" si="2"/>
        <v>0.5694065991361883</v>
      </c>
    </row>
    <row r="171" spans="9:10" x14ac:dyDescent="0.2">
      <c r="I171">
        <v>141</v>
      </c>
      <c r="J171">
        <f t="shared" si="2"/>
        <v>0.56660596649557948</v>
      </c>
    </row>
    <row r="172" spans="9:10" x14ac:dyDescent="0.2">
      <c r="I172">
        <v>142</v>
      </c>
      <c r="J172">
        <f t="shared" si="2"/>
        <v>0.56381819491244001</v>
      </c>
    </row>
    <row r="173" spans="9:10" x14ac:dyDescent="0.2">
      <c r="I173">
        <v>143</v>
      </c>
      <c r="J173">
        <f t="shared" si="2"/>
        <v>0.56104324288732321</v>
      </c>
    </row>
    <row r="174" spans="9:10" x14ac:dyDescent="0.2">
      <c r="I174">
        <v>144</v>
      </c>
      <c r="J174">
        <f t="shared" si="2"/>
        <v>0.55828106860880744</v>
      </c>
    </row>
    <row r="175" spans="9:10" x14ac:dyDescent="0.2">
      <c r="I175">
        <v>145</v>
      </c>
      <c r="J175">
        <f t="shared" si="2"/>
        <v>0.55553162996958272</v>
      </c>
    </row>
    <row r="176" spans="9:10" x14ac:dyDescent="0.2">
      <c r="I176">
        <v>146</v>
      </c>
      <c r="J176">
        <f t="shared" si="2"/>
        <v>0.55279488458196036</v>
      </c>
    </row>
    <row r="177" spans="9:10" x14ac:dyDescent="0.2">
      <c r="I177">
        <v>147</v>
      </c>
      <c r="J177">
        <f t="shared" si="2"/>
        <v>0.55007078979282886</v>
      </c>
    </row>
    <row r="178" spans="9:10" x14ac:dyDescent="0.2">
      <c r="I178">
        <v>148</v>
      </c>
      <c r="J178">
        <f t="shared" si="2"/>
        <v>0.54735930269807842</v>
      </c>
    </row>
    <row r="179" spans="9:10" x14ac:dyDescent="0.2">
      <c r="I179">
        <v>149</v>
      </c>
      <c r="J179">
        <f t="shared" si="2"/>
        <v>0.54466038015651319</v>
      </c>
    </row>
    <row r="180" spans="9:10" x14ac:dyDescent="0.2">
      <c r="I180">
        <v>150</v>
      </c>
      <c r="J180">
        <f t="shared" si="2"/>
        <v>0.54197397880327458</v>
      </c>
    </row>
    <row r="181" spans="9:10" x14ac:dyDescent="0.2">
      <c r="I181">
        <v>151</v>
      </c>
      <c r="J181">
        <f t="shared" si="2"/>
        <v>0.53930005506279155</v>
      </c>
    </row>
    <row r="182" spans="9:10" x14ac:dyDescent="0.2">
      <c r="I182">
        <v>152</v>
      </c>
      <c r="J182">
        <f t="shared" si="2"/>
        <v>0.53663856516127817</v>
      </c>
    </row>
    <row r="183" spans="9:10" x14ac:dyDescent="0.2">
      <c r="I183">
        <v>153</v>
      </c>
      <c r="J183">
        <f t="shared" si="2"/>
        <v>0.53398946513879464</v>
      </c>
    </row>
    <row r="184" spans="9:10" x14ac:dyDescent="0.2">
      <c r="I184">
        <v>154</v>
      </c>
      <c r="J184">
        <f t="shared" si="2"/>
        <v>0.5313527108608902</v>
      </c>
    </row>
    <row r="185" spans="9:10" x14ac:dyDescent="0.2">
      <c r="I185">
        <v>155</v>
      </c>
      <c r="J185">
        <f t="shared" si="2"/>
        <v>0.52872825802984114</v>
      </c>
    </row>
    <row r="186" spans="9:10" x14ac:dyDescent="0.2">
      <c r="I186">
        <v>156</v>
      </c>
      <c r="J186">
        <f t="shared" si="2"/>
        <v>0.52611606219550222</v>
      </c>
    </row>
    <row r="187" spans="9:10" x14ac:dyDescent="0.2">
      <c r="I187">
        <v>157</v>
      </c>
      <c r="J187">
        <f t="shared" si="2"/>
        <v>0.52351607876578365</v>
      </c>
    </row>
    <row r="188" spans="9:10" x14ac:dyDescent="0.2">
      <c r="I188">
        <v>158</v>
      </c>
      <c r="J188">
        <f t="shared" si="2"/>
        <v>0.52092826301676931</v>
      </c>
    </row>
    <row r="189" spans="9:10" x14ac:dyDescent="0.2">
      <c r="I189">
        <v>159</v>
      </c>
      <c r="J189">
        <f t="shared" si="2"/>
        <v>0.51835257010248725</v>
      </c>
    </row>
    <row r="190" spans="9:10" x14ac:dyDescent="0.2">
      <c r="I190">
        <v>160</v>
      </c>
      <c r="J190">
        <f t="shared" si="2"/>
        <v>0.51578895506434963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DC05-1ABF-40A1-B273-C5A33690A59E}">
  <dimension ref="A1:P91"/>
  <sheetViews>
    <sheetView workbookViewId="0">
      <selection sqref="A1:C91"/>
    </sheetView>
  </sheetViews>
  <sheetFormatPr defaultRowHeight="14.25" x14ac:dyDescent="0.2"/>
  <sheetData>
    <row r="1" spans="1:16" x14ac:dyDescent="0.2">
      <c r="A1" t="s">
        <v>89</v>
      </c>
      <c r="B1" t="s">
        <v>90</v>
      </c>
    </row>
    <row r="2" spans="1:16" x14ac:dyDescent="0.2">
      <c r="A2">
        <v>1.1000000000000001</v>
      </c>
      <c r="B2">
        <f>EXP(F$5*LN(A2)+F$6*A2)</f>
        <v>1.0017229278736899</v>
      </c>
    </row>
    <row r="3" spans="1:16" x14ac:dyDescent="0.2">
      <c r="A3">
        <v>2.1</v>
      </c>
      <c r="B3">
        <f t="shared" ref="B3:B66" si="0">EXP(F$5*LN(A3)+F$6*A3)</f>
        <v>1.0183427845386115</v>
      </c>
    </row>
    <row r="4" spans="1:16" x14ac:dyDescent="0.2">
      <c r="A4">
        <v>3.1</v>
      </c>
      <c r="B4">
        <f t="shared" si="0"/>
        <v>1.0281834946500343</v>
      </c>
      <c r="C4">
        <v>36.1</v>
      </c>
      <c r="F4" t="s">
        <v>51</v>
      </c>
      <c r="G4" t="s">
        <v>52</v>
      </c>
      <c r="H4" t="s">
        <v>51</v>
      </c>
      <c r="I4" t="s">
        <v>52</v>
      </c>
      <c r="M4" t="s">
        <v>49</v>
      </c>
      <c r="N4" t="s">
        <v>50</v>
      </c>
      <c r="O4" t="s">
        <v>49</v>
      </c>
      <c r="P4" t="s">
        <v>50</v>
      </c>
    </row>
    <row r="5" spans="1:16" x14ac:dyDescent="0.2">
      <c r="A5">
        <v>4.0999999999999996</v>
      </c>
      <c r="B5">
        <f t="shared" si="0"/>
        <v>1.0350905896556137</v>
      </c>
      <c r="C5">
        <f>MAX(B2:B91)</f>
        <v>1.0710970680255845</v>
      </c>
      <c r="E5" t="s">
        <v>53</v>
      </c>
      <c r="F5">
        <v>2.65905E-2</v>
      </c>
      <c r="H5">
        <v>1.5070200000000001E-2</v>
      </c>
      <c r="L5" t="s">
        <v>31</v>
      </c>
      <c r="M5">
        <v>1.6E-2</v>
      </c>
      <c r="O5">
        <v>2.5877299999999999E-2</v>
      </c>
    </row>
    <row r="6" spans="1:16" x14ac:dyDescent="0.2">
      <c r="A6">
        <v>5.0999999999999996</v>
      </c>
      <c r="B6">
        <f t="shared" si="0"/>
        <v>1.0403460732825351</v>
      </c>
      <c r="E6" t="s">
        <v>54</v>
      </c>
      <c r="F6">
        <v>-7.3899999999999997E-4</v>
      </c>
      <c r="H6">
        <v>4.6190000000000001E-4</v>
      </c>
      <c r="L6" t="s">
        <v>32</v>
      </c>
      <c r="M6">
        <v>1E-3</v>
      </c>
      <c r="O6">
        <v>-1.701E-3</v>
      </c>
    </row>
    <row r="7" spans="1:16" x14ac:dyDescent="0.2">
      <c r="A7">
        <v>6.1</v>
      </c>
      <c r="B7">
        <f t="shared" si="0"/>
        <v>1.0445387522491418</v>
      </c>
      <c r="E7" t="s">
        <v>55</v>
      </c>
      <c r="F7">
        <v>-8.3219000000000001E-2</v>
      </c>
      <c r="H7">
        <v>3.0304000000000001E-2</v>
      </c>
      <c r="L7" t="s">
        <v>33</v>
      </c>
      <c r="M7">
        <v>-7.9000000000000001E-2</v>
      </c>
      <c r="O7">
        <v>2.50797E-2</v>
      </c>
    </row>
    <row r="8" spans="1:16" x14ac:dyDescent="0.2">
      <c r="A8">
        <v>7.1</v>
      </c>
      <c r="B8">
        <f t="shared" si="0"/>
        <v>1.0479889064089796</v>
      </c>
      <c r="E8" t="s">
        <v>56</v>
      </c>
      <c r="F8">
        <v>-1.3334E-2</v>
      </c>
      <c r="H8">
        <v>1.46985E-2</v>
      </c>
      <c r="L8" t="s">
        <v>34</v>
      </c>
      <c r="M8">
        <v>-1.107E-2</v>
      </c>
      <c r="O8">
        <v>1.36128E-2</v>
      </c>
    </row>
    <row r="9" spans="1:16" x14ac:dyDescent="0.2">
      <c r="A9">
        <v>8.1</v>
      </c>
      <c r="B9">
        <f t="shared" si="0"/>
        <v>1.0508904068428622</v>
      </c>
      <c r="E9" t="s">
        <v>57</v>
      </c>
      <c r="F9">
        <v>-4.0168000000000002E-2</v>
      </c>
      <c r="H9">
        <v>3.4959000000000001E-3</v>
      </c>
      <c r="L9" t="s">
        <v>35</v>
      </c>
      <c r="M9">
        <v>-3.9969999999999999E-2</v>
      </c>
      <c r="O9">
        <v>3.8329000000000002E-3</v>
      </c>
    </row>
    <row r="10" spans="1:16" x14ac:dyDescent="0.2">
      <c r="A10">
        <v>9.1</v>
      </c>
      <c r="B10">
        <f t="shared" si="0"/>
        <v>1.0533696548542573</v>
      </c>
      <c r="E10" t="s">
        <v>58</v>
      </c>
      <c r="F10">
        <v>-3.9315999999999997E-2</v>
      </c>
      <c r="H10">
        <v>0.22427900000000001</v>
      </c>
      <c r="L10" t="s">
        <v>36</v>
      </c>
      <c r="M10">
        <v>-3.5810000000000002E-2</v>
      </c>
      <c r="O10">
        <v>0.2182066</v>
      </c>
    </row>
    <row r="11" spans="1:16" x14ac:dyDescent="0.2">
      <c r="A11">
        <v>10.1</v>
      </c>
      <c r="B11">
        <f t="shared" si="0"/>
        <v>1.0555137056314812</v>
      </c>
      <c r="E11" t="s">
        <v>59</v>
      </c>
      <c r="F11">
        <v>-1.2999999999999999E-3</v>
      </c>
      <c r="H11">
        <v>4.6547999999999997E-3</v>
      </c>
      <c r="L11" t="s">
        <v>37</v>
      </c>
      <c r="M11">
        <v>-1.9E-3</v>
      </c>
      <c r="O11">
        <v>4.8715E-3</v>
      </c>
    </row>
    <row r="12" spans="1:16" x14ac:dyDescent="0.2">
      <c r="A12">
        <v>11.1</v>
      </c>
      <c r="B12">
        <f t="shared" si="0"/>
        <v>1.057385100369894</v>
      </c>
      <c r="E12" t="s">
        <v>60</v>
      </c>
      <c r="F12">
        <v>-2.0070000000000001E-3</v>
      </c>
      <c r="H12">
        <v>1.0374E-3</v>
      </c>
      <c r="L12" t="s">
        <v>38</v>
      </c>
      <c r="M12">
        <v>-1.7799999999999999E-3</v>
      </c>
      <c r="O12">
        <v>9.2219999999999997E-4</v>
      </c>
    </row>
    <row r="13" spans="1:16" x14ac:dyDescent="0.2">
      <c r="A13">
        <v>12.1</v>
      </c>
      <c r="B13">
        <f t="shared" si="0"/>
        <v>1.059030301566791</v>
      </c>
      <c r="E13" t="s">
        <v>61</v>
      </c>
      <c r="F13">
        <v>7.6411999999999999E-3</v>
      </c>
      <c r="H13">
        <v>2.4976E-3</v>
      </c>
      <c r="L13" t="s">
        <v>39</v>
      </c>
      <c r="M13">
        <v>7.7149999999999996E-3</v>
      </c>
      <c r="O13">
        <v>2.4738E-3</v>
      </c>
    </row>
    <row r="14" spans="1:16" x14ac:dyDescent="0.2">
      <c r="A14">
        <v>13.1</v>
      </c>
      <c r="B14">
        <f t="shared" si="0"/>
        <v>1.0604847824482302</v>
      </c>
      <c r="E14" t="s">
        <v>62</v>
      </c>
      <c r="F14">
        <v>2.2781099999999999E-2</v>
      </c>
      <c r="H14">
        <v>-1.0713E-2</v>
      </c>
      <c r="L14" t="s">
        <v>40</v>
      </c>
      <c r="M14">
        <v>2.2676000000000002E-2</v>
      </c>
      <c r="O14">
        <v>-1.0272999999999999E-2</v>
      </c>
    </row>
    <row r="15" spans="1:16" x14ac:dyDescent="0.2">
      <c r="A15">
        <v>14.1</v>
      </c>
      <c r="B15">
        <f t="shared" si="0"/>
        <v>1.0617762475686359</v>
      </c>
      <c r="E15" t="s">
        <v>63</v>
      </c>
      <c r="F15">
        <v>9.5940000000000001E-4</v>
      </c>
      <c r="H15">
        <v>-6.7900000000000002E-4</v>
      </c>
      <c r="L15" t="s">
        <v>41</v>
      </c>
      <c r="M15">
        <v>4.5600000000000003E-4</v>
      </c>
      <c r="O15" s="7">
        <v>-4.8200000000000001E-4</v>
      </c>
    </row>
    <row r="16" spans="1:16" x14ac:dyDescent="0.2">
      <c r="A16">
        <v>15.1</v>
      </c>
      <c r="B16">
        <f t="shared" si="0"/>
        <v>1.0629267524967079</v>
      </c>
      <c r="E16" t="s">
        <v>64</v>
      </c>
      <c r="F16">
        <v>-2.2569999999999999E-3</v>
      </c>
      <c r="H16">
        <v>-5.9500000000000003E-5</v>
      </c>
      <c r="L16" t="s">
        <v>42</v>
      </c>
      <c r="M16">
        <v>-1.97E-3</v>
      </c>
      <c r="O16" s="7">
        <v>-9.3200000000000002E-5</v>
      </c>
    </row>
    <row r="17" spans="1:15" x14ac:dyDescent="0.2">
      <c r="A17">
        <v>16.100000000000001</v>
      </c>
      <c r="B17">
        <f t="shared" si="0"/>
        <v>1.0639541457081825</v>
      </c>
      <c r="E17" t="s">
        <v>65</v>
      </c>
      <c r="F17">
        <v>1.34126E-2</v>
      </c>
      <c r="H17">
        <v>-1.6069999999999999E-3</v>
      </c>
      <c r="L17" t="s">
        <v>43</v>
      </c>
      <c r="M17">
        <v>1.2286E-2</v>
      </c>
      <c r="O17">
        <v>-5.8E-4</v>
      </c>
    </row>
    <row r="18" spans="1:15" x14ac:dyDescent="0.2">
      <c r="A18">
        <v>17.100000000000001</v>
      </c>
      <c r="B18">
        <f t="shared" si="0"/>
        <v>1.0648730773731798</v>
      </c>
      <c r="E18" t="s">
        <v>66</v>
      </c>
      <c r="F18">
        <v>-1.877E-3</v>
      </c>
      <c r="H18">
        <v>-8.8400000000000002E-4</v>
      </c>
      <c r="L18" t="s">
        <v>44</v>
      </c>
      <c r="M18">
        <v>-1.8500000000000001E-3</v>
      </c>
      <c r="O18">
        <v>-8.7699999999999996E-4</v>
      </c>
    </row>
    <row r="19" spans="1:15" x14ac:dyDescent="0.2">
      <c r="A19">
        <v>18.100000000000001</v>
      </c>
      <c r="B19">
        <f t="shared" si="0"/>
        <v>1.0656957224484718</v>
      </c>
      <c r="E19" t="s">
        <v>67</v>
      </c>
      <c r="F19">
        <v>-1.877E-3</v>
      </c>
      <c r="H19">
        <v>-8.8400000000000002E-4</v>
      </c>
      <c r="L19" t="s">
        <v>45</v>
      </c>
      <c r="M19" s="9">
        <v>-1.8500000000000001E-3</v>
      </c>
      <c r="O19" s="9">
        <v>-8.7699999999999996E-4</v>
      </c>
    </row>
    <row r="20" spans="1:15" x14ac:dyDescent="0.2">
      <c r="A20">
        <v>19.100000000000001</v>
      </c>
      <c r="B20">
        <f t="shared" si="0"/>
        <v>1.0664323100536257</v>
      </c>
      <c r="E20" t="s">
        <v>68</v>
      </c>
      <c r="F20">
        <v>1.1853499999999999E-2</v>
      </c>
      <c r="H20">
        <v>-6.0599999999999998E-4</v>
      </c>
      <c r="L20" t="s">
        <v>46</v>
      </c>
      <c r="M20">
        <v>1.1814E-2</v>
      </c>
      <c r="O20">
        <v>-6.6200000000000005E-4</v>
      </c>
    </row>
    <row r="21" spans="1:15" x14ac:dyDescent="0.2">
      <c r="A21">
        <v>20.100000000000001</v>
      </c>
      <c r="B21">
        <f t="shared" si="0"/>
        <v>1.0670915182983138</v>
      </c>
      <c r="E21" t="s">
        <v>69</v>
      </c>
      <c r="F21">
        <v>-3.6459999999999999E-3</v>
      </c>
      <c r="H21">
        <v>-4.2059999999999997E-3</v>
      </c>
      <c r="L21" t="s">
        <v>47</v>
      </c>
      <c r="M21">
        <v>-3.3999999999999998E-3</v>
      </c>
      <c r="O21">
        <v>-4.2880000000000001E-3</v>
      </c>
    </row>
    <row r="22" spans="1:15" x14ac:dyDescent="0.2">
      <c r="A22">
        <v>21.1</v>
      </c>
      <c r="B22">
        <f t="shared" si="0"/>
        <v>1.0676807736516478</v>
      </c>
      <c r="E22" t="s">
        <v>70</v>
      </c>
      <c r="F22">
        <v>-6.711E-3</v>
      </c>
      <c r="H22">
        <v>-1.2024999999999999E-2</v>
      </c>
      <c r="L22" t="s">
        <v>48</v>
      </c>
      <c r="M22">
        <v>-6.6800000000000002E-3</v>
      </c>
      <c r="O22">
        <v>-1.2045999999999999E-2</v>
      </c>
    </row>
    <row r="23" spans="1:15" x14ac:dyDescent="0.2">
      <c r="A23">
        <v>22.1</v>
      </c>
      <c r="B23">
        <f t="shared" si="0"/>
        <v>1.0682064812974368</v>
      </c>
      <c r="E23" t="s">
        <v>71</v>
      </c>
      <c r="F23">
        <v>-7.4978000000000003E-2</v>
      </c>
      <c r="H23">
        <v>-1.4277E-2</v>
      </c>
      <c r="L23" t="s">
        <v>10</v>
      </c>
      <c r="M23">
        <v>-7.281E-2</v>
      </c>
      <c r="O23">
        <v>-1.4541999999999999E-2</v>
      </c>
    </row>
    <row r="24" spans="1:15" x14ac:dyDescent="0.2">
      <c r="A24">
        <v>23.1</v>
      </c>
      <c r="B24">
        <f t="shared" si="0"/>
        <v>1.0686742047442412</v>
      </c>
      <c r="E24" t="s">
        <v>72</v>
      </c>
      <c r="F24">
        <v>-2.6099999999999999E-3</v>
      </c>
      <c r="H24">
        <v>-4.8250000000000003E-3</v>
      </c>
      <c r="L24" t="s">
        <v>8</v>
      </c>
      <c r="M24">
        <v>-3.7399999999999998E-3</v>
      </c>
      <c r="O24">
        <v>-4.3559999999999996E-3</v>
      </c>
    </row>
    <row r="25" spans="1:15" x14ac:dyDescent="0.2">
      <c r="A25">
        <v>24.1</v>
      </c>
      <c r="B25">
        <f t="shared" si="0"/>
        <v>1.0690888075516973</v>
      </c>
      <c r="E25" t="s">
        <v>73</v>
      </c>
      <c r="F25">
        <v>4.0445000000000004E-3</v>
      </c>
      <c r="H25">
        <v>1.0295500000000001E-2</v>
      </c>
      <c r="L25" t="s">
        <v>11</v>
      </c>
      <c r="M25">
        <v>4.1340999999999999E-3</v>
      </c>
      <c r="O25">
        <v>1.01879E-2</v>
      </c>
    </row>
    <row r="26" spans="1:15" x14ac:dyDescent="0.2">
      <c r="A26">
        <v>25.1</v>
      </c>
      <c r="B26">
        <f t="shared" si="0"/>
        <v>1.0694545663830732</v>
      </c>
      <c r="E26" t="s">
        <v>74</v>
      </c>
      <c r="F26">
        <v>1.3242E-3</v>
      </c>
      <c r="H26">
        <v>1.9658000000000002E-3</v>
      </c>
      <c r="L26" t="s">
        <v>12</v>
      </c>
      <c r="M26">
        <v>1.3883999999999999E-3</v>
      </c>
      <c r="O26">
        <v>1.9287E-3</v>
      </c>
    </row>
    <row r="27" spans="1:15" x14ac:dyDescent="0.2">
      <c r="A27">
        <v>26.1</v>
      </c>
      <c r="B27">
        <f t="shared" si="0"/>
        <v>1.0697752620817387</v>
      </c>
      <c r="E27" t="s">
        <v>75</v>
      </c>
      <c r="F27">
        <v>-8.6600000000000002E-4</v>
      </c>
      <c r="H27">
        <v>-1.7060000000000001E-3</v>
      </c>
      <c r="L27" t="s">
        <v>13</v>
      </c>
      <c r="M27">
        <v>-8.1300000000000003E-4</v>
      </c>
      <c r="O27">
        <v>-1.7329999999999999E-3</v>
      </c>
    </row>
    <row r="28" spans="1:15" x14ac:dyDescent="0.2">
      <c r="A28">
        <v>27.1</v>
      </c>
      <c r="B28">
        <f t="shared" si="0"/>
        <v>1.0700542537111601</v>
      </c>
      <c r="E28" t="s">
        <v>76</v>
      </c>
      <c r="F28">
        <v>1.8632800000000001E-2</v>
      </c>
      <c r="H28">
        <v>1.03862E-2</v>
      </c>
      <c r="L28" t="s">
        <v>14</v>
      </c>
      <c r="M28">
        <v>1.8912399999999999E-2</v>
      </c>
      <c r="O28">
        <v>9.9985000000000004E-3</v>
      </c>
    </row>
    <row r="29" spans="1:15" x14ac:dyDescent="0.2">
      <c r="A29">
        <v>28.1</v>
      </c>
      <c r="B29">
        <f t="shared" si="0"/>
        <v>1.0702945392485748</v>
      </c>
      <c r="E29" t="s">
        <v>77</v>
      </c>
      <c r="F29">
        <v>2.3281400000000001E-2</v>
      </c>
      <c r="H29">
        <v>-1.1001E-2</v>
      </c>
      <c r="L29" t="s">
        <v>9</v>
      </c>
      <c r="M29">
        <v>2.3526399999999999E-2</v>
      </c>
      <c r="O29">
        <v>-1.1058999999999999E-2</v>
      </c>
    </row>
    <row r="30" spans="1:15" x14ac:dyDescent="0.2">
      <c r="A30">
        <v>29.1</v>
      </c>
      <c r="B30">
        <f t="shared" si="0"/>
        <v>1.0704988057218181</v>
      </c>
      <c r="E30" t="s">
        <v>78</v>
      </c>
      <c r="F30">
        <v>3.4335999999999998E-2</v>
      </c>
      <c r="H30">
        <v>5.7958999999999997E-3</v>
      </c>
      <c r="L30" t="s">
        <v>15</v>
      </c>
      <c r="M30">
        <v>0.34834599999999999</v>
      </c>
      <c r="O30">
        <v>5.8066000000000003E-3</v>
      </c>
    </row>
    <row r="31" spans="1:15" x14ac:dyDescent="0.2">
      <c r="A31">
        <v>30.1</v>
      </c>
      <c r="B31">
        <f t="shared" si="0"/>
        <v>1.0706694709210089</v>
      </c>
      <c r="E31" t="s">
        <v>79</v>
      </c>
      <c r="F31">
        <v>-2.3939999999999999E-3</v>
      </c>
      <c r="H31">
        <v>7.7360000000000005E-4</v>
      </c>
      <c r="L31" t="s">
        <v>16</v>
      </c>
      <c r="M31">
        <v>-2.8089999999999999E-3</v>
      </c>
      <c r="O31">
        <v>8.4159999999999997E-4</v>
      </c>
    </row>
    <row r="32" spans="1:15" x14ac:dyDescent="0.2">
      <c r="A32">
        <v>31.1</v>
      </c>
      <c r="B32">
        <f t="shared" si="0"/>
        <v>1.0708087183305954</v>
      </c>
    </row>
    <row r="33" spans="1:2" x14ac:dyDescent="0.2">
      <c r="A33">
        <v>32.1</v>
      </c>
      <c r="B33">
        <f t="shared" si="0"/>
        <v>1.0709185265638759</v>
      </c>
    </row>
    <row r="34" spans="1:2" x14ac:dyDescent="0.2">
      <c r="A34">
        <v>33.1</v>
      </c>
      <c r="B34">
        <f t="shared" si="0"/>
        <v>1.0710006943076702</v>
      </c>
    </row>
    <row r="35" spans="1:2" x14ac:dyDescent="0.2">
      <c r="A35">
        <v>34.1</v>
      </c>
      <c r="B35">
        <f t="shared" si="0"/>
        <v>1.0710568615755576</v>
      </c>
    </row>
    <row r="36" spans="1:2" x14ac:dyDescent="0.2">
      <c r="A36">
        <v>35.1</v>
      </c>
      <c r="B36">
        <f t="shared" si="0"/>
        <v>1.0710885279071047</v>
      </c>
    </row>
    <row r="37" spans="1:2" x14ac:dyDescent="0.2">
      <c r="A37">
        <v>36.1</v>
      </c>
      <c r="B37">
        <f t="shared" si="0"/>
        <v>1.0710970680255845</v>
      </c>
    </row>
    <row r="38" spans="1:2" x14ac:dyDescent="0.2">
      <c r="A38">
        <v>37.1</v>
      </c>
      <c r="B38">
        <f t="shared" si="0"/>
        <v>1.0710837453690067</v>
      </c>
    </row>
    <row r="39" spans="1:2" x14ac:dyDescent="0.2">
      <c r="A39">
        <v>38.1</v>
      </c>
      <c r="B39">
        <f t="shared" si="0"/>
        <v>1.0710497238323211</v>
      </c>
    </row>
    <row r="40" spans="1:2" x14ac:dyDescent="0.2">
      <c r="A40">
        <v>39.1</v>
      </c>
      <c r="B40">
        <f t="shared" si="0"/>
        <v>1.0709960779975995</v>
      </c>
    </row>
    <row r="41" spans="1:2" x14ac:dyDescent="0.2">
      <c r="A41">
        <v>40.1</v>
      </c>
      <c r="B41">
        <f t="shared" si="0"/>
        <v>1.070923802080249</v>
      </c>
    </row>
    <row r="42" spans="1:2" x14ac:dyDescent="0.2">
      <c r="A42">
        <v>41.1</v>
      </c>
      <c r="B42">
        <f t="shared" si="0"/>
        <v>1.07083381778013</v>
      </c>
    </row>
    <row r="43" spans="1:2" x14ac:dyDescent="0.2">
      <c r="A43">
        <v>42.1</v>
      </c>
      <c r="B43">
        <f t="shared" si="0"/>
        <v>1.0707269811947924</v>
      </c>
    </row>
    <row r="44" spans="1:2" x14ac:dyDescent="0.2">
      <c r="A44">
        <v>43.1</v>
      </c>
      <c r="B44">
        <f t="shared" si="0"/>
        <v>1.0706040889263018</v>
      </c>
    </row>
    <row r="45" spans="1:2" x14ac:dyDescent="0.2">
      <c r="A45">
        <v>44.1</v>
      </c>
      <c r="B45">
        <f t="shared" si="0"/>
        <v>1.0704658834921024</v>
      </c>
    </row>
    <row r="46" spans="1:2" x14ac:dyDescent="0.2">
      <c r="A46">
        <v>45.1</v>
      </c>
      <c r="B46">
        <f t="shared" si="0"/>
        <v>1.0703130581330937</v>
      </c>
    </row>
    <row r="47" spans="1:2" x14ac:dyDescent="0.2">
      <c r="A47">
        <v>46.1</v>
      </c>
      <c r="B47">
        <f t="shared" si="0"/>
        <v>1.0701462610978505</v>
      </c>
    </row>
    <row r="48" spans="1:2" x14ac:dyDescent="0.2">
      <c r="A48">
        <v>47.1</v>
      </c>
      <c r="B48">
        <f t="shared" si="0"/>
        <v>1.0699660994701037</v>
      </c>
    </row>
    <row r="49" spans="1:2" x14ac:dyDescent="0.2">
      <c r="A49">
        <v>48.1</v>
      </c>
      <c r="B49">
        <f t="shared" si="0"/>
        <v>1.0697731425967707</v>
      </c>
    </row>
    <row r="50" spans="1:2" x14ac:dyDescent="0.2">
      <c r="A50">
        <v>49.1</v>
      </c>
      <c r="B50">
        <f t="shared" si="0"/>
        <v>1.0695679251656052</v>
      </c>
    </row>
    <row r="51" spans="1:2" x14ac:dyDescent="0.2">
      <c r="A51">
        <v>50.1</v>
      </c>
      <c r="B51">
        <f t="shared" si="0"/>
        <v>1.069350949974635</v>
      </c>
    </row>
    <row r="52" spans="1:2" x14ac:dyDescent="0.2">
      <c r="A52">
        <v>51.1</v>
      </c>
      <c r="B52">
        <f t="shared" si="0"/>
        <v>1.0691226904297515</v>
      </c>
    </row>
    <row r="53" spans="1:2" x14ac:dyDescent="0.2">
      <c r="A53">
        <v>52.1</v>
      </c>
      <c r="B53">
        <f t="shared" si="0"/>
        <v>1.0688835928019012</v>
      </c>
    </row>
    <row r="54" spans="1:2" x14ac:dyDescent="0.2">
      <c r="A54">
        <v>53.1</v>
      </c>
      <c r="B54">
        <f t="shared" si="0"/>
        <v>1.0686340782711543</v>
      </c>
    </row>
    <row r="55" spans="1:2" x14ac:dyDescent="0.2">
      <c r="A55">
        <v>54.1</v>
      </c>
      <c r="B55">
        <f t="shared" si="0"/>
        <v>1.0683745447813899</v>
      </c>
    </row>
    <row r="56" spans="1:2" x14ac:dyDescent="0.2">
      <c r="A56">
        <v>55.1</v>
      </c>
      <c r="B56">
        <f t="shared" si="0"/>
        <v>1.0681053687262965</v>
      </c>
    </row>
    <row r="57" spans="1:2" x14ac:dyDescent="0.2">
      <c r="A57">
        <v>56.1</v>
      </c>
      <c r="B57">
        <f t="shared" si="0"/>
        <v>1.0678269064847947</v>
      </c>
    </row>
    <row r="58" spans="1:2" x14ac:dyDescent="0.2">
      <c r="A58">
        <v>57.1</v>
      </c>
      <c r="B58">
        <f t="shared" si="0"/>
        <v>1.0675394958217643</v>
      </c>
    </row>
    <row r="59" spans="1:2" x14ac:dyDescent="0.2">
      <c r="A59">
        <v>58.1</v>
      </c>
      <c r="B59">
        <f t="shared" si="0"/>
        <v>1.0672434571680258</v>
      </c>
    </row>
    <row r="60" spans="1:2" x14ac:dyDescent="0.2">
      <c r="A60">
        <v>59.1</v>
      </c>
      <c r="B60">
        <f t="shared" si="0"/>
        <v>1.0669390947918769</v>
      </c>
    </row>
    <row r="61" spans="1:2" x14ac:dyDescent="0.2">
      <c r="A61">
        <v>60.1</v>
      </c>
      <c r="B61">
        <f t="shared" si="0"/>
        <v>1.0666266978730399</v>
      </c>
    </row>
    <row r="62" spans="1:2" x14ac:dyDescent="0.2">
      <c r="A62">
        <v>61.1</v>
      </c>
      <c r="B62">
        <f t="shared" si="0"/>
        <v>1.0663065414886326</v>
      </c>
    </row>
    <row r="63" spans="1:2" x14ac:dyDescent="0.2">
      <c r="A63">
        <v>62.1</v>
      </c>
      <c r="B63">
        <f t="shared" si="0"/>
        <v>1.0659788875196796</v>
      </c>
    </row>
    <row r="64" spans="1:2" x14ac:dyDescent="0.2">
      <c r="A64">
        <v>63.1</v>
      </c>
      <c r="B64">
        <f t="shared" si="0"/>
        <v>1.0656439854857445</v>
      </c>
    </row>
    <row r="65" spans="1:2" x14ac:dyDescent="0.2">
      <c r="A65">
        <v>64.099999999999994</v>
      </c>
      <c r="B65">
        <f t="shared" si="0"/>
        <v>1.0653020733144192</v>
      </c>
    </row>
    <row r="66" spans="1:2" x14ac:dyDescent="0.2">
      <c r="A66">
        <v>65.099999999999994</v>
      </c>
      <c r="B66">
        <f t="shared" si="0"/>
        <v>1.0649533780516951</v>
      </c>
    </row>
    <row r="67" spans="1:2" x14ac:dyDescent="0.2">
      <c r="A67">
        <v>66.099999999999994</v>
      </c>
      <c r="B67">
        <f t="shared" ref="B67:B91" si="1">EXP(F$5*LN(A67)+F$6*A67)</f>
        <v>1.0645981165185834</v>
      </c>
    </row>
    <row r="68" spans="1:2" x14ac:dyDescent="0.2">
      <c r="A68">
        <v>67.099999999999994</v>
      </c>
      <c r="B68">
        <f t="shared" si="1"/>
        <v>1.0642364959188095</v>
      </c>
    </row>
    <row r="69" spans="1:2" x14ac:dyDescent="0.2">
      <c r="A69">
        <v>68.099999999999994</v>
      </c>
      <c r="B69">
        <f t="shared" si="1"/>
        <v>1.0638687144018903</v>
      </c>
    </row>
    <row r="70" spans="1:2" x14ac:dyDescent="0.2">
      <c r="A70">
        <v>69.099999999999994</v>
      </c>
      <c r="B70">
        <f t="shared" si="1"/>
        <v>1.0634949615854818</v>
      </c>
    </row>
    <row r="71" spans="1:2" x14ac:dyDescent="0.2">
      <c r="A71">
        <v>70.099999999999994</v>
      </c>
      <c r="B71">
        <f t="shared" si="1"/>
        <v>1.0631154190404819</v>
      </c>
    </row>
    <row r="72" spans="1:2" x14ac:dyDescent="0.2">
      <c r="A72">
        <v>71.099999999999994</v>
      </c>
      <c r="B72">
        <f t="shared" si="1"/>
        <v>1.0627302607420404</v>
      </c>
    </row>
    <row r="73" spans="1:2" x14ac:dyDescent="0.2">
      <c r="A73">
        <v>72.099999999999994</v>
      </c>
      <c r="B73">
        <f t="shared" si="1"/>
        <v>1.0623396534893133</v>
      </c>
    </row>
    <row r="74" spans="1:2" x14ac:dyDescent="0.2">
      <c r="A74">
        <v>73.099999999999994</v>
      </c>
      <c r="B74">
        <f t="shared" si="1"/>
        <v>1.0619437572965302</v>
      </c>
    </row>
    <row r="75" spans="1:2" x14ac:dyDescent="0.2">
      <c r="A75">
        <v>74.099999999999994</v>
      </c>
      <c r="B75">
        <f t="shared" si="1"/>
        <v>1.0615427257577001</v>
      </c>
    </row>
    <row r="76" spans="1:2" x14ac:dyDescent="0.2">
      <c r="A76">
        <v>75.099999999999994</v>
      </c>
      <c r="B76">
        <f t="shared" si="1"/>
        <v>1.0611367063870634</v>
      </c>
    </row>
    <row r="77" spans="1:2" x14ac:dyDescent="0.2">
      <c r="A77">
        <v>76.099999999999994</v>
      </c>
      <c r="B77">
        <f t="shared" si="1"/>
        <v>1.0607258409372018</v>
      </c>
    </row>
    <row r="78" spans="1:2" x14ac:dyDescent="0.2">
      <c r="A78">
        <v>77.099999999999994</v>
      </c>
      <c r="B78">
        <f t="shared" si="1"/>
        <v>1.0603102656965488</v>
      </c>
    </row>
    <row r="79" spans="1:2" x14ac:dyDescent="0.2">
      <c r="A79">
        <v>78.099999999999994</v>
      </c>
      <c r="B79">
        <f t="shared" si="1"/>
        <v>1.0598901117678812</v>
      </c>
    </row>
    <row r="80" spans="1:2" x14ac:dyDescent="0.2">
      <c r="A80">
        <v>79.099999999999994</v>
      </c>
      <c r="B80">
        <f t="shared" si="1"/>
        <v>1.059465505329235</v>
      </c>
    </row>
    <row r="81" spans="1:2" x14ac:dyDescent="0.2">
      <c r="A81">
        <v>80.099999999999994</v>
      </c>
      <c r="B81">
        <f t="shared" si="1"/>
        <v>1.0590365678785651</v>
      </c>
    </row>
    <row r="82" spans="1:2" x14ac:dyDescent="0.2">
      <c r="A82">
        <v>81.099999999999994</v>
      </c>
      <c r="B82">
        <f t="shared" si="1"/>
        <v>1.0586034164633471</v>
      </c>
    </row>
    <row r="83" spans="1:2" x14ac:dyDescent="0.2">
      <c r="A83">
        <v>82.1</v>
      </c>
      <c r="B83">
        <f t="shared" si="1"/>
        <v>1.0581661638962259</v>
      </c>
    </row>
    <row r="84" spans="1:2" x14ac:dyDescent="0.2">
      <c r="A84">
        <v>83.1</v>
      </c>
      <c r="B84">
        <f t="shared" si="1"/>
        <v>1.0577249189577156</v>
      </c>
    </row>
    <row r="85" spans="1:2" x14ac:dyDescent="0.2">
      <c r="A85">
        <v>84.1</v>
      </c>
      <c r="B85">
        <f t="shared" si="1"/>
        <v>1.0572797865868755</v>
      </c>
    </row>
    <row r="86" spans="1:2" x14ac:dyDescent="0.2">
      <c r="A86">
        <v>85.1</v>
      </c>
      <c r="B86">
        <f t="shared" si="1"/>
        <v>1.0568308680608094</v>
      </c>
    </row>
    <row r="87" spans="1:2" x14ac:dyDescent="0.2">
      <c r="A87">
        <v>86.1</v>
      </c>
      <c r="B87">
        <f t="shared" si="1"/>
        <v>1.0563782611637669</v>
      </c>
    </row>
    <row r="88" spans="1:2" x14ac:dyDescent="0.2">
      <c r="A88">
        <v>87.1</v>
      </c>
      <c r="B88">
        <f t="shared" si="1"/>
        <v>1.0559220603465618</v>
      </c>
    </row>
    <row r="89" spans="1:2" x14ac:dyDescent="0.2">
      <c r="A89">
        <v>88.1</v>
      </c>
      <c r="B89">
        <f t="shared" si="1"/>
        <v>1.0554623568769668</v>
      </c>
    </row>
    <row r="90" spans="1:2" x14ac:dyDescent="0.2">
      <c r="A90">
        <v>89.1</v>
      </c>
      <c r="B90">
        <f t="shared" si="1"/>
        <v>1.0549992389816947</v>
      </c>
    </row>
    <row r="91" spans="1:2" x14ac:dyDescent="0.2">
      <c r="A91">
        <v>90.1</v>
      </c>
      <c r="B91">
        <f t="shared" si="1"/>
        <v>1.054532791980519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A040-68F9-4B67-B45A-F4DFE6A8B57A}">
  <dimension ref="B5:K99"/>
  <sheetViews>
    <sheetView tabSelected="1" workbookViewId="0">
      <selection activeCell="H4" sqref="H4"/>
    </sheetView>
  </sheetViews>
  <sheetFormatPr defaultRowHeight="14.25" x14ac:dyDescent="0.2"/>
  <sheetData>
    <row r="5" spans="2:11" x14ac:dyDescent="0.2">
      <c r="J5">
        <v>6.1</v>
      </c>
    </row>
    <row r="7" spans="2:11" x14ac:dyDescent="0.2">
      <c r="C7" t="s">
        <v>51</v>
      </c>
      <c r="D7" t="s">
        <v>52</v>
      </c>
      <c r="E7" t="s">
        <v>51</v>
      </c>
      <c r="F7" t="s">
        <v>52</v>
      </c>
    </row>
    <row r="8" spans="2:11" x14ac:dyDescent="0.2">
      <c r="B8" t="s">
        <v>53</v>
      </c>
      <c r="C8">
        <v>6.9182999999999995E-2</v>
      </c>
      <c r="D8" t="s">
        <v>81</v>
      </c>
      <c r="E8">
        <v>-6.9100999999999996E-2</v>
      </c>
    </row>
    <row r="9" spans="2:11" x14ac:dyDescent="0.2">
      <c r="B9" t="s">
        <v>54</v>
      </c>
      <c r="C9">
        <v>-1.115E-2</v>
      </c>
      <c r="D9" t="s">
        <v>81</v>
      </c>
      <c r="E9">
        <v>6.2705E-3</v>
      </c>
      <c r="H9" t="s">
        <v>89</v>
      </c>
      <c r="I9" t="s">
        <v>91</v>
      </c>
      <c r="J9" t="s">
        <v>90</v>
      </c>
    </row>
    <row r="10" spans="2:11" x14ac:dyDescent="0.2">
      <c r="B10" t="s">
        <v>55</v>
      </c>
      <c r="C10">
        <v>0.28431000000000001</v>
      </c>
      <c r="D10" t="s">
        <v>81</v>
      </c>
      <c r="E10">
        <v>0.1140564</v>
      </c>
      <c r="H10">
        <v>1.1000000000000001</v>
      </c>
      <c r="I10">
        <v>1.0585690041781513</v>
      </c>
      <c r="J10">
        <f>EXP(C$8*LN(H10)+C$9*H10)</f>
        <v>0.99434489481738741</v>
      </c>
    </row>
    <row r="11" spans="2:11" x14ac:dyDescent="0.2">
      <c r="B11" t="s">
        <v>56</v>
      </c>
      <c r="C11">
        <v>-7.1859999999999993E-2</v>
      </c>
      <c r="D11" t="s">
        <v>83</v>
      </c>
      <c r="E11">
        <v>1.1840699999999999E-2</v>
      </c>
      <c r="H11">
        <v>2.1</v>
      </c>
      <c r="I11">
        <v>1.0468315178702827</v>
      </c>
      <c r="J11">
        <f t="shared" ref="J11:J74" si="0">EXP(C$8*LN(H11)+C$9*H11)</f>
        <v>1.0283077102916183</v>
      </c>
    </row>
    <row r="12" spans="2:11" x14ac:dyDescent="0.2">
      <c r="B12" t="s">
        <v>57</v>
      </c>
      <c r="C12">
        <v>0.12918199999999999</v>
      </c>
      <c r="D12" t="s">
        <v>81</v>
      </c>
      <c r="E12">
        <v>2.0756299999999998E-2</v>
      </c>
      <c r="H12">
        <v>3.1</v>
      </c>
      <c r="I12">
        <v>1.0352241776221265</v>
      </c>
      <c r="J12">
        <f t="shared" si="0"/>
        <v>1.0446780922626564</v>
      </c>
      <c r="K12">
        <v>6.1</v>
      </c>
    </row>
    <row r="13" spans="2:11" x14ac:dyDescent="0.2">
      <c r="B13" t="s">
        <v>58</v>
      </c>
      <c r="C13">
        <v>3.3668979999999999</v>
      </c>
      <c r="D13" t="s">
        <v>81</v>
      </c>
      <c r="E13">
        <v>0.13235849999999999</v>
      </c>
      <c r="H13">
        <v>4.0999999999999996</v>
      </c>
      <c r="I13">
        <v>1.0237455403651743</v>
      </c>
      <c r="J13">
        <f t="shared" si="0"/>
        <v>1.053271791889161</v>
      </c>
      <c r="K13">
        <f>MAX(J10:J99)</f>
        <v>1.0587488089835395</v>
      </c>
    </row>
    <row r="14" spans="2:11" x14ac:dyDescent="0.2">
      <c r="B14" t="s">
        <v>59</v>
      </c>
      <c r="C14">
        <v>1.0289E-2</v>
      </c>
      <c r="D14" t="s">
        <v>81</v>
      </c>
      <c r="E14">
        <v>-1.1171E-2</v>
      </c>
      <c r="H14">
        <v>5.0999999999999996</v>
      </c>
      <c r="I14">
        <v>1.012394179031761</v>
      </c>
      <c r="J14">
        <f t="shared" si="0"/>
        <v>1.057439847221243</v>
      </c>
    </row>
    <row r="15" spans="2:11" x14ac:dyDescent="0.2">
      <c r="B15" t="s">
        <v>60</v>
      </c>
      <c r="C15">
        <v>7.6199999999999998E-4</v>
      </c>
      <c r="D15" t="s">
        <v>85</v>
      </c>
      <c r="E15">
        <v>-6.0999999999999997E-4</v>
      </c>
      <c r="H15">
        <v>6.1</v>
      </c>
      <c r="I15">
        <v>1.0011686823776464</v>
      </c>
      <c r="J15">
        <f t="shared" si="0"/>
        <v>1.0587488089835395</v>
      </c>
    </row>
    <row r="16" spans="2:11" x14ac:dyDescent="0.2">
      <c r="B16" t="s">
        <v>61</v>
      </c>
      <c r="C16">
        <v>8.4729999999999996E-3</v>
      </c>
      <c r="D16" t="s">
        <v>81</v>
      </c>
      <c r="E16">
        <v>1.5356E-3</v>
      </c>
      <c r="H16">
        <v>7.1</v>
      </c>
      <c r="I16">
        <v>0.99006765480656456</v>
      </c>
      <c r="J16">
        <f t="shared" si="0"/>
        <v>1.0580633803394848</v>
      </c>
    </row>
    <row r="17" spans="2:10" x14ac:dyDescent="0.2">
      <c r="B17" t="s">
        <v>62</v>
      </c>
      <c r="C17">
        <v>-0.24368999999999999</v>
      </c>
      <c r="D17" t="s">
        <v>81</v>
      </c>
      <c r="E17">
        <v>-8.6800000000000002E-3</v>
      </c>
      <c r="H17">
        <v>8.1</v>
      </c>
      <c r="I17">
        <v>0.9790897161967167</v>
      </c>
      <c r="J17">
        <f t="shared" si="0"/>
        <v>1.0559136714052459</v>
      </c>
    </row>
    <row r="18" spans="2:10" x14ac:dyDescent="0.2">
      <c r="B18" t="s">
        <v>63</v>
      </c>
      <c r="C18">
        <v>2.4548E-2</v>
      </c>
      <c r="D18" t="s">
        <v>81</v>
      </c>
      <c r="E18">
        <v>-7.7460000000000003E-3</v>
      </c>
      <c r="H18">
        <v>9.1</v>
      </c>
      <c r="I18">
        <v>0.96823350172919032</v>
      </c>
      <c r="J18">
        <f t="shared" si="0"/>
        <v>1.0526492152668976</v>
      </c>
    </row>
    <row r="19" spans="2:10" x14ac:dyDescent="0.2">
      <c r="B19" t="s">
        <v>64</v>
      </c>
      <c r="C19">
        <v>5.8820000000000001E-3</v>
      </c>
      <c r="D19" t="s">
        <v>81</v>
      </c>
      <c r="E19">
        <v>3.2093999999999998E-3</v>
      </c>
      <c r="H19">
        <v>10.1</v>
      </c>
      <c r="I19">
        <v>0.95749766171827932</v>
      </c>
      <c r="J19">
        <f t="shared" si="0"/>
        <v>1.0485131764440843</v>
      </c>
    </row>
    <row r="20" spans="2:10" x14ac:dyDescent="0.2">
      <c r="B20" t="s">
        <v>65</v>
      </c>
      <c r="C20">
        <v>-3.9100000000000003E-2</v>
      </c>
      <c r="D20" t="s">
        <v>81</v>
      </c>
      <c r="E20">
        <v>-2.4962999999999999E-2</v>
      </c>
      <c r="H20">
        <v>11.1</v>
      </c>
      <c r="I20">
        <v>0.94688086144368611</v>
      </c>
      <c r="J20">
        <f t="shared" si="0"/>
        <v>1.0436818309953233</v>
      </c>
    </row>
    <row r="21" spans="2:10" x14ac:dyDescent="0.2">
      <c r="B21" t="s">
        <v>66</v>
      </c>
      <c r="C21">
        <v>4.3579999999999999E-3</v>
      </c>
      <c r="D21" t="s">
        <v>81</v>
      </c>
      <c r="E21">
        <v>7.0199999999999999E-5</v>
      </c>
      <c r="H21">
        <v>12.1</v>
      </c>
      <c r="I21">
        <v>0.93638178098458402</v>
      </c>
      <c r="J21">
        <f t="shared" si="0"/>
        <v>1.0382872004357899</v>
      </c>
    </row>
    <row r="22" spans="2:10" x14ac:dyDescent="0.2">
      <c r="B22" t="s">
        <v>67</v>
      </c>
      <c r="C22">
        <v>1.358E-3</v>
      </c>
      <c r="D22" t="s">
        <v>81</v>
      </c>
      <c r="E22">
        <v>-4.1489999999999999E-3</v>
      </c>
      <c r="H22">
        <v>13.1</v>
      </c>
      <c r="I22">
        <v>0.92599911505551968</v>
      </c>
      <c r="J22">
        <f t="shared" si="0"/>
        <v>1.0324308104349802</v>
      </c>
    </row>
    <row r="23" spans="2:10" x14ac:dyDescent="0.2">
      <c r="B23" t="s">
        <v>68</v>
      </c>
      <c r="C23">
        <v>-1.6469999999999999E-2</v>
      </c>
      <c r="D23" t="s">
        <v>81</v>
      </c>
      <c r="E23">
        <v>2.2821999999999999E-3</v>
      </c>
      <c r="H23">
        <v>14.1</v>
      </c>
      <c r="I23">
        <v>0.91573157284413509</v>
      </c>
      <c r="J23">
        <f t="shared" si="0"/>
        <v>1.0261924589782265</v>
      </c>
    </row>
    <row r="24" spans="2:10" x14ac:dyDescent="0.2">
      <c r="B24" t="s">
        <v>69</v>
      </c>
      <c r="C24">
        <v>2.895E-3</v>
      </c>
      <c r="D24" t="s">
        <v>85</v>
      </c>
      <c r="E24">
        <v>1.2822E-3</v>
      </c>
      <c r="H24">
        <v>15.1</v>
      </c>
      <c r="I24">
        <v>0.90557787785068888</v>
      </c>
      <c r="J24">
        <f t="shared" si="0"/>
        <v>1.0196360261040489</v>
      </c>
    </row>
    <row r="25" spans="2:10" x14ac:dyDescent="0.2">
      <c r="B25" t="s">
        <v>70</v>
      </c>
      <c r="C25">
        <v>-5.47E-3</v>
      </c>
      <c r="D25" t="s">
        <v>81</v>
      </c>
      <c r="E25">
        <v>-1.8900000000000001E-4</v>
      </c>
      <c r="H25">
        <v>16.100000000000001</v>
      </c>
      <c r="I25">
        <v>0.89553676772935731</v>
      </c>
      <c r="J25">
        <f t="shared" si="0"/>
        <v>1.0128134513761291</v>
      </c>
    </row>
    <row r="26" spans="2:10" x14ac:dyDescent="0.2">
      <c r="B26" t="s">
        <v>71</v>
      </c>
      <c r="C26">
        <v>-0.10329000000000001</v>
      </c>
      <c r="D26" t="s">
        <v>81</v>
      </c>
      <c r="E26">
        <v>-2.4791000000000001E-2</v>
      </c>
      <c r="H26">
        <v>17.100000000000001</v>
      </c>
      <c r="I26">
        <v>0.88560699413129418</v>
      </c>
      <c r="J26">
        <f t="shared" si="0"/>
        <v>1.0057675338885796</v>
      </c>
    </row>
    <row r="27" spans="2:10" x14ac:dyDescent="0.2">
      <c r="B27" t="s">
        <v>72</v>
      </c>
      <c r="C27">
        <v>4.2534000000000002E-2</v>
      </c>
      <c r="D27" t="s">
        <v>81</v>
      </c>
      <c r="E27">
        <v>3.7642000000000001E-3</v>
      </c>
      <c r="H27">
        <v>18.100000000000001</v>
      </c>
      <c r="I27">
        <v>0.8757873225494317</v>
      </c>
      <c r="J27">
        <f t="shared" si="0"/>
        <v>0.99853395132629508</v>
      </c>
    </row>
    <row r="28" spans="2:10" x14ac:dyDescent="0.2">
      <c r="B28" t="s">
        <v>73</v>
      </c>
      <c r="C28">
        <v>1.6478E-2</v>
      </c>
      <c r="D28" t="s">
        <v>83</v>
      </c>
      <c r="E28">
        <v>3.5187E-3</v>
      </c>
      <c r="H28">
        <v>19.100000000000001</v>
      </c>
      <c r="I28">
        <v>0.8660765321650018</v>
      </c>
      <c r="J28">
        <f t="shared" si="0"/>
        <v>0.99114274672132074</v>
      </c>
    </row>
    <row r="29" spans="2:10" x14ac:dyDescent="0.2">
      <c r="B29" t="s">
        <v>74</v>
      </c>
      <c r="C29">
        <v>7.8399999999999997E-4</v>
      </c>
      <c r="D29" t="s">
        <v>83</v>
      </c>
      <c r="E29">
        <v>-2.1599999999999999E-4</v>
      </c>
      <c r="H29">
        <v>20.100000000000001</v>
      </c>
      <c r="I29">
        <v>0.85647341569575919</v>
      </c>
      <c r="J29">
        <f t="shared" si="0"/>
        <v>0.98361944360918552</v>
      </c>
    </row>
    <row r="30" spans="2:10" x14ac:dyDescent="0.2">
      <c r="B30" t="s">
        <v>75</v>
      </c>
      <c r="C30">
        <v>-300312</v>
      </c>
      <c r="D30" t="s">
        <v>83</v>
      </c>
      <c r="E30">
        <v>-3.3660000000000001E-3</v>
      </c>
      <c r="H30">
        <v>21.1</v>
      </c>
      <c r="I30">
        <v>0.84697677924588766</v>
      </c>
      <c r="J30">
        <f t="shared" si="0"/>
        <v>0.97598589624672771</v>
      </c>
    </row>
    <row r="31" spans="2:10" x14ac:dyDescent="0.2">
      <c r="B31" t="s">
        <v>76</v>
      </c>
      <c r="C31">
        <v>3066664</v>
      </c>
      <c r="D31" t="s">
        <v>81</v>
      </c>
      <c r="E31">
        <v>-1.5455999999999999E-2</v>
      </c>
      <c r="H31">
        <v>22.1</v>
      </c>
      <c r="I31">
        <v>0.83758544215757058</v>
      </c>
      <c r="J31">
        <f t="shared" si="0"/>
        <v>0.96826094736533874</v>
      </c>
    </row>
    <row r="32" spans="2:10" x14ac:dyDescent="0.2">
      <c r="B32" t="s">
        <v>77</v>
      </c>
      <c r="C32">
        <v>-300743</v>
      </c>
      <c r="D32" t="s">
        <v>83</v>
      </c>
      <c r="E32">
        <v>9.5299999999999996E-4</v>
      </c>
      <c r="H32">
        <v>23.1</v>
      </c>
      <c r="I32">
        <v>0.82829823686420645</v>
      </c>
      <c r="J32">
        <f t="shared" si="0"/>
        <v>0.96046094374432833</v>
      </c>
    </row>
    <row r="33" spans="2:10" x14ac:dyDescent="0.2">
      <c r="B33" t="s">
        <v>78</v>
      </c>
      <c r="C33">
        <v>3017148</v>
      </c>
      <c r="D33" t="s">
        <v>81</v>
      </c>
      <c r="E33">
        <v>7.1231000000000003E-3</v>
      </c>
      <c r="H33">
        <v>24.1</v>
      </c>
      <c r="I33">
        <v>0.81911400874525331</v>
      </c>
      <c r="J33">
        <f t="shared" si="0"/>
        <v>0.95260014515382108</v>
      </c>
    </row>
    <row r="34" spans="2:10" x14ac:dyDescent="0.2">
      <c r="B34" t="s">
        <v>79</v>
      </c>
      <c r="C34">
        <v>3024856</v>
      </c>
      <c r="D34" t="s">
        <v>81</v>
      </c>
      <c r="E34">
        <v>1.0898E-2</v>
      </c>
      <c r="H34">
        <v>25.1</v>
      </c>
      <c r="I34">
        <v>0.81003161598268125</v>
      </c>
      <c r="J34">
        <f t="shared" si="0"/>
        <v>0.94469105222789673</v>
      </c>
    </row>
    <row r="35" spans="2:10" x14ac:dyDescent="0.2">
      <c r="H35">
        <v>26.1</v>
      </c>
      <c r="I35">
        <v>0.80104992941901798</v>
      </c>
      <c r="J35">
        <f t="shared" si="0"/>
        <v>0.93674467193060085</v>
      </c>
    </row>
    <row r="36" spans="2:10" x14ac:dyDescent="0.2">
      <c r="H36">
        <v>27.1</v>
      </c>
      <c r="I36">
        <v>0.79216783241696709</v>
      </c>
      <c r="J36">
        <f t="shared" si="0"/>
        <v>0.92877073443261526</v>
      </c>
    </row>
    <row r="37" spans="2:10" x14ac:dyDescent="0.2">
      <c r="H37">
        <v>28.1</v>
      </c>
      <c r="I37">
        <v>0.78338422072058378</v>
      </c>
      <c r="J37">
        <f t="shared" si="0"/>
        <v>0.92077787176085524</v>
      </c>
    </row>
    <row r="38" spans="2:10" x14ac:dyDescent="0.2">
      <c r="H38">
        <v>29.1</v>
      </c>
      <c r="I38">
        <v>0.77469800231798958</v>
      </c>
      <c r="J38">
        <f t="shared" si="0"/>
        <v>0.91277376608363114</v>
      </c>
    </row>
    <row r="39" spans="2:10" x14ac:dyDescent="0.2">
      <c r="H39">
        <v>30.1</v>
      </c>
      <c r="I39">
        <v>0.76610809730560903</v>
      </c>
      <c r="J39">
        <f t="shared" si="0"/>
        <v>0.90476527366224546</v>
      </c>
    </row>
    <row r="40" spans="2:10" x14ac:dyDescent="0.2">
      <c r="H40">
        <v>31.1</v>
      </c>
      <c r="I40">
        <v>0.75761343775391254</v>
      </c>
      <c r="J40">
        <f t="shared" si="0"/>
        <v>0.89675852914139687</v>
      </c>
    </row>
    <row r="41" spans="2:10" x14ac:dyDescent="0.2">
      <c r="H41">
        <v>32.1</v>
      </c>
      <c r="I41">
        <v>0.74921296757464662</v>
      </c>
      <c r="J41">
        <f t="shared" si="0"/>
        <v>0.8887590338320146</v>
      </c>
    </row>
    <row r="42" spans="2:10" x14ac:dyDescent="0.2">
      <c r="H42">
        <v>33.1</v>
      </c>
      <c r="I42">
        <v>0.7409056423895376</v>
      </c>
      <c r="J42">
        <f t="shared" si="0"/>
        <v>0.88077173086829386</v>
      </c>
    </row>
    <row r="43" spans="2:10" x14ac:dyDescent="0.2">
      <c r="H43">
        <v>34.1</v>
      </c>
      <c r="I43">
        <v>0.73269042940045015</v>
      </c>
      <c r="J43">
        <f t="shared" si="0"/>
        <v>0.8728010695302767</v>
      </c>
    </row>
    <row r="44" spans="2:10" x14ac:dyDescent="0.2">
      <c r="H44">
        <v>35.1</v>
      </c>
      <c r="I44">
        <v>0.72456630726098614</v>
      </c>
      <c r="J44">
        <f t="shared" si="0"/>
        <v>0.86485106056762062</v>
      </c>
    </row>
    <row r="45" spans="2:10" x14ac:dyDescent="0.2">
      <c r="H45">
        <v>36.1</v>
      </c>
      <c r="I45">
        <v>0.71653226594950692</v>
      </c>
      <c r="J45">
        <f t="shared" si="0"/>
        <v>0.85692532400553145</v>
      </c>
    </row>
    <row r="46" spans="2:10" x14ac:dyDescent="0.2">
      <c r="H46">
        <v>37.1</v>
      </c>
      <c r="I46">
        <v>0.70858730664356362</v>
      </c>
      <c r="J46">
        <f t="shared" si="0"/>
        <v>0.84902713063562429</v>
      </c>
    </row>
    <row r="47" spans="2:10" x14ac:dyDescent="0.2">
      <c r="H47">
        <v>38.1</v>
      </c>
      <c r="I47">
        <v>0.70073044159571973</v>
      </c>
      <c r="J47">
        <f t="shared" si="0"/>
        <v>0.84115943817463379</v>
      </c>
    </row>
    <row r="48" spans="2:10" x14ac:dyDescent="0.2">
      <c r="H48">
        <v>39.1</v>
      </c>
      <c r="I48">
        <v>0.69296069401075044</v>
      </c>
      <c r="J48">
        <f t="shared" si="0"/>
        <v>0.8333249228989541</v>
      </c>
    </row>
    <row r="49" spans="8:10" x14ac:dyDescent="0.2">
      <c r="H49">
        <v>40.1</v>
      </c>
      <c r="I49">
        <v>0.68527709792420433</v>
      </c>
      <c r="J49">
        <f t="shared" si="0"/>
        <v>0.82552600742287896</v>
      </c>
    </row>
    <row r="50" spans="8:10" x14ac:dyDescent="0.2">
      <c r="H50">
        <v>41.1</v>
      </c>
      <c r="I50">
        <v>0.67767869808231029</v>
      </c>
      <c r="J50">
        <f t="shared" si="0"/>
        <v>0.81776488517549162</v>
      </c>
    </row>
    <row r="51" spans="8:10" x14ac:dyDescent="0.2">
      <c r="H51">
        <v>42.1</v>
      </c>
      <c r="I51">
        <v>0.67016454982321716</v>
      </c>
      <c r="J51">
        <f t="shared" si="0"/>
        <v>0.81004354203962425</v>
      </c>
    </row>
    <row r="52" spans="8:10" x14ac:dyDescent="0.2">
      <c r="H52">
        <v>43.1</v>
      </c>
      <c r="I52">
        <v>0.66273371895954947</v>
      </c>
      <c r="J52">
        <f t="shared" si="0"/>
        <v>0.80236377554168936</v>
      </c>
    </row>
    <row r="53" spans="8:10" x14ac:dyDescent="0.2">
      <c r="H53">
        <v>44.1</v>
      </c>
      <c r="I53">
        <v>0.65538528166226651</v>
      </c>
      <c r="J53">
        <f t="shared" si="0"/>
        <v>0.7947272119200528</v>
      </c>
    </row>
    <row r="54" spans="8:10" x14ac:dyDescent="0.2">
      <c r="H54">
        <v>45.1</v>
      </c>
      <c r="I54">
        <v>0.64811832434580718</v>
      </c>
      <c r="J54">
        <f t="shared" si="0"/>
        <v>0.78713532134926401</v>
      </c>
    </row>
    <row r="55" spans="8:10" x14ac:dyDescent="0.2">
      <c r="H55">
        <v>46.1</v>
      </c>
      <c r="I55">
        <v>0.64093194355451089</v>
      </c>
      <c r="J55">
        <f t="shared" si="0"/>
        <v>0.77958943155580118</v>
      </c>
    </row>
    <row r="56" spans="8:10" x14ac:dyDescent="0.2">
      <c r="H56">
        <v>47.1</v>
      </c>
      <c r="I56">
        <v>0.63382524585029532</v>
      </c>
      <c r="J56">
        <f t="shared" si="0"/>
        <v>0.77209074002635814</v>
      </c>
    </row>
    <row r="57" spans="8:10" x14ac:dyDescent="0.2">
      <c r="H57">
        <v>48.1</v>
      </c>
      <c r="I57">
        <v>0.62679734770158169</v>
      </c>
      <c r="J57">
        <f t="shared" si="0"/>
        <v>0.76464032498079271</v>
      </c>
    </row>
    <row r="58" spans="8:10" x14ac:dyDescent="0.2">
      <c r="H58">
        <v>49.1</v>
      </c>
      <c r="I58">
        <v>0.61984737537345036</v>
      </c>
      <c r="J58">
        <f t="shared" si="0"/>
        <v>0.75723915525762497</v>
      </c>
    </row>
    <row r="59" spans="8:10" x14ac:dyDescent="0.2">
      <c r="H59">
        <v>50.1</v>
      </c>
      <c r="I59">
        <v>0.61297446481901507</v>
      </c>
      <c r="J59">
        <f t="shared" si="0"/>
        <v>0.74988809923957989</v>
      </c>
    </row>
    <row r="60" spans="8:10" x14ac:dyDescent="0.2">
      <c r="H60">
        <v>51.1</v>
      </c>
      <c r="I60">
        <v>0.60617776157200076</v>
      </c>
      <c r="J60">
        <f t="shared" si="0"/>
        <v>0.74258793292944325</v>
      </c>
    </row>
    <row r="61" spans="8:10" x14ac:dyDescent="0.2">
      <c r="H61">
        <v>52.1</v>
      </c>
      <c r="I61">
        <v>0.59945642064051408</v>
      </c>
      <c r="J61">
        <f t="shared" si="0"/>
        <v>0.73533934727189709</v>
      </c>
    </row>
    <row r="62" spans="8:10" x14ac:dyDescent="0.2">
      <c r="H62">
        <v>53.1</v>
      </c>
      <c r="I62">
        <v>0.59280960640198965</v>
      </c>
      <c r="J62">
        <f t="shared" si="0"/>
        <v>0.7281429548045748</v>
      </c>
    </row>
    <row r="63" spans="8:10" x14ac:dyDescent="0.2">
      <c r="H63">
        <v>54.1</v>
      </c>
      <c r="I63">
        <v>0.58623649249930332</v>
      </c>
      <c r="J63">
        <f t="shared" si="0"/>
        <v>0.72099929571097321</v>
      </c>
    </row>
    <row r="64" spans="8:10" x14ac:dyDescent="0.2">
      <c r="H64">
        <v>55.1</v>
      </c>
      <c r="I64">
        <v>0.5797362617380355</v>
      </c>
      <c r="J64">
        <f t="shared" si="0"/>
        <v>0.71390884333877691</v>
      </c>
    </row>
    <row r="65" spans="8:10" x14ac:dyDescent="0.2">
      <c r="H65">
        <v>56.1</v>
      </c>
      <c r="I65">
        <v>0.57330810598487514</v>
      </c>
      <c r="J65">
        <f t="shared" si="0"/>
        <v>0.70687200923935289</v>
      </c>
    </row>
    <row r="66" spans="8:10" x14ac:dyDescent="0.2">
      <c r="H66">
        <v>57.1</v>
      </c>
      <c r="I66">
        <v>0.56695122606714887</v>
      </c>
      <c r="J66">
        <f t="shared" si="0"/>
        <v>0.69988914777745326</v>
      </c>
    </row>
    <row r="67" spans="8:10" x14ac:dyDescent="0.2">
      <c r="H67">
        <v>58.1</v>
      </c>
      <c r="I67">
        <v>0.56066483167346559</v>
      </c>
      <c r="J67">
        <f t="shared" si="0"/>
        <v>0.69296056035436093</v>
      </c>
    </row>
    <row r="68" spans="8:10" x14ac:dyDescent="0.2">
      <c r="H68">
        <v>59.1</v>
      </c>
      <c r="I68">
        <v>0.55444814125546127</v>
      </c>
      <c r="J68">
        <f t="shared" si="0"/>
        <v>0.68608649928268384</v>
      </c>
    </row>
    <row r="69" spans="8:10" x14ac:dyDescent="0.2">
      <c r="H69">
        <v>60.1</v>
      </c>
      <c r="I69">
        <v>0.54830038193063424</v>
      </c>
      <c r="J69">
        <f t="shared" si="0"/>
        <v>0.67926717134663872</v>
      </c>
    </row>
    <row r="70" spans="8:10" x14ac:dyDescent="0.2">
      <c r="H70">
        <v>61.1</v>
      </c>
      <c r="I70">
        <v>0.5422207893862574</v>
      </c>
      <c r="J70">
        <f t="shared" si="0"/>
        <v>0.6725027410778619</v>
      </c>
    </row>
    <row r="71" spans="8:10" x14ac:dyDescent="0.2">
      <c r="H71">
        <v>62.1</v>
      </c>
      <c r="I71">
        <v>0.53620860778435608</v>
      </c>
      <c r="J71">
        <f t="shared" si="0"/>
        <v>0.66579333377346384</v>
      </c>
    </row>
    <row r="72" spans="8:10" x14ac:dyDescent="0.2">
      <c r="H72">
        <v>63.1</v>
      </c>
      <c r="I72">
        <v>0.53026308966773938</v>
      </c>
      <c r="J72">
        <f t="shared" si="0"/>
        <v>0.65913903828014542</v>
      </c>
    </row>
    <row r="73" spans="8:10" x14ac:dyDescent="0.2">
      <c r="H73">
        <v>64.099999999999994</v>
      </c>
      <c r="I73">
        <v>0.52438349586707322</v>
      </c>
      <c r="J73">
        <f t="shared" si="0"/>
        <v>0.65253990956563901</v>
      </c>
    </row>
    <row r="74" spans="8:10" x14ac:dyDescent="0.2">
      <c r="H74">
        <v>65.099999999999994</v>
      </c>
      <c r="I74">
        <v>0.51856909540898455</v>
      </c>
      <c r="J74">
        <f t="shared" si="0"/>
        <v>0.64599597109651052</v>
      </c>
    </row>
    <row r="75" spans="8:10" x14ac:dyDescent="0.2">
      <c r="H75">
        <v>66.099999999999994</v>
      </c>
      <c r="I75">
        <v>0.51281916542518313</v>
      </c>
      <c r="J75">
        <f t="shared" ref="J75:J99" si="1">EXP(C$8*LN(H75)+C$9*H75)</f>
        <v>0.63950721703937363</v>
      </c>
    </row>
    <row r="76" spans="8:10" x14ac:dyDescent="0.2">
      <c r="H76">
        <v>67.099999999999994</v>
      </c>
      <c r="I76">
        <v>0.5071329910625928</v>
      </c>
      <c r="J76">
        <f t="shared" si="1"/>
        <v>0.63307361430084119</v>
      </c>
    </row>
    <row r="77" spans="8:10" x14ac:dyDescent="0.2">
      <c r="H77">
        <v>68.099999999999994</v>
      </c>
      <c r="I77">
        <v>0.50150986539447728</v>
      </c>
      <c r="J77">
        <f t="shared" si="1"/>
        <v>0.62669510441998943</v>
      </c>
    </row>
    <row r="78" spans="8:10" x14ac:dyDescent="0.2">
      <c r="H78">
        <v>69.099999999999994</v>
      </c>
      <c r="I78">
        <v>0.49594908933255322</v>
      </c>
      <c r="J78">
        <f t="shared" si="1"/>
        <v>0.62037160532575208</v>
      </c>
    </row>
    <row r="79" spans="8:10" x14ac:dyDescent="0.2">
      <c r="H79">
        <v>70.099999999999994</v>
      </c>
      <c r="I79">
        <v>0.49044997154007625</v>
      </c>
      <c r="J79">
        <f t="shared" si="1"/>
        <v>0.61410301297045278</v>
      </c>
    </row>
    <row r="80" spans="8:10" x14ac:dyDescent="0.2">
      <c r="H80">
        <v>71.099999999999994</v>
      </c>
      <c r="I80">
        <v>0.48501182834589168</v>
      </c>
      <c r="J80">
        <f t="shared" si="1"/>
        <v>0.60788920284960024</v>
      </c>
    </row>
    <row r="81" spans="8:10" x14ac:dyDescent="0.2">
      <c r="H81">
        <v>72.099999999999994</v>
      </c>
      <c r="I81">
        <v>0.47963398365943788</v>
      </c>
      <c r="J81">
        <f t="shared" si="1"/>
        <v>0.60173003141712189</v>
      </c>
    </row>
    <row r="82" spans="8:10" x14ac:dyDescent="0.2">
      <c r="H82">
        <v>73.099999999999994</v>
      </c>
      <c r="I82">
        <v>0.47431576888669202</v>
      </c>
      <c r="J82">
        <f t="shared" si="1"/>
        <v>0.59562533740434465</v>
      </c>
    </row>
    <row r="83" spans="8:10" x14ac:dyDescent="0.2">
      <c r="H83">
        <v>74.099999999999994</v>
      </c>
      <c r="I83">
        <v>0.46905652284704819</v>
      </c>
      <c r="J83">
        <f t="shared" si="1"/>
        <v>0.58957494305027647</v>
      </c>
    </row>
    <row r="84" spans="8:10" x14ac:dyDescent="0.2">
      <c r="H84">
        <v>75.099999999999994</v>
      </c>
      <c r="I84">
        <v>0.46385559169111656</v>
      </c>
      <c r="J84">
        <f t="shared" si="1"/>
        <v>0.58357865525004782</v>
      </c>
    </row>
    <row r="85" spans="8:10" x14ac:dyDescent="0.2">
      <c r="H85">
        <v>76.099999999999994</v>
      </c>
      <c r="I85">
        <v>0.45871232881943469</v>
      </c>
      <c r="J85">
        <f t="shared" si="1"/>
        <v>0.57763626662776513</v>
      </c>
    </row>
    <row r="86" spans="8:10" x14ac:dyDescent="0.2">
      <c r="H86">
        <v>77.099999999999994</v>
      </c>
      <c r="I86">
        <v>0.4536260948020796</v>
      </c>
      <c r="J86">
        <f t="shared" si="1"/>
        <v>0.57174755653947096</v>
      </c>
    </row>
    <row r="87" spans="8:10" x14ac:dyDescent="0.2">
      <c r="H87">
        <v>78.099999999999994</v>
      </c>
      <c r="I87">
        <v>0.44859625729917152</v>
      </c>
      <c r="J87">
        <f t="shared" si="1"/>
        <v>0.56591229201141136</v>
      </c>
    </row>
    <row r="88" spans="8:10" x14ac:dyDescent="0.2">
      <c r="H88">
        <v>79.099999999999994</v>
      </c>
      <c r="I88">
        <v>0.44362219098225908</v>
      </c>
      <c r="J88">
        <f t="shared" si="1"/>
        <v>0.56013022861836392</v>
      </c>
    </row>
    <row r="89" spans="8:10" x14ac:dyDescent="0.2">
      <c r="H89">
        <v>80.099999999999994</v>
      </c>
      <c r="I89">
        <v>0.43870327745657589</v>
      </c>
      <c r="J89">
        <f t="shared" si="1"/>
        <v>0.5544011113063736</v>
      </c>
    </row>
    <row r="90" spans="8:10" x14ac:dyDescent="0.2">
      <c r="H90">
        <v>81.099999999999994</v>
      </c>
      <c r="I90">
        <v>0.43383890518415952</v>
      </c>
      <c r="J90">
        <f t="shared" si="1"/>
        <v>0.54872467516388268</v>
      </c>
    </row>
    <row r="91" spans="8:10" x14ac:dyDescent="0.2">
      <c r="H91">
        <v>82.1</v>
      </c>
      <c r="I91">
        <v>0.4290284694078228</v>
      </c>
      <c r="J91">
        <f t="shared" si="1"/>
        <v>0.54310064614490772</v>
      </c>
    </row>
    <row r="92" spans="8:10" x14ac:dyDescent="0.2">
      <c r="H92">
        <v>83.1</v>
      </c>
      <c r="I92">
        <v>0.42427137207596799</v>
      </c>
      <c r="J92">
        <f t="shared" si="1"/>
        <v>0.53752874174761978</v>
      </c>
    </row>
    <row r="93" spans="8:10" x14ac:dyDescent="0.2">
      <c r="H93">
        <v>84.1</v>
      </c>
      <c r="I93">
        <v>0.41956702176823479</v>
      </c>
      <c r="J93">
        <f t="shared" si="1"/>
        <v>0.53200867165141208</v>
      </c>
    </row>
    <row r="94" spans="8:10" x14ac:dyDescent="0.2">
      <c r="H94">
        <v>85.1</v>
      </c>
      <c r="I94">
        <v>0.41491483362197296</v>
      </c>
      <c r="J94">
        <f t="shared" si="1"/>
        <v>0.52654013831529334</v>
      </c>
    </row>
    <row r="95" spans="8:10" x14ac:dyDescent="0.2">
      <c r="H95">
        <v>86.1</v>
      </c>
      <c r="I95">
        <v>0.41031422925952948</v>
      </c>
      <c r="J95">
        <f t="shared" si="1"/>
        <v>0.52112283754022237</v>
      </c>
    </row>
    <row r="96" spans="8:10" x14ac:dyDescent="0.2">
      <c r="H96">
        <v>87.1</v>
      </c>
      <c r="I96">
        <v>0.40576463671634289</v>
      </c>
      <c r="J96">
        <f t="shared" si="1"/>
        <v>0.51575645899779343</v>
      </c>
    </row>
    <row r="97" spans="8:10" x14ac:dyDescent="0.2">
      <c r="H97">
        <v>88.1</v>
      </c>
      <c r="I97">
        <v>0.40126549036983433</v>
      </c>
      <c r="J97">
        <f t="shared" si="1"/>
        <v>0.5104406867274992</v>
      </c>
    </row>
    <row r="98" spans="8:10" x14ac:dyDescent="0.2">
      <c r="H98">
        <v>89.1</v>
      </c>
      <c r="I98">
        <v>0.39681623086908718</v>
      </c>
      <c r="J98">
        <f t="shared" si="1"/>
        <v>0.50517519960462542</v>
      </c>
    </row>
    <row r="99" spans="8:10" x14ac:dyDescent="0.2">
      <c r="H99">
        <v>90.1</v>
      </c>
      <c r="I99">
        <v>0.39241630506530645</v>
      </c>
      <c r="J99">
        <f t="shared" si="1"/>
        <v>0.49995967178068063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单一玉米</vt:lpstr>
      <vt:lpstr>一玉米</vt:lpstr>
      <vt:lpstr>二玉米</vt:lpstr>
      <vt:lpstr>二小麦</vt:lpstr>
      <vt:lpstr>二水稻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2019-02-02T08:48:34Z</dcterms:modified>
</cp:coreProperties>
</file>