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1" l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20" i="1"/>
  <c r="D14" i="4" l="1"/>
  <c r="D12" i="4"/>
  <c r="D10" i="4"/>
  <c r="M11" i="4"/>
  <c r="M12" i="4"/>
  <c r="M13" i="4"/>
  <c r="L13" i="4"/>
  <c r="L12" i="4"/>
  <c r="L11" i="4"/>
  <c r="M13" i="2"/>
  <c r="M12" i="2"/>
  <c r="M11" i="2"/>
  <c r="L12" i="2"/>
  <c r="L13" i="2"/>
  <c r="L11" i="2"/>
  <c r="O9" i="1"/>
  <c r="O10" i="1"/>
  <c r="O11" i="1"/>
  <c r="M10" i="1"/>
  <c r="M11" i="1"/>
  <c r="M9" i="1"/>
</calcChain>
</file>

<file path=xl/sharedStrings.xml><?xml version="1.0" encoding="utf-8"?>
<sst xmlns="http://schemas.openxmlformats.org/spreadsheetml/2006/main" count="110" uniqueCount="59">
  <si>
    <t>Robust</t>
  </si>
  <si>
    <t>Coef.</t>
  </si>
  <si>
    <t>Std. Err.</t>
  </si>
  <si>
    <t>t</t>
  </si>
  <si>
    <t>P&gt;t</t>
  </si>
  <si>
    <t>[95% Conf.</t>
  </si>
  <si>
    <t>Interval]</t>
  </si>
  <si>
    <t>lnland</t>
  </si>
  <si>
    <t>lnland2</t>
  </si>
  <si>
    <t>_cons</t>
  </si>
  <si>
    <t>lnmachane</t>
  </si>
  <si>
    <t>lnfertile</t>
  </si>
  <si>
    <t>lnlabor</t>
  </si>
  <si>
    <t>*</t>
    <phoneticPr fontId="1" type="noConversion"/>
  </si>
  <si>
    <t xml:space="preserve"> </t>
    <phoneticPr fontId="1" type="noConversion"/>
  </si>
  <si>
    <t>***</t>
    <phoneticPr fontId="1" type="noConversion"/>
  </si>
  <si>
    <t>lnmachane</t>
    <phoneticPr fontId="1" type="noConversion"/>
  </si>
  <si>
    <t>lnfertile</t>
    <phoneticPr fontId="1" type="noConversion"/>
  </si>
  <si>
    <t>lnlabor</t>
    <phoneticPr fontId="1" type="noConversion"/>
  </si>
  <si>
    <t>0.272*</t>
  </si>
  <si>
    <t>-0.235***</t>
  </si>
  <si>
    <t>-0.303***</t>
  </si>
  <si>
    <t xml:space="preserve">-0.034 </t>
  </si>
  <si>
    <t>0.03***</t>
  </si>
  <si>
    <t>-0.018***</t>
  </si>
  <si>
    <t>1.917***</t>
  </si>
  <si>
    <t>5.265***</t>
  </si>
  <si>
    <t>2.675***</t>
  </si>
  <si>
    <t>-0.32***</t>
  </si>
  <si>
    <t>-0.018*</t>
  </si>
  <si>
    <t>2.627***</t>
  </si>
  <si>
    <t>-0.243***</t>
  </si>
  <si>
    <t>-0.007</t>
  </si>
  <si>
    <t>2.415***</t>
  </si>
  <si>
    <r>
      <rPr>
        <sz val="11"/>
        <color theme="1"/>
        <rFont val="等线"/>
        <family val="3"/>
        <charset val="134"/>
      </rPr>
      <t>一熟玉米</t>
    </r>
    <phoneticPr fontId="1" type="noConversion"/>
  </si>
  <si>
    <r>
      <rPr>
        <sz val="11"/>
        <color theme="1"/>
        <rFont val="等线"/>
        <family val="2"/>
      </rPr>
      <t>两熟玉米</t>
    </r>
    <phoneticPr fontId="1" type="noConversion"/>
  </si>
  <si>
    <r>
      <rPr>
        <sz val="11"/>
        <color theme="1"/>
        <rFont val="等线"/>
        <family val="2"/>
      </rPr>
      <t>两熟小麦</t>
    </r>
    <phoneticPr fontId="1" type="noConversion"/>
  </si>
  <si>
    <r>
      <rPr>
        <sz val="11"/>
        <color theme="1"/>
        <rFont val="等线"/>
        <family val="2"/>
      </rPr>
      <t>稻谷</t>
    </r>
    <phoneticPr fontId="1" type="noConversion"/>
  </si>
  <si>
    <t>-0.278***</t>
  </si>
  <si>
    <t>0.006</t>
  </si>
  <si>
    <t>3.105***</t>
  </si>
  <si>
    <t>-0.071***</t>
  </si>
  <si>
    <t>-0.014*</t>
  </si>
  <si>
    <t>4.934***</t>
  </si>
  <si>
    <t>-0.111***</t>
  </si>
  <si>
    <t>0.011*</t>
  </si>
  <si>
    <t>5.226***</t>
  </si>
  <si>
    <t>-0.315***</t>
  </si>
  <si>
    <t>0.042***</t>
  </si>
  <si>
    <t>5.292***</t>
  </si>
  <si>
    <t>0.652***</t>
  </si>
  <si>
    <t>-0.21***</t>
  </si>
  <si>
    <t>2.662***</t>
  </si>
  <si>
    <t>0.625***</t>
  </si>
  <si>
    <t>-0.206***</t>
  </si>
  <si>
    <t>4.182***</t>
  </si>
  <si>
    <t>0.643***</t>
  </si>
  <si>
    <t>-0.113**</t>
  </si>
  <si>
    <t>1.212***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</si>
</sst>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&quot;(&quot;General&quot;)&quot;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8" fontId="0" fillId="0" borderId="0" xfId="0" applyNumberFormat="1"/>
    <xf numFmtId="178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178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Sheet1!$N$20:$N$100</c:f>
              <c:numCache>
                <c:formatCode>General</c:formatCode>
                <c:ptCount val="81"/>
                <c:pt idx="0">
                  <c:v>1</c:v>
                </c:pt>
                <c:pt idx="1">
                  <c:v>0.8035854518225154</c:v>
                </c:pt>
                <c:pt idx="2">
                  <c:v>0.70145073866672492</c:v>
                </c:pt>
                <c:pt idx="3">
                  <c:v>0.63467653192425788</c:v>
                </c:pt>
                <c:pt idx="4">
                  <c:v>0.58608824350318467</c:v>
                </c:pt>
                <c:pt idx="5">
                  <c:v>0.54843289193314571</c:v>
                </c:pt>
                <c:pt idx="6">
                  <c:v>0.51800573326161103</c:v>
                </c:pt>
                <c:pt idx="7">
                  <c:v>0.49267567799603085</c:v>
                </c:pt>
                <c:pt idx="8">
                  <c:v>0.47111202317414108</c:v>
                </c:pt>
                <c:pt idx="9">
                  <c:v>0.45243216025689414</c:v>
                </c:pt>
                <c:pt idx="10">
                  <c:v>0.43602290658880305</c:v>
                </c:pt>
                <c:pt idx="11">
                  <c:v>0.42144229537692057</c:v>
                </c:pt>
                <c:pt idx="12">
                  <c:v>0.40836208740130758</c:v>
                </c:pt>
                <c:pt idx="13">
                  <c:v>0.39653237254571022</c:v>
                </c:pt>
                <c:pt idx="14">
                  <c:v>0.38575884563995977</c:v>
                </c:pt>
                <c:pt idx="15">
                  <c:v>0.37588769983789605</c:v>
                </c:pt>
                <c:pt idx="16">
                  <c:v>0.36679528078079077</c:v>
                </c:pt>
                <c:pt idx="17">
                  <c:v>0.35838081717475795</c:v>
                </c:pt>
                <c:pt idx="18">
                  <c:v>0.35056119758894733</c:v>
                </c:pt>
                <c:pt idx="19">
                  <c:v>0.34326714304036449</c:v>
                </c:pt>
                <c:pt idx="20">
                  <c:v>0.33644035310381576</c:v>
                </c:pt>
                <c:pt idx="21">
                  <c:v>0.33003134458547745</c:v>
                </c:pt>
                <c:pt idx="22">
                  <c:v>0.32399779167440113</c:v>
                </c:pt>
                <c:pt idx="23">
                  <c:v>0.31830323503431646</c:v>
                </c:pt>
                <c:pt idx="24">
                  <c:v>0.3129160662647284</c:v>
                </c:pt>
                <c:pt idx="25">
                  <c:v>0.30780872060159725</c:v>
                </c:pt>
                <c:pt idx="26">
                  <c:v>0.30295702898814159</c:v>
                </c:pt>
                <c:pt idx="27">
                  <c:v>0.29833969346054823</c:v>
                </c:pt>
                <c:pt idx="28">
                  <c:v>0.2939378589188853</c:v>
                </c:pt>
                <c:pt idx="29">
                  <c:v>0.28973476094044853</c:v>
                </c:pt>
                <c:pt idx="30">
                  <c:v>0.28571543410692213</c:v>
                </c:pt>
                <c:pt idx="31">
                  <c:v>0.28186646887602296</c:v>
                </c:pt>
                <c:pt idx="32">
                  <c:v>0.278175807688118</c:v>
                </c:pt>
                <c:pt idx="33">
                  <c:v>0.27463257300588484</c:v>
                </c:pt>
                <c:pt idx="34">
                  <c:v>0.27122692151449673</c:v>
                </c:pt>
                <c:pt idx="35">
                  <c:v>0.26794991988514621</c:v>
                </c:pt>
                <c:pt idx="36">
                  <c:v>0.26479343841533276</c:v>
                </c:pt>
                <c:pt idx="37">
                  <c:v>0.26175005957027653</c:v>
                </c:pt>
                <c:pt idx="38">
                  <c:v>0.25881299900889326</c:v>
                </c:pt>
                <c:pt idx="39">
                  <c:v>0.25597603712040001</c:v>
                </c:pt>
                <c:pt idx="40">
                  <c:v>0.25323345945033837</c:v>
                </c:pt>
                <c:pt idx="41">
                  <c:v>0.25058000467757091</c:v>
                </c:pt>
                <c:pt idx="42">
                  <c:v>0.24801081903181216</c:v>
                </c:pt>
                <c:pt idx="43">
                  <c:v>0.24552141622611198</c:v>
                </c:pt>
                <c:pt idx="44">
                  <c:v>0.24310764212935818</c:v>
                </c:pt>
                <c:pt idx="45">
                  <c:v>0.24076564352724789</c:v>
                </c:pt>
                <c:pt idx="46">
                  <c:v>0.23849184042170393</c:v>
                </c:pt>
                <c:pt idx="47">
                  <c:v>0.23628290140262923</c:v>
                </c:pt>
                <c:pt idx="48">
                  <c:v>0.23413572169555488</c:v>
                </c:pt>
                <c:pt idx="49">
                  <c:v>0.23204740354679912</c:v>
                </c:pt>
                <c:pt idx="50">
                  <c:v>0.23001523865634196</c:v>
                </c:pt>
                <c:pt idx="51">
                  <c:v>0.22803669240942895</c:v>
                </c:pt>
                <c:pt idx="52">
                  <c:v>0.22610938969231875</c:v>
                </c:pt>
                <c:pt idx="53">
                  <c:v>0.22423110210668518</c:v>
                </c:pt>
                <c:pt idx="54">
                  <c:v>0.2223997364218829</c:v>
                </c:pt>
                <c:pt idx="55">
                  <c:v>0.22061332412530604</c:v>
                </c:pt>
                <c:pt idx="56">
                  <c:v>0.21887001194902861</c:v>
                </c:pt>
                <c:pt idx="57">
                  <c:v>0.21716805326628905</c:v>
                </c:pt>
                <c:pt idx="58">
                  <c:v>0.21550580026459615</c:v>
                </c:pt>
                <c:pt idx="59">
                  <c:v>0.2138816968136053</c:v>
                </c:pt>
                <c:pt idx="60">
                  <c:v>0.21229427195574233</c:v>
                </c:pt>
                <c:pt idx="61">
                  <c:v>0.2107421339560582</c:v>
                </c:pt>
                <c:pt idx="62">
                  <c:v>0.2092239648551778</c:v>
                </c:pt>
                <c:pt idx="63">
                  <c:v>0.20773851547563219</c:v>
                </c:pt>
                <c:pt idx="64">
                  <c:v>0.20628460083746147</c:v>
                </c:pt>
                <c:pt idx="65">
                  <c:v>0.20486109594387072</c:v>
                </c:pt>
                <c:pt idx="66">
                  <c:v>0.20346693190200671</c:v>
                </c:pt>
                <c:pt idx="67">
                  <c:v>0.20210109234768645</c:v>
                </c:pt>
                <c:pt idx="68">
                  <c:v>0.20076261014621583</c:v>
                </c:pt>
                <c:pt idx="69">
                  <c:v>0.19945056434434938</c:v>
                </c:pt>
                <c:pt idx="70">
                  <c:v>0.19816407735102018</c:v>
                </c:pt>
                <c:pt idx="71">
                  <c:v>0.19690231232673894</c:v>
                </c:pt>
                <c:pt idx="72">
                  <c:v>0.19566447076358195</c:v>
                </c:pt>
                <c:pt idx="73">
                  <c:v>0.19444979023947445</c:v>
                </c:pt>
                <c:pt idx="74">
                  <c:v>0.1932575423320686</c:v>
                </c:pt>
                <c:pt idx="75">
                  <c:v>0.19208703067893013</c:v>
                </c:pt>
                <c:pt idx="76">
                  <c:v>0.19093758917201445</c:v>
                </c:pt>
                <c:pt idx="77">
                  <c:v>0.18980858027553718</c:v>
                </c:pt>
                <c:pt idx="78">
                  <c:v>0.18869939345735842</c:v>
                </c:pt>
                <c:pt idx="79">
                  <c:v>0.18760944372490279</c:v>
                </c:pt>
                <c:pt idx="80">
                  <c:v>0.18653817025744823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2B-442D-9695-FF9F07CCF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450648"/>
        <c:axId val="364453600"/>
      </c:scatterChart>
      <c:valAx>
        <c:axId val="36445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453600"/>
        <c:crosses val="autoZero"/>
        <c:crossBetween val="midCat"/>
      </c:valAx>
      <c:valAx>
        <c:axId val="3644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450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7</xdr:row>
      <xdr:rowOff>157162</xdr:rowOff>
    </xdr:from>
    <xdr:to>
      <xdr:col>14</xdr:col>
      <xdr:colOff>200025</xdr:colOff>
      <xdr:row>22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0"/>
  <sheetViews>
    <sheetView tabSelected="1" workbookViewId="0">
      <selection activeCell="N20" sqref="N20:N100"/>
    </sheetView>
  </sheetViews>
  <sheetFormatPr defaultRowHeight="14.25" x14ac:dyDescent="0.2"/>
  <sheetData>
    <row r="2" spans="1:18" x14ac:dyDescent="0.2">
      <c r="B2" s="4" t="s">
        <v>18</v>
      </c>
      <c r="C2" s="4"/>
      <c r="D2" s="4" t="s">
        <v>17</v>
      </c>
      <c r="E2" s="4"/>
      <c r="F2" s="4" t="s">
        <v>16</v>
      </c>
      <c r="G2" s="4"/>
      <c r="N2" t="s">
        <v>0</v>
      </c>
    </row>
    <row r="3" spans="1:18" x14ac:dyDescent="0.2">
      <c r="A3" s="5" t="s">
        <v>7</v>
      </c>
      <c r="B3" s="3" t="s">
        <v>21</v>
      </c>
      <c r="C3" s="2">
        <v>2.3E-2</v>
      </c>
      <c r="D3" s="3" t="s">
        <v>20</v>
      </c>
      <c r="E3" s="2">
        <v>2.1000000000000001E-2</v>
      </c>
      <c r="F3" s="3" t="s">
        <v>19</v>
      </c>
      <c r="G3" s="2">
        <v>0.14899999999999999</v>
      </c>
      <c r="L3" t="s">
        <v>12</v>
      </c>
      <c r="M3" t="s">
        <v>1</v>
      </c>
      <c r="N3" t="s">
        <v>2</v>
      </c>
      <c r="O3" t="s">
        <v>3</v>
      </c>
      <c r="P3" t="s">
        <v>4</v>
      </c>
      <c r="Q3" t="s">
        <v>5</v>
      </c>
      <c r="R3" t="s">
        <v>6</v>
      </c>
    </row>
    <row r="4" spans="1:18" x14ac:dyDescent="0.2">
      <c r="A4" s="5" t="s">
        <v>8</v>
      </c>
      <c r="B4" s="3" t="s">
        <v>24</v>
      </c>
      <c r="C4" s="2">
        <v>5.0000000000000001E-3</v>
      </c>
      <c r="D4" s="3" t="s">
        <v>23</v>
      </c>
      <c r="E4" s="2">
        <v>5.0000000000000001E-3</v>
      </c>
      <c r="F4" s="3" t="s">
        <v>22</v>
      </c>
      <c r="G4" s="2">
        <v>3.1E-2</v>
      </c>
    </row>
    <row r="5" spans="1:18" x14ac:dyDescent="0.2">
      <c r="A5" s="5" t="s">
        <v>9</v>
      </c>
      <c r="B5" s="3" t="s">
        <v>27</v>
      </c>
      <c r="C5" s="2">
        <v>2.5999999999999999E-2</v>
      </c>
      <c r="D5" s="3" t="s">
        <v>26</v>
      </c>
      <c r="E5" s="2">
        <v>2.3E-2</v>
      </c>
      <c r="F5" s="3" t="s">
        <v>25</v>
      </c>
      <c r="G5" s="2">
        <v>0.17399999999999999</v>
      </c>
      <c r="L5" t="s">
        <v>7</v>
      </c>
      <c r="M5">
        <v>-0.27784959999999997</v>
      </c>
      <c r="N5">
        <v>2.98935E-2</v>
      </c>
      <c r="O5">
        <v>-9.2899999999999991</v>
      </c>
      <c r="P5">
        <v>0</v>
      </c>
      <c r="Q5">
        <v>-0.33646239999999999</v>
      </c>
      <c r="R5">
        <v>-0.21923680000000001</v>
      </c>
    </row>
    <row r="6" spans="1:18" x14ac:dyDescent="0.2">
      <c r="L6" t="s">
        <v>8</v>
      </c>
      <c r="M6">
        <v>5.5687999999999996E-3</v>
      </c>
      <c r="N6">
        <v>1.07454E-2</v>
      </c>
      <c r="O6">
        <v>0.52</v>
      </c>
      <c r="P6">
        <v>0.60399999999999998</v>
      </c>
      <c r="Q6">
        <v>-1.54999E-2</v>
      </c>
      <c r="R6">
        <v>2.6637500000000001E-2</v>
      </c>
    </row>
    <row r="7" spans="1:18" x14ac:dyDescent="0.2">
      <c r="C7" s="1">
        <v>2.3E-2</v>
      </c>
      <c r="E7" s="1">
        <v>2.1000000000000001E-2</v>
      </c>
      <c r="G7" s="1">
        <v>0.14899999999999999</v>
      </c>
      <c r="L7" t="s">
        <v>9</v>
      </c>
      <c r="M7">
        <v>3.1048209999999998</v>
      </c>
      <c r="N7">
        <v>2.1806499999999999E-2</v>
      </c>
      <c r="O7">
        <v>142.38</v>
      </c>
      <c r="P7">
        <v>0</v>
      </c>
      <c r="Q7">
        <v>3.062065</v>
      </c>
      <c r="R7">
        <v>3.1475780000000002</v>
      </c>
    </row>
    <row r="8" spans="1:18" x14ac:dyDescent="0.2">
      <c r="C8" s="1">
        <v>5.0000000000000001E-3</v>
      </c>
      <c r="E8" s="1">
        <v>5.0000000000000001E-3</v>
      </c>
      <c r="G8" s="1">
        <v>3.1E-2</v>
      </c>
    </row>
    <row r="9" spans="1:18" x14ac:dyDescent="0.2">
      <c r="C9" s="1">
        <v>2.5999999999999999E-2</v>
      </c>
      <c r="E9" s="1">
        <v>2.3E-2</v>
      </c>
      <c r="G9" s="1">
        <v>0.17399999999999999</v>
      </c>
      <c r="M9">
        <f>ROUND(M5,3)</f>
        <v>-0.27800000000000002</v>
      </c>
      <c r="N9" t="s">
        <v>15</v>
      </c>
      <c r="O9">
        <f>ROUND(N5,3)</f>
        <v>0.03</v>
      </c>
    </row>
    <row r="10" spans="1:18" x14ac:dyDescent="0.2">
      <c r="M10">
        <f t="shared" ref="M10:M11" si="0">ROUND(M6,3)</f>
        <v>6.0000000000000001E-3</v>
      </c>
      <c r="O10">
        <f t="shared" ref="O10:O11" si="1">ROUND(N6,3)</f>
        <v>1.0999999999999999E-2</v>
      </c>
    </row>
    <row r="11" spans="1:18" x14ac:dyDescent="0.2">
      <c r="M11">
        <f t="shared" si="0"/>
        <v>3.105</v>
      </c>
      <c r="N11" t="s">
        <v>15</v>
      </c>
      <c r="O11">
        <f t="shared" si="1"/>
        <v>2.1999999999999999E-2</v>
      </c>
    </row>
    <row r="14" spans="1:18" ht="15" x14ac:dyDescent="0.25">
      <c r="B14" s="6"/>
      <c r="C14" s="12" t="s">
        <v>34</v>
      </c>
      <c r="D14" s="12" t="s">
        <v>35</v>
      </c>
      <c r="E14" s="12" t="s">
        <v>36</v>
      </c>
      <c r="F14" s="12" t="s">
        <v>37</v>
      </c>
      <c r="G14" s="12"/>
    </row>
    <row r="15" spans="1:18" ht="15" x14ac:dyDescent="0.2">
      <c r="B15" s="15" t="s">
        <v>7</v>
      </c>
      <c r="C15" s="13" t="s">
        <v>21</v>
      </c>
      <c r="D15" s="13" t="s">
        <v>28</v>
      </c>
      <c r="E15" s="13" t="s">
        <v>31</v>
      </c>
      <c r="F15" s="13" t="s">
        <v>38</v>
      </c>
    </row>
    <row r="16" spans="1:18" ht="15" x14ac:dyDescent="0.25">
      <c r="B16" s="15"/>
      <c r="C16" s="14">
        <v>2.3E-2</v>
      </c>
      <c r="D16" s="14">
        <v>2.3E-2</v>
      </c>
      <c r="E16" s="14">
        <v>2.8000000000000001E-2</v>
      </c>
      <c r="F16" s="14">
        <v>0.03</v>
      </c>
      <c r="G16" s="9"/>
    </row>
    <row r="17" spans="2:14" ht="15" x14ac:dyDescent="0.2">
      <c r="B17" s="15" t="s">
        <v>8</v>
      </c>
      <c r="C17" s="13" t="s">
        <v>24</v>
      </c>
      <c r="D17" s="13" t="s">
        <v>29</v>
      </c>
      <c r="E17" s="13" t="s">
        <v>32</v>
      </c>
      <c r="F17" s="13" t="s">
        <v>39</v>
      </c>
    </row>
    <row r="18" spans="2:14" ht="15" x14ac:dyDescent="0.25">
      <c r="B18" s="16"/>
      <c r="C18" s="14">
        <v>5.0000000000000001E-3</v>
      </c>
      <c r="D18" s="14">
        <v>8.9999999999999993E-3</v>
      </c>
      <c r="E18" s="14">
        <v>1.0999999999999999E-2</v>
      </c>
      <c r="F18" s="14">
        <v>1.0999999999999999E-2</v>
      </c>
      <c r="G18" s="9"/>
    </row>
    <row r="19" spans="2:14" ht="15" x14ac:dyDescent="0.2">
      <c r="B19" s="15" t="s">
        <v>9</v>
      </c>
      <c r="C19" s="13" t="s">
        <v>27</v>
      </c>
      <c r="D19" s="13" t="s">
        <v>30</v>
      </c>
      <c r="E19" s="13" t="s">
        <v>33</v>
      </c>
      <c r="F19" s="13" t="s">
        <v>40</v>
      </c>
    </row>
    <row r="20" spans="2:14" ht="15" x14ac:dyDescent="0.2">
      <c r="B20" s="16"/>
      <c r="C20" s="14">
        <v>2.5999999999999999E-2</v>
      </c>
      <c r="D20" s="14">
        <v>1.7999999999999999E-2</v>
      </c>
      <c r="E20" s="14">
        <v>2.3E-2</v>
      </c>
      <c r="F20" s="14">
        <v>2.1999999999999999E-2</v>
      </c>
      <c r="M20">
        <v>1</v>
      </c>
      <c r="N20">
        <f>EXP($K$21*LN(M20)+$K$22*(LN(M20))^2)</f>
        <v>1</v>
      </c>
    </row>
    <row r="21" spans="2:14" ht="15" x14ac:dyDescent="0.25">
      <c r="B21" s="7"/>
      <c r="K21">
        <v>-0.30299999999999999</v>
      </c>
      <c r="M21">
        <v>2</v>
      </c>
      <c r="N21">
        <f t="shared" ref="N21:N84" si="2">EXP($K$21*LN(M21)+$K$22*(LN(M21))^2)</f>
        <v>0.8035854518225154</v>
      </c>
    </row>
    <row r="22" spans="2:14" ht="15" x14ac:dyDescent="0.25">
      <c r="B22" s="7"/>
      <c r="K22">
        <v>-1.7999999999999999E-2</v>
      </c>
      <c r="M22">
        <v>3</v>
      </c>
      <c r="N22">
        <f t="shared" si="2"/>
        <v>0.70145073866672492</v>
      </c>
    </row>
    <row r="23" spans="2:14" ht="15" x14ac:dyDescent="0.25">
      <c r="B23" s="7"/>
      <c r="M23">
        <v>4</v>
      </c>
      <c r="N23">
        <f t="shared" si="2"/>
        <v>0.63467653192425788</v>
      </c>
    </row>
    <row r="24" spans="2:14" x14ac:dyDescent="0.2">
      <c r="M24">
        <v>5</v>
      </c>
      <c r="N24">
        <f t="shared" si="2"/>
        <v>0.58608824350318467</v>
      </c>
    </row>
    <row r="25" spans="2:14" ht="15" x14ac:dyDescent="0.25">
      <c r="D25" s="6"/>
      <c r="E25" s="7"/>
      <c r="F25" s="7"/>
      <c r="G25" s="7"/>
      <c r="M25">
        <v>6</v>
      </c>
      <c r="N25">
        <f t="shared" si="2"/>
        <v>0.54843289193314571</v>
      </c>
    </row>
    <row r="26" spans="2:14" ht="15" x14ac:dyDescent="0.25">
      <c r="D26" s="10"/>
      <c r="E26" s="8"/>
      <c r="F26" s="8"/>
      <c r="G26" s="8"/>
      <c r="M26">
        <v>7</v>
      </c>
      <c r="N26">
        <f t="shared" si="2"/>
        <v>0.51800573326161103</v>
      </c>
    </row>
    <row r="27" spans="2:14" ht="15" x14ac:dyDescent="0.25">
      <c r="D27" s="10"/>
      <c r="E27" s="11"/>
      <c r="F27" s="11"/>
      <c r="G27" s="11"/>
      <c r="M27">
        <v>8</v>
      </c>
      <c r="N27">
        <f t="shared" si="2"/>
        <v>0.49267567799603085</v>
      </c>
    </row>
    <row r="28" spans="2:14" ht="15" x14ac:dyDescent="0.25">
      <c r="D28" s="10"/>
      <c r="E28" s="8"/>
      <c r="F28" s="8"/>
      <c r="G28" s="8"/>
      <c r="M28">
        <v>9</v>
      </c>
      <c r="N28">
        <f t="shared" si="2"/>
        <v>0.47111202317414108</v>
      </c>
    </row>
    <row r="29" spans="2:14" ht="15" x14ac:dyDescent="0.25">
      <c r="D29" s="10"/>
      <c r="E29" s="11"/>
      <c r="F29" s="11"/>
      <c r="G29" s="11"/>
      <c r="M29">
        <v>10</v>
      </c>
      <c r="N29">
        <f t="shared" si="2"/>
        <v>0.45243216025689414</v>
      </c>
    </row>
    <row r="30" spans="2:14" ht="15" x14ac:dyDescent="0.25">
      <c r="D30" s="10"/>
      <c r="E30" s="8"/>
      <c r="F30" s="8"/>
      <c r="G30" s="8"/>
      <c r="M30">
        <v>11</v>
      </c>
      <c r="N30">
        <f t="shared" si="2"/>
        <v>0.43602290658880305</v>
      </c>
    </row>
    <row r="31" spans="2:14" ht="15" x14ac:dyDescent="0.25">
      <c r="D31" s="10"/>
      <c r="E31" s="11"/>
      <c r="F31" s="11"/>
      <c r="G31" s="11"/>
      <c r="M31">
        <v>12</v>
      </c>
      <c r="N31">
        <f t="shared" si="2"/>
        <v>0.42144229537692057</v>
      </c>
    </row>
    <row r="32" spans="2:14" ht="15" x14ac:dyDescent="0.25">
      <c r="D32" s="10"/>
      <c r="E32" s="8"/>
      <c r="F32" s="8"/>
      <c r="G32" s="8"/>
      <c r="M32">
        <v>13</v>
      </c>
      <c r="N32">
        <f t="shared" si="2"/>
        <v>0.40836208740130758</v>
      </c>
    </row>
    <row r="33" spans="4:14" ht="15" x14ac:dyDescent="0.25">
      <c r="D33" s="10"/>
      <c r="E33" s="11"/>
      <c r="F33" s="11"/>
      <c r="G33" s="11"/>
      <c r="M33">
        <v>14</v>
      </c>
      <c r="N33">
        <f t="shared" si="2"/>
        <v>0.39653237254571022</v>
      </c>
    </row>
    <row r="34" spans="4:14" x14ac:dyDescent="0.2">
      <c r="M34">
        <v>15</v>
      </c>
      <c r="N34">
        <f t="shared" si="2"/>
        <v>0.38575884563995977</v>
      </c>
    </row>
    <row r="35" spans="4:14" x14ac:dyDescent="0.2">
      <c r="M35">
        <v>16</v>
      </c>
      <c r="N35">
        <f t="shared" si="2"/>
        <v>0.37588769983789605</v>
      </c>
    </row>
    <row r="36" spans="4:14" x14ac:dyDescent="0.2">
      <c r="M36">
        <v>17</v>
      </c>
      <c r="N36">
        <f t="shared" si="2"/>
        <v>0.36679528078079077</v>
      </c>
    </row>
    <row r="37" spans="4:14" x14ac:dyDescent="0.2">
      <c r="M37">
        <v>18</v>
      </c>
      <c r="N37">
        <f t="shared" si="2"/>
        <v>0.35838081717475795</v>
      </c>
    </row>
    <row r="38" spans="4:14" x14ac:dyDescent="0.2">
      <c r="M38">
        <v>19</v>
      </c>
      <c r="N38">
        <f t="shared" si="2"/>
        <v>0.35056119758894733</v>
      </c>
    </row>
    <row r="39" spans="4:14" x14ac:dyDescent="0.2">
      <c r="M39">
        <v>20</v>
      </c>
      <c r="N39">
        <f t="shared" si="2"/>
        <v>0.34326714304036449</v>
      </c>
    </row>
    <row r="40" spans="4:14" x14ac:dyDescent="0.2">
      <c r="M40">
        <v>21</v>
      </c>
      <c r="N40">
        <f t="shared" si="2"/>
        <v>0.33644035310381576</v>
      </c>
    </row>
    <row r="41" spans="4:14" x14ac:dyDescent="0.2">
      <c r="M41">
        <v>22</v>
      </c>
      <c r="N41">
        <f t="shared" si="2"/>
        <v>0.33003134458547745</v>
      </c>
    </row>
    <row r="42" spans="4:14" x14ac:dyDescent="0.2">
      <c r="M42">
        <v>23</v>
      </c>
      <c r="N42">
        <f t="shared" si="2"/>
        <v>0.32399779167440113</v>
      </c>
    </row>
    <row r="43" spans="4:14" x14ac:dyDescent="0.2">
      <c r="M43">
        <v>24</v>
      </c>
      <c r="N43">
        <f t="shared" si="2"/>
        <v>0.31830323503431646</v>
      </c>
    </row>
    <row r="44" spans="4:14" x14ac:dyDescent="0.2">
      <c r="M44">
        <v>25</v>
      </c>
      <c r="N44">
        <f t="shared" si="2"/>
        <v>0.3129160662647284</v>
      </c>
    </row>
    <row r="45" spans="4:14" x14ac:dyDescent="0.2">
      <c r="M45">
        <v>26</v>
      </c>
      <c r="N45">
        <f t="shared" si="2"/>
        <v>0.30780872060159725</v>
      </c>
    </row>
    <row r="46" spans="4:14" x14ac:dyDescent="0.2">
      <c r="M46">
        <v>27</v>
      </c>
      <c r="N46">
        <f t="shared" si="2"/>
        <v>0.30295702898814159</v>
      </c>
    </row>
    <row r="47" spans="4:14" x14ac:dyDescent="0.2">
      <c r="M47">
        <v>28</v>
      </c>
      <c r="N47">
        <f t="shared" si="2"/>
        <v>0.29833969346054823</v>
      </c>
    </row>
    <row r="48" spans="4:14" x14ac:dyDescent="0.2">
      <c r="M48">
        <v>29</v>
      </c>
      <c r="N48">
        <f t="shared" si="2"/>
        <v>0.2939378589188853</v>
      </c>
    </row>
    <row r="49" spans="13:14" x14ac:dyDescent="0.2">
      <c r="M49">
        <v>30</v>
      </c>
      <c r="N49">
        <f t="shared" si="2"/>
        <v>0.28973476094044853</v>
      </c>
    </row>
    <row r="50" spans="13:14" x14ac:dyDescent="0.2">
      <c r="M50">
        <v>31</v>
      </c>
      <c r="N50">
        <f t="shared" si="2"/>
        <v>0.28571543410692213</v>
      </c>
    </row>
    <row r="51" spans="13:14" x14ac:dyDescent="0.2">
      <c r="M51">
        <v>32</v>
      </c>
      <c r="N51">
        <f t="shared" si="2"/>
        <v>0.28186646887602296</v>
      </c>
    </row>
    <row r="52" spans="13:14" x14ac:dyDescent="0.2">
      <c r="M52">
        <v>33</v>
      </c>
      <c r="N52">
        <f t="shared" si="2"/>
        <v>0.278175807688118</v>
      </c>
    </row>
    <row r="53" spans="13:14" x14ac:dyDescent="0.2">
      <c r="M53">
        <v>34</v>
      </c>
      <c r="N53">
        <f t="shared" si="2"/>
        <v>0.27463257300588484</v>
      </c>
    </row>
    <row r="54" spans="13:14" x14ac:dyDescent="0.2">
      <c r="M54">
        <v>35</v>
      </c>
      <c r="N54">
        <f t="shared" si="2"/>
        <v>0.27122692151449673</v>
      </c>
    </row>
    <row r="55" spans="13:14" x14ac:dyDescent="0.2">
      <c r="M55">
        <v>36</v>
      </c>
      <c r="N55">
        <f t="shared" si="2"/>
        <v>0.26794991988514621</v>
      </c>
    </row>
    <row r="56" spans="13:14" x14ac:dyDescent="0.2">
      <c r="M56">
        <v>37</v>
      </c>
      <c r="N56">
        <f t="shared" si="2"/>
        <v>0.26479343841533276</v>
      </c>
    </row>
    <row r="57" spans="13:14" x14ac:dyDescent="0.2">
      <c r="M57">
        <v>38</v>
      </c>
      <c r="N57">
        <f t="shared" si="2"/>
        <v>0.26175005957027653</v>
      </c>
    </row>
    <row r="58" spans="13:14" x14ac:dyDescent="0.2">
      <c r="M58">
        <v>39</v>
      </c>
      <c r="N58">
        <f t="shared" si="2"/>
        <v>0.25881299900889326</v>
      </c>
    </row>
    <row r="59" spans="13:14" x14ac:dyDescent="0.2">
      <c r="M59">
        <v>40</v>
      </c>
      <c r="N59">
        <f t="shared" si="2"/>
        <v>0.25597603712040001</v>
      </c>
    </row>
    <row r="60" spans="13:14" x14ac:dyDescent="0.2">
      <c r="M60">
        <v>41</v>
      </c>
      <c r="N60">
        <f t="shared" si="2"/>
        <v>0.25323345945033837</v>
      </c>
    </row>
    <row r="61" spans="13:14" x14ac:dyDescent="0.2">
      <c r="M61">
        <v>42</v>
      </c>
      <c r="N61">
        <f t="shared" si="2"/>
        <v>0.25058000467757091</v>
      </c>
    </row>
    <row r="62" spans="13:14" x14ac:dyDescent="0.2">
      <c r="M62">
        <v>43</v>
      </c>
      <c r="N62">
        <f t="shared" si="2"/>
        <v>0.24801081903181216</v>
      </c>
    </row>
    <row r="63" spans="13:14" x14ac:dyDescent="0.2">
      <c r="M63">
        <v>44</v>
      </c>
      <c r="N63">
        <f t="shared" si="2"/>
        <v>0.24552141622611198</v>
      </c>
    </row>
    <row r="64" spans="13:14" x14ac:dyDescent="0.2">
      <c r="M64">
        <v>45</v>
      </c>
      <c r="N64">
        <f t="shared" si="2"/>
        <v>0.24310764212935818</v>
      </c>
    </row>
    <row r="65" spans="13:14" x14ac:dyDescent="0.2">
      <c r="M65">
        <v>46</v>
      </c>
      <c r="N65">
        <f t="shared" si="2"/>
        <v>0.24076564352724789</v>
      </c>
    </row>
    <row r="66" spans="13:14" x14ac:dyDescent="0.2">
      <c r="M66">
        <v>47</v>
      </c>
      <c r="N66">
        <f t="shared" si="2"/>
        <v>0.23849184042170393</v>
      </c>
    </row>
    <row r="67" spans="13:14" x14ac:dyDescent="0.2">
      <c r="M67">
        <v>48</v>
      </c>
      <c r="N67">
        <f t="shared" si="2"/>
        <v>0.23628290140262923</v>
      </c>
    </row>
    <row r="68" spans="13:14" x14ac:dyDescent="0.2">
      <c r="M68">
        <v>49</v>
      </c>
      <c r="N68">
        <f t="shared" si="2"/>
        <v>0.23413572169555488</v>
      </c>
    </row>
    <row r="69" spans="13:14" x14ac:dyDescent="0.2">
      <c r="M69">
        <v>50</v>
      </c>
      <c r="N69">
        <f t="shared" si="2"/>
        <v>0.23204740354679912</v>
      </c>
    </row>
    <row r="70" spans="13:14" x14ac:dyDescent="0.2">
      <c r="M70">
        <v>51</v>
      </c>
      <c r="N70">
        <f t="shared" si="2"/>
        <v>0.23001523865634196</v>
      </c>
    </row>
    <row r="71" spans="13:14" x14ac:dyDescent="0.2">
      <c r="M71">
        <v>52</v>
      </c>
      <c r="N71">
        <f t="shared" si="2"/>
        <v>0.22803669240942895</v>
      </c>
    </row>
    <row r="72" spans="13:14" x14ac:dyDescent="0.2">
      <c r="M72">
        <v>53</v>
      </c>
      <c r="N72">
        <f t="shared" si="2"/>
        <v>0.22610938969231875</v>
      </c>
    </row>
    <row r="73" spans="13:14" x14ac:dyDescent="0.2">
      <c r="M73">
        <v>54</v>
      </c>
      <c r="N73">
        <f t="shared" si="2"/>
        <v>0.22423110210668518</v>
      </c>
    </row>
    <row r="74" spans="13:14" x14ac:dyDescent="0.2">
      <c r="M74">
        <v>55</v>
      </c>
      <c r="N74">
        <f t="shared" si="2"/>
        <v>0.2223997364218829</v>
      </c>
    </row>
    <row r="75" spans="13:14" x14ac:dyDescent="0.2">
      <c r="M75">
        <v>56</v>
      </c>
      <c r="N75">
        <f t="shared" si="2"/>
        <v>0.22061332412530604</v>
      </c>
    </row>
    <row r="76" spans="13:14" x14ac:dyDescent="0.2">
      <c r="M76">
        <v>57</v>
      </c>
      <c r="N76">
        <f t="shared" si="2"/>
        <v>0.21887001194902861</v>
      </c>
    </row>
    <row r="77" spans="13:14" x14ac:dyDescent="0.2">
      <c r="M77">
        <v>58</v>
      </c>
      <c r="N77">
        <f t="shared" si="2"/>
        <v>0.21716805326628905</v>
      </c>
    </row>
    <row r="78" spans="13:14" x14ac:dyDescent="0.2">
      <c r="M78">
        <v>59</v>
      </c>
      <c r="N78">
        <f t="shared" si="2"/>
        <v>0.21550580026459615</v>
      </c>
    </row>
    <row r="79" spans="13:14" x14ac:dyDescent="0.2">
      <c r="M79">
        <v>60</v>
      </c>
      <c r="N79">
        <f t="shared" si="2"/>
        <v>0.2138816968136053</v>
      </c>
    </row>
    <row r="80" spans="13:14" x14ac:dyDescent="0.2">
      <c r="M80">
        <v>61</v>
      </c>
      <c r="N80">
        <f t="shared" si="2"/>
        <v>0.21229427195574233</v>
      </c>
    </row>
    <row r="81" spans="13:14" x14ac:dyDescent="0.2">
      <c r="M81">
        <v>62</v>
      </c>
      <c r="N81">
        <f t="shared" si="2"/>
        <v>0.2107421339560582</v>
      </c>
    </row>
    <row r="82" spans="13:14" x14ac:dyDescent="0.2">
      <c r="M82">
        <v>63</v>
      </c>
      <c r="N82">
        <f t="shared" si="2"/>
        <v>0.2092239648551778</v>
      </c>
    </row>
    <row r="83" spans="13:14" x14ac:dyDescent="0.2">
      <c r="M83">
        <v>64</v>
      </c>
      <c r="N83">
        <f t="shared" si="2"/>
        <v>0.20773851547563219</v>
      </c>
    </row>
    <row r="84" spans="13:14" x14ac:dyDescent="0.2">
      <c r="M84">
        <v>65</v>
      </c>
      <c r="N84">
        <f t="shared" si="2"/>
        <v>0.20628460083746147</v>
      </c>
    </row>
    <row r="85" spans="13:14" x14ac:dyDescent="0.2">
      <c r="M85">
        <v>66</v>
      </c>
      <c r="N85">
        <f t="shared" ref="N85:N100" si="3">EXP($K$21*LN(M85)+$K$22*(LN(M85))^2)</f>
        <v>0.20486109594387072</v>
      </c>
    </row>
    <row r="86" spans="13:14" x14ac:dyDescent="0.2">
      <c r="M86">
        <v>67</v>
      </c>
      <c r="N86">
        <f t="shared" si="3"/>
        <v>0.20346693190200671</v>
      </c>
    </row>
    <row r="87" spans="13:14" x14ac:dyDescent="0.2">
      <c r="M87">
        <v>68</v>
      </c>
      <c r="N87">
        <f t="shared" si="3"/>
        <v>0.20210109234768645</v>
      </c>
    </row>
    <row r="88" spans="13:14" x14ac:dyDescent="0.2">
      <c r="M88">
        <v>69</v>
      </c>
      <c r="N88">
        <f t="shared" si="3"/>
        <v>0.20076261014621583</v>
      </c>
    </row>
    <row r="89" spans="13:14" x14ac:dyDescent="0.2">
      <c r="M89">
        <v>70</v>
      </c>
      <c r="N89">
        <f t="shared" si="3"/>
        <v>0.19945056434434938</v>
      </c>
    </row>
    <row r="90" spans="13:14" x14ac:dyDescent="0.2">
      <c r="M90">
        <v>71</v>
      </c>
      <c r="N90">
        <f t="shared" si="3"/>
        <v>0.19816407735102018</v>
      </c>
    </row>
    <row r="91" spans="13:14" x14ac:dyDescent="0.2">
      <c r="M91">
        <v>72</v>
      </c>
      <c r="N91">
        <f t="shared" si="3"/>
        <v>0.19690231232673894</v>
      </c>
    </row>
    <row r="92" spans="13:14" x14ac:dyDescent="0.2">
      <c r="M92">
        <v>73</v>
      </c>
      <c r="N92">
        <f t="shared" si="3"/>
        <v>0.19566447076358195</v>
      </c>
    </row>
    <row r="93" spans="13:14" x14ac:dyDescent="0.2">
      <c r="M93">
        <v>74</v>
      </c>
      <c r="N93">
        <f t="shared" si="3"/>
        <v>0.19444979023947445</v>
      </c>
    </row>
    <row r="94" spans="13:14" x14ac:dyDescent="0.2">
      <c r="M94">
        <v>75</v>
      </c>
      <c r="N94">
        <f t="shared" si="3"/>
        <v>0.1932575423320686</v>
      </c>
    </row>
    <row r="95" spans="13:14" x14ac:dyDescent="0.2">
      <c r="M95">
        <v>76</v>
      </c>
      <c r="N95">
        <f t="shared" si="3"/>
        <v>0.19208703067893013</v>
      </c>
    </row>
    <row r="96" spans="13:14" x14ac:dyDescent="0.2">
      <c r="M96">
        <v>77</v>
      </c>
      <c r="N96">
        <f t="shared" si="3"/>
        <v>0.19093758917201445</v>
      </c>
    </row>
    <row r="97" spans="13:14" x14ac:dyDescent="0.2">
      <c r="M97">
        <v>78</v>
      </c>
      <c r="N97">
        <f t="shared" si="3"/>
        <v>0.18980858027553718</v>
      </c>
    </row>
    <row r="98" spans="13:14" x14ac:dyDescent="0.2">
      <c r="M98">
        <v>79</v>
      </c>
      <c r="N98">
        <f t="shared" si="3"/>
        <v>0.18869939345735842</v>
      </c>
    </row>
    <row r="99" spans="13:14" x14ac:dyDescent="0.2">
      <c r="M99">
        <v>80</v>
      </c>
      <c r="N99">
        <f t="shared" si="3"/>
        <v>0.18760944372490279</v>
      </c>
    </row>
    <row r="100" spans="13:14" x14ac:dyDescent="0.2">
      <c r="M100">
        <v>81</v>
      </c>
      <c r="N100">
        <f t="shared" si="3"/>
        <v>0.18653817025744823</v>
      </c>
    </row>
  </sheetData>
  <mergeCells count="10">
    <mergeCell ref="D26:D27"/>
    <mergeCell ref="D28:D29"/>
    <mergeCell ref="D30:D31"/>
    <mergeCell ref="D32:D33"/>
    <mergeCell ref="B15:B16"/>
    <mergeCell ref="B17:B18"/>
    <mergeCell ref="B19:B20"/>
    <mergeCell ref="F2:G2"/>
    <mergeCell ref="D2:E2"/>
    <mergeCell ref="B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5"/>
  <sheetViews>
    <sheetView workbookViewId="0">
      <selection activeCell="C9" sqref="C9:G15"/>
    </sheetView>
  </sheetViews>
  <sheetFormatPr defaultRowHeight="14.25" x14ac:dyDescent="0.2"/>
  <cols>
    <col min="4" max="4" width="9.5" bestFit="1" customWidth="1"/>
  </cols>
  <sheetData>
    <row r="2" spans="3:17" x14ac:dyDescent="0.2">
      <c r="M2" t="s">
        <v>0</v>
      </c>
    </row>
    <row r="3" spans="3:17" x14ac:dyDescent="0.2">
      <c r="K3" t="s">
        <v>11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</row>
    <row r="5" spans="3:17" x14ac:dyDescent="0.2">
      <c r="K5" t="s">
        <v>7</v>
      </c>
      <c r="L5">
        <v>-0.31540649999999998</v>
      </c>
      <c r="M5">
        <v>3.7394200000000002E-2</v>
      </c>
      <c r="N5">
        <v>-8.43</v>
      </c>
      <c r="O5" t="s">
        <v>15</v>
      </c>
      <c r="P5">
        <v>-0.38872620000000002</v>
      </c>
      <c r="Q5">
        <v>-0.24208679999999999</v>
      </c>
    </row>
    <row r="6" spans="3:17" x14ac:dyDescent="0.2">
      <c r="K6" t="s">
        <v>8</v>
      </c>
      <c r="L6">
        <v>4.2172500000000002E-2</v>
      </c>
      <c r="M6">
        <v>1.1790999999999999E-2</v>
      </c>
      <c r="N6">
        <v>3.58</v>
      </c>
      <c r="O6" t="s">
        <v>15</v>
      </c>
      <c r="P6">
        <v>1.90536E-2</v>
      </c>
      <c r="Q6">
        <v>6.5291399999999999E-2</v>
      </c>
    </row>
    <row r="7" spans="3:17" x14ac:dyDescent="0.2">
      <c r="K7" t="s">
        <v>9</v>
      </c>
      <c r="L7">
        <v>5.2921139999999998</v>
      </c>
      <c r="M7">
        <v>2.36402E-2</v>
      </c>
      <c r="N7">
        <v>223.86</v>
      </c>
      <c r="O7" t="s">
        <v>15</v>
      </c>
      <c r="P7">
        <v>5.245762</v>
      </c>
      <c r="Q7">
        <v>5.3384660000000004</v>
      </c>
    </row>
    <row r="9" spans="3:17" ht="15" x14ac:dyDescent="0.25">
      <c r="C9" s="6"/>
      <c r="D9" s="12" t="s">
        <v>34</v>
      </c>
      <c r="E9" s="12" t="s">
        <v>35</v>
      </c>
      <c r="F9" s="12" t="s">
        <v>36</v>
      </c>
      <c r="G9" s="12" t="s">
        <v>37</v>
      </c>
    </row>
    <row r="10" spans="3:17" ht="15" x14ac:dyDescent="0.2">
      <c r="C10" s="15" t="s">
        <v>7</v>
      </c>
      <c r="D10" s="13" t="s">
        <v>20</v>
      </c>
      <c r="E10" s="13" t="s">
        <v>41</v>
      </c>
      <c r="F10" s="13" t="s">
        <v>44</v>
      </c>
      <c r="G10" s="13" t="s">
        <v>47</v>
      </c>
    </row>
    <row r="11" spans="3:17" ht="15" x14ac:dyDescent="0.2">
      <c r="C11" s="15"/>
      <c r="D11" s="1">
        <v>2.1000000000000001E-2</v>
      </c>
      <c r="E11" s="14">
        <v>2.3E-2</v>
      </c>
      <c r="F11" s="14">
        <v>1.9E-2</v>
      </c>
      <c r="G11" s="14">
        <v>3.6999999999999998E-2</v>
      </c>
      <c r="L11">
        <f>ROUND(L5,3)</f>
        <v>-0.315</v>
      </c>
      <c r="M11" s="1">
        <f>ROUND(M5,3)</f>
        <v>3.6999999999999998E-2</v>
      </c>
    </row>
    <row r="12" spans="3:17" ht="15" x14ac:dyDescent="0.2">
      <c r="C12" s="15" t="s">
        <v>8</v>
      </c>
      <c r="D12" s="13" t="s">
        <v>23</v>
      </c>
      <c r="E12" s="13" t="s">
        <v>42</v>
      </c>
      <c r="F12" s="13" t="s">
        <v>45</v>
      </c>
      <c r="G12" s="13" t="s">
        <v>48</v>
      </c>
      <c r="L12">
        <f t="shared" ref="L12:M13" si="0">ROUND(L6,3)</f>
        <v>4.2000000000000003E-2</v>
      </c>
      <c r="M12" s="1">
        <f t="shared" si="0"/>
        <v>1.2E-2</v>
      </c>
    </row>
    <row r="13" spans="3:17" ht="15" x14ac:dyDescent="0.2">
      <c r="C13" s="16"/>
      <c r="D13" s="1">
        <v>5.0000000000000001E-3</v>
      </c>
      <c r="E13" s="14">
        <v>8.9999999999999993E-3</v>
      </c>
      <c r="F13" s="14">
        <v>7.0000000000000001E-3</v>
      </c>
      <c r="G13" s="14">
        <v>1.2E-2</v>
      </c>
      <c r="L13">
        <f t="shared" si="0"/>
        <v>5.2919999999999998</v>
      </c>
      <c r="M13" s="1">
        <f t="shared" si="0"/>
        <v>2.4E-2</v>
      </c>
    </row>
    <row r="14" spans="3:17" ht="15" x14ac:dyDescent="0.2">
      <c r="C14" s="15" t="s">
        <v>9</v>
      </c>
      <c r="D14" s="14" t="s">
        <v>26</v>
      </c>
      <c r="E14" s="13" t="s">
        <v>43</v>
      </c>
      <c r="F14" s="13" t="s">
        <v>46</v>
      </c>
      <c r="G14" s="13" t="s">
        <v>49</v>
      </c>
    </row>
    <row r="15" spans="3:17" ht="15" x14ac:dyDescent="0.2">
      <c r="C15" s="16"/>
      <c r="D15" s="1">
        <v>2.3E-2</v>
      </c>
      <c r="E15" s="14">
        <v>1.4E-2</v>
      </c>
      <c r="F15" s="14">
        <v>1.4E-2</v>
      </c>
      <c r="G15" s="14">
        <v>2.4E-2</v>
      </c>
    </row>
  </sheetData>
  <mergeCells count="3">
    <mergeCell ref="C10:C11"/>
    <mergeCell ref="C12:C13"/>
    <mergeCell ref="C14:C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5"/>
  <sheetViews>
    <sheetView workbookViewId="0">
      <selection activeCell="J19" sqref="J19"/>
    </sheetView>
  </sheetViews>
  <sheetFormatPr defaultRowHeight="14.25" x14ac:dyDescent="0.2"/>
  <cols>
    <col min="4" max="4" width="9.5" bestFit="1" customWidth="1"/>
  </cols>
  <sheetData>
    <row r="3" spans="3:17" x14ac:dyDescent="0.2">
      <c r="M3" t="s">
        <v>0</v>
      </c>
    </row>
    <row r="4" spans="3:17" x14ac:dyDescent="0.2">
      <c r="K4" t="s">
        <v>10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6</v>
      </c>
    </row>
    <row r="6" spans="3:17" x14ac:dyDescent="0.2">
      <c r="K6" t="s">
        <v>7</v>
      </c>
      <c r="L6">
        <v>0.27245170000000002</v>
      </c>
      <c r="M6">
        <v>0.1489106</v>
      </c>
      <c r="N6">
        <v>1.83</v>
      </c>
      <c r="O6" t="s">
        <v>13</v>
      </c>
      <c r="P6">
        <v>-1.9474499999999999E-2</v>
      </c>
      <c r="Q6">
        <v>0.56437789999999999</v>
      </c>
    </row>
    <row r="7" spans="3:17" x14ac:dyDescent="0.2">
      <c r="K7" t="s">
        <v>8</v>
      </c>
      <c r="L7">
        <v>-3.4261699999999999E-2</v>
      </c>
      <c r="M7">
        <v>3.0981499999999999E-2</v>
      </c>
      <c r="N7">
        <v>-1.1100000000000001</v>
      </c>
      <c r="O7" t="s">
        <v>14</v>
      </c>
      <c r="P7">
        <v>-9.4998299999999994E-2</v>
      </c>
      <c r="Q7">
        <v>2.64748E-2</v>
      </c>
    </row>
    <row r="8" spans="3:17" x14ac:dyDescent="0.2">
      <c r="K8" t="s">
        <v>9</v>
      </c>
      <c r="L8">
        <v>1.9171210000000001</v>
      </c>
      <c r="M8">
        <v>0.17417759999999999</v>
      </c>
      <c r="N8">
        <v>11.01</v>
      </c>
      <c r="O8" t="s">
        <v>15</v>
      </c>
      <c r="P8">
        <v>1.575661</v>
      </c>
      <c r="Q8">
        <v>2.2585809999999999</v>
      </c>
    </row>
    <row r="9" spans="3:17" ht="15" x14ac:dyDescent="0.25">
      <c r="C9" s="6"/>
      <c r="D9" s="12" t="s">
        <v>34</v>
      </c>
      <c r="E9" s="12" t="s">
        <v>35</v>
      </c>
      <c r="F9" s="12" t="s">
        <v>36</v>
      </c>
      <c r="G9" s="12" t="s">
        <v>37</v>
      </c>
    </row>
    <row r="10" spans="3:17" ht="15" x14ac:dyDescent="0.2">
      <c r="C10" s="15" t="s">
        <v>7</v>
      </c>
      <c r="D10" s="13" t="str">
        <f>L11&amp;O6</f>
        <v>0*</v>
      </c>
      <c r="E10" s="13" t="s">
        <v>56</v>
      </c>
      <c r="F10" s="13" t="s">
        <v>53</v>
      </c>
      <c r="G10" s="13" t="s">
        <v>50</v>
      </c>
    </row>
    <row r="11" spans="3:17" ht="15" x14ac:dyDescent="0.2">
      <c r="C11" s="15"/>
      <c r="D11" s="1">
        <v>0</v>
      </c>
      <c r="E11" s="14">
        <v>0.14299999999999999</v>
      </c>
      <c r="F11" s="14">
        <v>0.221</v>
      </c>
      <c r="G11" s="14">
        <v>0.22800000000000001</v>
      </c>
      <c r="L11">
        <f>ROUND(L5,3)</f>
        <v>0</v>
      </c>
      <c r="M11" s="1">
        <f>ROUND(M5,3)</f>
        <v>0</v>
      </c>
    </row>
    <row r="12" spans="3:17" ht="15" x14ac:dyDescent="0.2">
      <c r="C12" s="15" t="s">
        <v>8</v>
      </c>
      <c r="D12" s="13" t="str">
        <f>L12&amp;O7</f>
        <v xml:space="preserve">0.272 </v>
      </c>
      <c r="E12" s="13" t="s">
        <v>57</v>
      </c>
      <c r="F12" s="13" t="s">
        <v>54</v>
      </c>
      <c r="G12" s="13" t="s">
        <v>51</v>
      </c>
      <c r="L12">
        <f t="shared" ref="L12:M13" si="0">ROUND(L6,3)</f>
        <v>0.27200000000000002</v>
      </c>
      <c r="M12" s="1">
        <f t="shared" si="0"/>
        <v>0.14899999999999999</v>
      </c>
    </row>
    <row r="13" spans="3:17" ht="15" x14ac:dyDescent="0.2">
      <c r="C13" s="16"/>
      <c r="D13" s="1">
        <v>0.14899999999999999</v>
      </c>
      <c r="E13" s="14">
        <v>5.5E-2</v>
      </c>
      <c r="F13" s="14">
        <v>7.1999999999999995E-2</v>
      </c>
      <c r="G13" s="14">
        <v>6.5000000000000002E-2</v>
      </c>
      <c r="L13">
        <f t="shared" si="0"/>
        <v>-3.4000000000000002E-2</v>
      </c>
      <c r="M13" s="1">
        <f t="shared" si="0"/>
        <v>3.1E-2</v>
      </c>
    </row>
    <row r="14" spans="3:17" ht="15" x14ac:dyDescent="0.2">
      <c r="C14" s="15" t="s">
        <v>9</v>
      </c>
      <c r="D14" s="14" t="str">
        <f>L13&amp;O8</f>
        <v>-0.034***</v>
      </c>
      <c r="E14" s="13" t="s">
        <v>58</v>
      </c>
      <c r="F14" s="13" t="s">
        <v>55</v>
      </c>
      <c r="G14" s="13" t="s">
        <v>52</v>
      </c>
    </row>
    <row r="15" spans="3:17" ht="15" x14ac:dyDescent="0.2">
      <c r="C15" s="16"/>
      <c r="D15" s="1">
        <v>3.1E-2</v>
      </c>
      <c r="E15" s="14">
        <v>0.11</v>
      </c>
      <c r="F15" s="14">
        <v>0.125</v>
      </c>
      <c r="G15" s="14">
        <v>0.154</v>
      </c>
    </row>
  </sheetData>
  <mergeCells count="3">
    <mergeCell ref="C10:C11"/>
    <mergeCell ref="C12:C13"/>
    <mergeCell ref="C14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2019-03-19T13:07:08Z</dcterms:modified>
</cp:coreProperties>
</file>