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02927D0-50C5-4643-A777-E9285DD3CF3C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P10" i="2" s="1"/>
  <c r="N9" i="2"/>
  <c r="N8" i="2"/>
  <c r="N7" i="2"/>
  <c r="P6" i="2"/>
  <c r="N6" i="2"/>
  <c r="P25" i="2"/>
  <c r="N25" i="2"/>
  <c r="O6" i="2"/>
  <c r="O10" i="2"/>
  <c r="O9" i="2"/>
  <c r="P9" i="2"/>
  <c r="P8" i="2"/>
  <c r="O8" i="2"/>
  <c r="P7" i="2"/>
  <c r="O7" i="2"/>
  <c r="R6" i="1"/>
</calcChain>
</file>

<file path=xl/sharedStrings.xml><?xml version="1.0" encoding="utf-8"?>
<sst xmlns="http://schemas.openxmlformats.org/spreadsheetml/2006/main" count="162" uniqueCount="51">
  <si>
    <t>yield</t>
    <phoneticPr fontId="1" type="noConversion"/>
  </si>
  <si>
    <t>labor</t>
    <phoneticPr fontId="1" type="noConversion"/>
  </si>
  <si>
    <t>flabor</t>
    <phoneticPr fontId="1" type="noConversion"/>
  </si>
  <si>
    <t>elabor</t>
    <phoneticPr fontId="1" type="noConversion"/>
  </si>
  <si>
    <t>machine</t>
    <phoneticPr fontId="1" type="noConversion"/>
  </si>
  <si>
    <t>ot</t>
    <phoneticPr fontId="1" type="noConversion"/>
  </si>
  <si>
    <t>subsidy</t>
    <phoneticPr fontId="1" type="noConversion"/>
  </si>
  <si>
    <t>insurance</t>
    <phoneticPr fontId="1" type="noConversion"/>
  </si>
  <si>
    <t>plots</t>
    <phoneticPr fontId="1" type="noConversion"/>
  </si>
  <si>
    <t>fstruct</t>
    <phoneticPr fontId="1" type="noConversion"/>
  </si>
  <si>
    <t>job</t>
    <phoneticPr fontId="1" type="noConversion"/>
  </si>
  <si>
    <t>sex</t>
    <phoneticPr fontId="1" type="noConversion"/>
  </si>
  <si>
    <t>age</t>
    <phoneticPr fontId="1" type="noConversion"/>
  </si>
  <si>
    <t>educ</t>
    <phoneticPr fontId="1" type="noConversion"/>
  </si>
  <si>
    <t>train</t>
    <phoneticPr fontId="1" type="noConversion"/>
  </si>
  <si>
    <t>health</t>
    <phoneticPr fontId="1" type="noConversion"/>
  </si>
  <si>
    <t>status</t>
    <phoneticPr fontId="1" type="noConversion"/>
  </si>
  <si>
    <t>mean</t>
    <phoneticPr fontId="1" type="noConversion"/>
  </si>
  <si>
    <t>max</t>
    <phoneticPr fontId="1" type="noConversion"/>
  </si>
  <si>
    <t>min</t>
    <phoneticPr fontId="1" type="noConversion"/>
  </si>
  <si>
    <t>sd.</t>
    <phoneticPr fontId="1" type="noConversion"/>
  </si>
  <si>
    <t>Total</t>
    <phoneticPr fontId="1" type="noConversion"/>
  </si>
  <si>
    <t>land</t>
    <phoneticPr fontId="1" type="noConversion"/>
  </si>
  <si>
    <t>small</t>
    <phoneticPr fontId="1" type="noConversion"/>
  </si>
  <si>
    <t>**</t>
    <phoneticPr fontId="1" type="noConversion"/>
  </si>
  <si>
    <t>***</t>
    <phoneticPr fontId="1" type="noConversion"/>
  </si>
  <si>
    <t>**</t>
    <phoneticPr fontId="1" type="noConversion"/>
  </si>
  <si>
    <t>medium</t>
    <phoneticPr fontId="1" type="noConversion"/>
  </si>
  <si>
    <t>large</t>
    <phoneticPr fontId="1" type="noConversion"/>
  </si>
  <si>
    <t>表1   一熟制玉米地区农户的基本特征和投入产出情况</t>
    <phoneticPr fontId="1" type="noConversion"/>
  </si>
  <si>
    <t xml:space="preserve">单位 </t>
    <phoneticPr fontId="1" type="noConversion"/>
  </si>
  <si>
    <t>lnland</t>
    <phoneticPr fontId="1" type="noConversion"/>
  </si>
  <si>
    <t>lnland2</t>
    <phoneticPr fontId="1" type="noConversion"/>
  </si>
  <si>
    <t>lnflabor</t>
    <phoneticPr fontId="1" type="noConversion"/>
  </si>
  <si>
    <t>lnelabor</t>
    <phoneticPr fontId="1" type="noConversion"/>
  </si>
  <si>
    <t>lnmachine</t>
    <phoneticPr fontId="1" type="noConversion"/>
  </si>
  <si>
    <t>lnot</t>
    <phoneticPr fontId="1" type="noConversion"/>
  </si>
  <si>
    <t>lnflabor2</t>
    <phoneticPr fontId="1" type="noConversion"/>
  </si>
  <si>
    <t>lnelabor2</t>
    <phoneticPr fontId="1" type="noConversion"/>
  </si>
  <si>
    <t>lnmachine2</t>
    <phoneticPr fontId="1" type="noConversion"/>
  </si>
  <si>
    <t>lnot2</t>
    <phoneticPr fontId="1" type="noConversion"/>
  </si>
  <si>
    <t>lnflaborlnelabor</t>
    <phoneticPr fontId="1" type="noConversion"/>
  </si>
  <si>
    <t>lnflaborlnmachine</t>
    <phoneticPr fontId="1" type="noConversion"/>
  </si>
  <si>
    <t>lnflaborlnot</t>
    <phoneticPr fontId="1" type="noConversion"/>
  </si>
  <si>
    <t>lnelaborlnmachine</t>
    <phoneticPr fontId="1" type="noConversion"/>
  </si>
  <si>
    <t>lnelaborlnot</t>
    <phoneticPr fontId="1" type="noConversion"/>
  </si>
  <si>
    <t>lnmachinelnot</t>
    <phoneticPr fontId="1" type="noConversion"/>
  </si>
  <si>
    <t>lnsubsidy</t>
    <phoneticPr fontId="1" type="noConversion"/>
  </si>
  <si>
    <t>lninsurance</t>
    <phoneticPr fontId="1" type="noConversion"/>
  </si>
  <si>
    <t>coef</t>
    <phoneticPr fontId="1" type="noConversion"/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</si>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</sst>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00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176" fontId="2" fillId="0" borderId="0" xfId="0" applyNumberFormat="1" applyFont="1" applyBorder="1"/>
    <xf numFmtId="0" fontId="2" fillId="0" borderId="2" xfId="0" applyFont="1" applyBorder="1"/>
    <xf numFmtId="176" fontId="2" fillId="0" borderId="2" xfId="0" applyNumberFormat="1" applyFont="1" applyBorder="1"/>
    <xf numFmtId="0" fontId="3" fillId="0" borderId="3" xfId="0" applyFont="1" applyBorder="1" applyAlignment="1">
      <alignment horizontal="center" vertical="center"/>
    </xf>
    <xf numFmtId="11" fontId="0" fillId="0" borderId="0" xfId="0" applyNumberFormat="1"/>
    <xf numFmtId="177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"/>
  <sheetViews>
    <sheetView topLeftCell="P1" workbookViewId="0">
      <selection activeCell="T4" sqref="T4:V21"/>
    </sheetView>
  </sheetViews>
  <sheetFormatPr defaultRowHeight="14.25" x14ac:dyDescent="0.2"/>
  <cols>
    <col min="6" max="6" width="3.25" customWidth="1"/>
    <col min="18" max="18" width="13" bestFit="1" customWidth="1"/>
    <col min="20" max="20" width="8.125" bestFit="1" customWidth="1"/>
    <col min="21" max="21" width="8.125" customWidth="1"/>
    <col min="22" max="24" width="6.625" customWidth="1"/>
    <col min="25" max="25" width="4.625" customWidth="1"/>
    <col min="26" max="34" width="6.625" customWidth="1"/>
  </cols>
  <sheetData>
    <row r="1" spans="1:34" ht="20.100000000000001" customHeight="1" thickBot="1" x14ac:dyDescent="0.25">
      <c r="T1" s="3" t="s">
        <v>29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20.100000000000001" customHeight="1" x14ac:dyDescent="0.2">
      <c r="A2" s="2"/>
      <c r="B2" s="2" t="s">
        <v>21</v>
      </c>
      <c r="C2" s="2"/>
      <c r="D2" s="2"/>
      <c r="E2" s="2"/>
      <c r="F2" s="1"/>
      <c r="G2" s="2" t="s">
        <v>23</v>
      </c>
      <c r="H2" s="2"/>
      <c r="I2" s="2"/>
      <c r="J2" s="2"/>
      <c r="K2" s="2" t="s">
        <v>27</v>
      </c>
      <c r="L2" s="2"/>
      <c r="M2" s="2"/>
      <c r="N2" s="2"/>
      <c r="O2" s="2" t="s">
        <v>28</v>
      </c>
      <c r="P2" s="2"/>
      <c r="Q2" s="2"/>
      <c r="R2" s="2"/>
      <c r="T2" s="4"/>
      <c r="U2" s="12" t="s">
        <v>30</v>
      </c>
      <c r="V2" s="5" t="s">
        <v>21</v>
      </c>
      <c r="W2" s="5"/>
      <c r="X2" s="5"/>
      <c r="Y2" s="6"/>
      <c r="Z2" s="5" t="s">
        <v>23</v>
      </c>
      <c r="AA2" s="5"/>
      <c r="AB2" s="5"/>
      <c r="AC2" s="5" t="s">
        <v>27</v>
      </c>
      <c r="AD2" s="5"/>
      <c r="AE2" s="5"/>
      <c r="AF2" s="5" t="s">
        <v>28</v>
      </c>
      <c r="AG2" s="5"/>
      <c r="AH2" s="5"/>
    </row>
    <row r="3" spans="1:34" ht="20.100000000000001" customHeight="1" x14ac:dyDescent="0.2">
      <c r="A3" s="2"/>
      <c r="B3" t="s">
        <v>17</v>
      </c>
      <c r="C3" t="s">
        <v>18</v>
      </c>
      <c r="D3" t="s">
        <v>19</v>
      </c>
      <c r="E3" t="s">
        <v>20</v>
      </c>
      <c r="F3" s="1"/>
      <c r="G3" t="s">
        <v>17</v>
      </c>
      <c r="H3" t="s">
        <v>18</v>
      </c>
      <c r="I3" t="s">
        <v>19</v>
      </c>
      <c r="J3" t="s">
        <v>20</v>
      </c>
      <c r="T3" s="7"/>
      <c r="U3" s="5"/>
      <c r="V3" s="6" t="s">
        <v>17</v>
      </c>
      <c r="W3" s="6" t="s">
        <v>18</v>
      </c>
      <c r="X3" s="6" t="s">
        <v>19</v>
      </c>
      <c r="Y3" s="6"/>
      <c r="Z3" s="6" t="s">
        <v>17</v>
      </c>
      <c r="AA3" s="6" t="s">
        <v>18</v>
      </c>
      <c r="AB3" s="6" t="s">
        <v>19</v>
      </c>
      <c r="AC3" s="6" t="s">
        <v>17</v>
      </c>
      <c r="AD3" s="6" t="s">
        <v>18</v>
      </c>
      <c r="AE3" s="6" t="s">
        <v>19</v>
      </c>
      <c r="AF3" s="6" t="s">
        <v>17</v>
      </c>
      <c r="AG3" s="6" t="s">
        <v>18</v>
      </c>
      <c r="AH3" s="6" t="s">
        <v>19</v>
      </c>
    </row>
    <row r="4" spans="1:34" ht="15" customHeight="1" x14ac:dyDescent="0.2">
      <c r="A4" t="s">
        <v>0</v>
      </c>
      <c r="B4">
        <v>568.49</v>
      </c>
      <c r="C4">
        <v>996.12</v>
      </c>
      <c r="D4">
        <v>160</v>
      </c>
      <c r="E4">
        <v>174.73</v>
      </c>
      <c r="F4" t="s">
        <v>25</v>
      </c>
      <c r="G4">
        <v>540.79</v>
      </c>
      <c r="H4">
        <v>986.84</v>
      </c>
      <c r="I4">
        <v>160</v>
      </c>
      <c r="J4">
        <v>181.31</v>
      </c>
      <c r="T4" s="8" t="s">
        <v>0</v>
      </c>
      <c r="U4" s="8"/>
      <c r="V4" s="9">
        <v>568.49</v>
      </c>
      <c r="W4" s="9">
        <v>996.12</v>
      </c>
      <c r="X4" s="9">
        <v>160</v>
      </c>
      <c r="Y4" s="9" t="s">
        <v>25</v>
      </c>
      <c r="Z4" s="9">
        <v>540.79</v>
      </c>
      <c r="AA4" s="9">
        <v>986.84</v>
      </c>
      <c r="AB4" s="9">
        <v>160</v>
      </c>
      <c r="AC4" s="9"/>
      <c r="AD4" s="9"/>
      <c r="AE4" s="9"/>
      <c r="AF4" s="9"/>
      <c r="AG4" s="9"/>
      <c r="AH4" s="9"/>
    </row>
    <row r="5" spans="1:34" ht="15" customHeight="1" x14ac:dyDescent="0.2">
      <c r="A5" t="s">
        <v>22</v>
      </c>
      <c r="B5">
        <v>12.84</v>
      </c>
      <c r="C5">
        <v>241.8</v>
      </c>
      <c r="D5">
        <v>0.1</v>
      </c>
      <c r="E5">
        <v>16.98</v>
      </c>
      <c r="G5">
        <v>4.3499999999999996</v>
      </c>
      <c r="H5">
        <v>9.9</v>
      </c>
      <c r="I5">
        <v>0.1</v>
      </c>
      <c r="J5">
        <v>2.4700000000000002</v>
      </c>
      <c r="T5" s="8" t="s">
        <v>22</v>
      </c>
      <c r="U5" s="8"/>
      <c r="V5" s="9">
        <v>12.84</v>
      </c>
      <c r="W5" s="9">
        <v>241.8</v>
      </c>
      <c r="X5" s="9">
        <v>0.1</v>
      </c>
      <c r="Y5" s="9"/>
      <c r="Z5" s="9">
        <v>4.3499999999999996</v>
      </c>
      <c r="AA5" s="9">
        <v>9.9</v>
      </c>
      <c r="AB5" s="9">
        <v>0.1</v>
      </c>
      <c r="AC5" s="9"/>
      <c r="AD5" s="9"/>
      <c r="AE5" s="9"/>
      <c r="AF5" s="9"/>
      <c r="AG5" s="9"/>
      <c r="AH5" s="9"/>
    </row>
    <row r="6" spans="1:34" ht="15" customHeight="1" x14ac:dyDescent="0.2">
      <c r="A6" t="s">
        <v>1</v>
      </c>
      <c r="B6">
        <v>11.21</v>
      </c>
      <c r="C6">
        <v>307.69</v>
      </c>
      <c r="D6">
        <v>0.03</v>
      </c>
      <c r="E6">
        <v>11.56</v>
      </c>
      <c r="F6" t="s">
        <v>26</v>
      </c>
      <c r="G6">
        <v>14.44</v>
      </c>
      <c r="H6">
        <v>307.69</v>
      </c>
      <c r="I6">
        <v>0.21</v>
      </c>
      <c r="J6">
        <v>13.09</v>
      </c>
      <c r="R6">
        <f>-0.002*2*LN(11.1)+0.00046*LN(0.1)-0.002*LN(66.5)+0.0123*LN(270.8)-0.079</f>
        <v>-2.9184392816605162E-2</v>
      </c>
      <c r="T6" s="8" t="s">
        <v>1</v>
      </c>
      <c r="U6" s="8"/>
      <c r="V6" s="9">
        <v>11.21</v>
      </c>
      <c r="W6" s="9">
        <v>307.69</v>
      </c>
      <c r="X6" s="9">
        <v>0.03</v>
      </c>
      <c r="Y6" s="9" t="s">
        <v>24</v>
      </c>
      <c r="Z6" s="9">
        <v>14.44</v>
      </c>
      <c r="AA6" s="9">
        <v>307.69</v>
      </c>
      <c r="AB6" s="9">
        <v>0.21</v>
      </c>
      <c r="AC6" s="9"/>
      <c r="AD6" s="9"/>
      <c r="AE6" s="9"/>
      <c r="AF6" s="9"/>
      <c r="AG6" s="9"/>
      <c r="AH6" s="9"/>
    </row>
    <row r="7" spans="1:34" ht="15" customHeight="1" x14ac:dyDescent="0.2">
      <c r="A7" t="s">
        <v>2</v>
      </c>
      <c r="B7">
        <v>11.1</v>
      </c>
      <c r="C7">
        <v>307.69</v>
      </c>
      <c r="D7">
        <v>0</v>
      </c>
      <c r="E7">
        <v>11.58</v>
      </c>
      <c r="G7">
        <v>14.32</v>
      </c>
      <c r="H7">
        <v>307.69</v>
      </c>
      <c r="I7">
        <v>0</v>
      </c>
      <c r="J7">
        <v>13.13</v>
      </c>
      <c r="T7" s="8" t="s">
        <v>2</v>
      </c>
      <c r="U7" s="8"/>
      <c r="V7" s="9">
        <v>11.1</v>
      </c>
      <c r="W7" s="9">
        <v>307.69</v>
      </c>
      <c r="X7" s="9">
        <v>0</v>
      </c>
      <c r="Y7" s="9"/>
      <c r="Z7" s="9">
        <v>14.32</v>
      </c>
      <c r="AA7" s="9">
        <v>307.69</v>
      </c>
      <c r="AB7" s="9">
        <v>0</v>
      </c>
      <c r="AC7" s="9"/>
      <c r="AD7" s="9"/>
      <c r="AE7" s="9"/>
      <c r="AF7" s="9"/>
      <c r="AG7" s="9"/>
      <c r="AH7" s="9"/>
    </row>
    <row r="8" spans="1:34" ht="15" customHeight="1" x14ac:dyDescent="0.2">
      <c r="A8" t="s">
        <v>3</v>
      </c>
      <c r="B8">
        <v>0.11</v>
      </c>
      <c r="C8">
        <v>56.25</v>
      </c>
      <c r="D8">
        <v>1E-3</v>
      </c>
      <c r="E8">
        <v>0.87</v>
      </c>
      <c r="G8">
        <v>0.12</v>
      </c>
      <c r="H8">
        <v>56.25</v>
      </c>
      <c r="I8">
        <v>0</v>
      </c>
      <c r="J8">
        <v>1</v>
      </c>
      <c r="T8" s="8" t="s">
        <v>3</v>
      </c>
      <c r="U8" s="8"/>
      <c r="V8" s="9">
        <v>0.11</v>
      </c>
      <c r="W8" s="9">
        <v>56.25</v>
      </c>
      <c r="X8" s="9">
        <v>1E-3</v>
      </c>
      <c r="Y8" s="9"/>
      <c r="Z8" s="9">
        <v>0.12</v>
      </c>
      <c r="AA8" s="9">
        <v>56.25</v>
      </c>
      <c r="AB8" s="9">
        <v>0</v>
      </c>
      <c r="AC8" s="9"/>
      <c r="AD8" s="9"/>
      <c r="AE8" s="9"/>
      <c r="AF8" s="9"/>
      <c r="AG8" s="9"/>
      <c r="AH8" s="9"/>
    </row>
    <row r="9" spans="1:34" ht="15" customHeight="1" x14ac:dyDescent="0.2">
      <c r="A9" t="s">
        <v>4</v>
      </c>
      <c r="B9">
        <v>66.48</v>
      </c>
      <c r="C9">
        <v>280</v>
      </c>
      <c r="D9">
        <v>1E-3</v>
      </c>
      <c r="E9">
        <v>60.38</v>
      </c>
      <c r="F9" t="s">
        <v>25</v>
      </c>
      <c r="G9">
        <v>63.5</v>
      </c>
      <c r="H9">
        <v>280</v>
      </c>
      <c r="I9">
        <v>0</v>
      </c>
      <c r="J9">
        <v>63.35</v>
      </c>
      <c r="T9" s="8" t="s">
        <v>4</v>
      </c>
      <c r="U9" s="8"/>
      <c r="V9" s="9">
        <v>66.48</v>
      </c>
      <c r="W9" s="9">
        <v>280</v>
      </c>
      <c r="X9" s="9">
        <v>1E-3</v>
      </c>
      <c r="Y9" s="9" t="s">
        <v>25</v>
      </c>
      <c r="Z9" s="9">
        <v>63.5</v>
      </c>
      <c r="AA9" s="9">
        <v>280</v>
      </c>
      <c r="AB9" s="9">
        <v>0</v>
      </c>
      <c r="AC9" s="9"/>
      <c r="AD9" s="9"/>
      <c r="AE9" s="9"/>
      <c r="AF9" s="9"/>
      <c r="AG9" s="9"/>
      <c r="AH9" s="9"/>
    </row>
    <row r="10" spans="1:34" ht="15" customHeight="1" x14ac:dyDescent="0.2">
      <c r="A10" t="s">
        <v>5</v>
      </c>
      <c r="B10">
        <v>270.76</v>
      </c>
      <c r="C10">
        <v>633.69000000000005</v>
      </c>
      <c r="D10">
        <v>85.72</v>
      </c>
      <c r="E10">
        <v>109.61</v>
      </c>
      <c r="F10" t="s">
        <v>26</v>
      </c>
      <c r="G10">
        <v>277.12</v>
      </c>
      <c r="H10">
        <v>633.69000000000005</v>
      </c>
      <c r="I10">
        <v>85.72</v>
      </c>
      <c r="J10">
        <v>117.12</v>
      </c>
      <c r="T10" s="8" t="s">
        <v>5</v>
      </c>
      <c r="U10" s="8"/>
      <c r="V10" s="9">
        <v>270.76</v>
      </c>
      <c r="W10" s="9">
        <v>633.69000000000005</v>
      </c>
      <c r="X10" s="9">
        <v>85.72</v>
      </c>
      <c r="Y10" s="9" t="s">
        <v>26</v>
      </c>
      <c r="Z10" s="9">
        <v>277.12</v>
      </c>
      <c r="AA10" s="9">
        <v>633.69000000000005</v>
      </c>
      <c r="AB10" s="9">
        <v>85.72</v>
      </c>
      <c r="AC10" s="9"/>
      <c r="AD10" s="9"/>
      <c r="AE10" s="9"/>
      <c r="AF10" s="9"/>
      <c r="AG10" s="9"/>
      <c r="AH10" s="9"/>
    </row>
    <row r="11" spans="1:34" ht="15" customHeight="1" x14ac:dyDescent="0.2">
      <c r="A11" t="s">
        <v>6</v>
      </c>
      <c r="B11">
        <v>78.94</v>
      </c>
      <c r="C11">
        <v>312.17</v>
      </c>
      <c r="D11">
        <v>0</v>
      </c>
      <c r="E11">
        <v>48.33</v>
      </c>
      <c r="F11" t="s">
        <v>25</v>
      </c>
      <c r="G11">
        <v>83.06</v>
      </c>
      <c r="H11">
        <v>312.17</v>
      </c>
      <c r="I11">
        <v>0</v>
      </c>
      <c r="J11">
        <v>51.85</v>
      </c>
      <c r="T11" s="8" t="s">
        <v>6</v>
      </c>
      <c r="U11" s="8"/>
      <c r="V11" s="9">
        <v>78.94</v>
      </c>
      <c r="W11" s="9">
        <v>312.17</v>
      </c>
      <c r="X11" s="9">
        <v>0</v>
      </c>
      <c r="Y11" s="9" t="s">
        <v>25</v>
      </c>
      <c r="Z11" s="9">
        <v>83.06</v>
      </c>
      <c r="AA11" s="9">
        <v>312.17</v>
      </c>
      <c r="AB11" s="9">
        <v>0</v>
      </c>
      <c r="AC11" s="9"/>
      <c r="AD11" s="9"/>
      <c r="AE11" s="9"/>
      <c r="AF11" s="9"/>
      <c r="AG11" s="9"/>
      <c r="AH11" s="9"/>
    </row>
    <row r="12" spans="1:34" ht="15" customHeight="1" x14ac:dyDescent="0.2">
      <c r="A12" t="s">
        <v>7</v>
      </c>
      <c r="B12">
        <v>0.89</v>
      </c>
      <c r="C12">
        <v>11.69</v>
      </c>
      <c r="D12">
        <v>0</v>
      </c>
      <c r="E12">
        <v>2.17</v>
      </c>
      <c r="G12">
        <v>0.8</v>
      </c>
      <c r="H12">
        <v>11.69</v>
      </c>
      <c r="I12">
        <v>0</v>
      </c>
      <c r="J12">
        <v>2.2400000000000002</v>
      </c>
      <c r="T12" s="8" t="s">
        <v>7</v>
      </c>
      <c r="U12" s="8"/>
      <c r="V12" s="9">
        <v>0.89</v>
      </c>
      <c r="W12" s="9">
        <v>11.69</v>
      </c>
      <c r="X12" s="9">
        <v>0</v>
      </c>
      <c r="Y12" s="9"/>
      <c r="Z12" s="9">
        <v>0.8</v>
      </c>
      <c r="AA12" s="9">
        <v>11.69</v>
      </c>
      <c r="AB12" s="9">
        <v>0</v>
      </c>
      <c r="AC12" s="9"/>
      <c r="AD12" s="9"/>
      <c r="AE12" s="9"/>
      <c r="AF12" s="9"/>
      <c r="AG12" s="9"/>
      <c r="AH12" s="9"/>
    </row>
    <row r="13" spans="1:34" ht="15" customHeight="1" x14ac:dyDescent="0.2">
      <c r="A13" t="s">
        <v>8</v>
      </c>
      <c r="B13">
        <v>3.92</v>
      </c>
      <c r="C13">
        <v>90</v>
      </c>
      <c r="D13">
        <v>0.1</v>
      </c>
      <c r="E13">
        <v>4.3099999999999996</v>
      </c>
      <c r="F13" t="s">
        <v>25</v>
      </c>
      <c r="G13">
        <v>2.2000000000000002</v>
      </c>
      <c r="H13">
        <v>40.5</v>
      </c>
      <c r="I13">
        <v>0.1</v>
      </c>
      <c r="J13">
        <v>1.87</v>
      </c>
      <c r="T13" s="8" t="s">
        <v>8</v>
      </c>
      <c r="U13" s="8"/>
      <c r="V13" s="9">
        <v>3.92</v>
      </c>
      <c r="W13" s="9">
        <v>90</v>
      </c>
      <c r="X13" s="9">
        <v>0.1</v>
      </c>
      <c r="Y13" s="9" t="s">
        <v>25</v>
      </c>
      <c r="Z13" s="9">
        <v>2.2000000000000002</v>
      </c>
      <c r="AA13" s="9">
        <v>40.5</v>
      </c>
      <c r="AB13" s="9">
        <v>0.1</v>
      </c>
      <c r="AC13" s="9"/>
      <c r="AD13" s="9"/>
      <c r="AE13" s="9"/>
      <c r="AF13" s="9"/>
      <c r="AG13" s="9"/>
      <c r="AH13" s="9"/>
    </row>
    <row r="14" spans="1:34" ht="15" customHeight="1" x14ac:dyDescent="0.2">
      <c r="A14" t="s">
        <v>9</v>
      </c>
      <c r="B14">
        <v>0.76</v>
      </c>
      <c r="C14">
        <v>2</v>
      </c>
      <c r="D14">
        <v>0</v>
      </c>
      <c r="E14">
        <v>0.35</v>
      </c>
      <c r="G14">
        <v>0.75</v>
      </c>
      <c r="H14">
        <v>2</v>
      </c>
      <c r="I14">
        <v>0</v>
      </c>
      <c r="J14">
        <v>0.36</v>
      </c>
      <c r="T14" s="8" t="s">
        <v>9</v>
      </c>
      <c r="U14" s="8"/>
      <c r="V14" s="9">
        <v>0.76</v>
      </c>
      <c r="W14" s="9">
        <v>2</v>
      </c>
      <c r="X14" s="9">
        <v>0</v>
      </c>
      <c r="Y14" s="9"/>
      <c r="Z14" s="9">
        <v>0.75</v>
      </c>
      <c r="AA14" s="9">
        <v>2</v>
      </c>
      <c r="AB14" s="9">
        <v>0</v>
      </c>
      <c r="AC14" s="9"/>
      <c r="AD14" s="9"/>
      <c r="AE14" s="9"/>
      <c r="AF14" s="9"/>
      <c r="AG14" s="9"/>
      <c r="AH14" s="9"/>
    </row>
    <row r="15" spans="1:34" ht="15" customHeight="1" x14ac:dyDescent="0.2">
      <c r="A15" t="s">
        <v>10</v>
      </c>
      <c r="B15">
        <v>0.57799999999999996</v>
      </c>
      <c r="C15">
        <v>1</v>
      </c>
      <c r="D15">
        <v>-0.14000000000000001</v>
      </c>
      <c r="E15">
        <v>0.31</v>
      </c>
      <c r="F15" t="s">
        <v>25</v>
      </c>
      <c r="G15">
        <v>0.69</v>
      </c>
      <c r="H15">
        <v>1</v>
      </c>
      <c r="I15">
        <v>-0.14000000000000001</v>
      </c>
      <c r="J15">
        <v>0.28000000000000003</v>
      </c>
      <c r="T15" s="8" t="s">
        <v>10</v>
      </c>
      <c r="U15" s="8"/>
      <c r="V15" s="9">
        <v>0.57799999999999996</v>
      </c>
      <c r="W15" s="9">
        <v>1</v>
      </c>
      <c r="X15" s="9">
        <v>-0.14000000000000001</v>
      </c>
      <c r="Y15" s="9" t="s">
        <v>25</v>
      </c>
      <c r="Z15" s="9">
        <v>0.69</v>
      </c>
      <c r="AA15" s="9">
        <v>1</v>
      </c>
      <c r="AB15" s="9">
        <v>-0.14000000000000001</v>
      </c>
      <c r="AC15" s="9"/>
      <c r="AD15" s="9"/>
      <c r="AE15" s="9"/>
      <c r="AF15" s="9"/>
      <c r="AG15" s="9"/>
      <c r="AH15" s="9"/>
    </row>
    <row r="16" spans="1:34" ht="15" customHeight="1" x14ac:dyDescent="0.2">
      <c r="A16" t="s">
        <v>11</v>
      </c>
      <c r="B16">
        <v>1.26</v>
      </c>
      <c r="C16">
        <v>41</v>
      </c>
      <c r="D16">
        <v>0</v>
      </c>
      <c r="E16">
        <v>0.54</v>
      </c>
      <c r="G16">
        <v>1.34</v>
      </c>
      <c r="H16">
        <v>2</v>
      </c>
      <c r="I16">
        <v>1</v>
      </c>
      <c r="J16">
        <v>0.48</v>
      </c>
      <c r="T16" s="8" t="s">
        <v>11</v>
      </c>
      <c r="U16" s="8"/>
      <c r="V16" s="9">
        <v>1.26</v>
      </c>
      <c r="W16" s="9">
        <v>41</v>
      </c>
      <c r="X16" s="9">
        <v>0</v>
      </c>
      <c r="Y16" s="9"/>
      <c r="Z16" s="9">
        <v>1.34</v>
      </c>
      <c r="AA16" s="9">
        <v>2</v>
      </c>
      <c r="AB16" s="9">
        <v>1</v>
      </c>
      <c r="AC16" s="9"/>
      <c r="AD16" s="9"/>
      <c r="AE16" s="9"/>
      <c r="AF16" s="9"/>
      <c r="AG16" s="9"/>
      <c r="AH16" s="9"/>
    </row>
    <row r="17" spans="1:34" ht="15" customHeight="1" x14ac:dyDescent="0.2">
      <c r="A17" t="s">
        <v>12</v>
      </c>
      <c r="B17">
        <v>53.52</v>
      </c>
      <c r="C17">
        <v>89</v>
      </c>
      <c r="D17">
        <v>0</v>
      </c>
      <c r="E17">
        <v>10.25</v>
      </c>
      <c r="G17">
        <v>54.61</v>
      </c>
      <c r="H17">
        <v>89</v>
      </c>
      <c r="I17">
        <v>0</v>
      </c>
      <c r="J17">
        <v>10.55</v>
      </c>
      <c r="T17" s="8" t="s">
        <v>12</v>
      </c>
      <c r="U17" s="8"/>
      <c r="V17" s="9">
        <v>53.52</v>
      </c>
      <c r="W17" s="9">
        <v>89</v>
      </c>
      <c r="X17" s="9">
        <v>0</v>
      </c>
      <c r="Y17" s="9"/>
      <c r="Z17" s="9">
        <v>54.61</v>
      </c>
      <c r="AA17" s="9">
        <v>89</v>
      </c>
      <c r="AB17" s="9">
        <v>0</v>
      </c>
      <c r="AC17" s="9"/>
      <c r="AD17" s="9"/>
      <c r="AE17" s="9"/>
      <c r="AF17" s="9"/>
      <c r="AG17" s="9"/>
      <c r="AH17" s="9"/>
    </row>
    <row r="18" spans="1:34" ht="15" customHeight="1" x14ac:dyDescent="0.2">
      <c r="A18" t="s">
        <v>13</v>
      </c>
      <c r="B18">
        <v>6.72</v>
      </c>
      <c r="C18">
        <v>15</v>
      </c>
      <c r="D18">
        <v>0</v>
      </c>
      <c r="E18">
        <v>2.4700000000000002</v>
      </c>
      <c r="G18">
        <v>6.53</v>
      </c>
      <c r="H18">
        <v>15</v>
      </c>
      <c r="I18">
        <v>0</v>
      </c>
      <c r="J18">
        <v>2.65</v>
      </c>
      <c r="T18" s="8" t="s">
        <v>13</v>
      </c>
      <c r="U18" s="8"/>
      <c r="V18" s="9">
        <v>6.72</v>
      </c>
      <c r="W18" s="9">
        <v>15</v>
      </c>
      <c r="X18" s="9">
        <v>0</v>
      </c>
      <c r="Y18" s="9"/>
      <c r="Z18" s="9">
        <v>6.53</v>
      </c>
      <c r="AA18" s="9">
        <v>15</v>
      </c>
      <c r="AB18" s="9">
        <v>0</v>
      </c>
      <c r="AC18" s="9"/>
      <c r="AD18" s="9"/>
      <c r="AE18" s="9"/>
      <c r="AF18" s="9"/>
      <c r="AG18" s="9"/>
      <c r="AH18" s="9"/>
    </row>
    <row r="19" spans="1:34" ht="15" customHeight="1" x14ac:dyDescent="0.2">
      <c r="A19" t="s">
        <v>14</v>
      </c>
      <c r="B19">
        <v>0.13</v>
      </c>
      <c r="C19">
        <v>1</v>
      </c>
      <c r="D19">
        <v>0</v>
      </c>
      <c r="E19">
        <v>0.34</v>
      </c>
      <c r="G19">
        <v>0.12</v>
      </c>
      <c r="H19">
        <v>1</v>
      </c>
      <c r="I19">
        <v>0</v>
      </c>
      <c r="J19">
        <v>0.33</v>
      </c>
      <c r="T19" s="8" t="s">
        <v>14</v>
      </c>
      <c r="U19" s="8"/>
      <c r="V19" s="9">
        <v>0.13</v>
      </c>
      <c r="W19" s="9">
        <v>1</v>
      </c>
      <c r="X19" s="9">
        <v>0</v>
      </c>
      <c r="Y19" s="9"/>
      <c r="Z19" s="9">
        <v>0.12</v>
      </c>
      <c r="AA19" s="9">
        <v>1</v>
      </c>
      <c r="AB19" s="9">
        <v>0</v>
      </c>
      <c r="AC19" s="9"/>
      <c r="AD19" s="9"/>
      <c r="AE19" s="9"/>
      <c r="AF19" s="9"/>
      <c r="AG19" s="9"/>
      <c r="AH19" s="9"/>
    </row>
    <row r="20" spans="1:34" ht="15" customHeight="1" x14ac:dyDescent="0.2">
      <c r="A20" t="s">
        <v>15</v>
      </c>
      <c r="B20">
        <v>4.3099999999999996</v>
      </c>
      <c r="C20">
        <v>5</v>
      </c>
      <c r="D20">
        <v>1</v>
      </c>
      <c r="E20">
        <v>0.89</v>
      </c>
      <c r="G20">
        <v>4.21</v>
      </c>
      <c r="H20">
        <v>5</v>
      </c>
      <c r="I20">
        <v>1</v>
      </c>
      <c r="J20">
        <v>0.93</v>
      </c>
      <c r="T20" s="8" t="s">
        <v>15</v>
      </c>
      <c r="U20" s="8"/>
      <c r="V20" s="9">
        <v>4.3099999999999996</v>
      </c>
      <c r="W20" s="9">
        <v>5</v>
      </c>
      <c r="X20" s="9">
        <v>1</v>
      </c>
      <c r="Y20" s="9"/>
      <c r="Z20" s="9">
        <v>4.21</v>
      </c>
      <c r="AA20" s="9">
        <v>5</v>
      </c>
      <c r="AB20" s="9">
        <v>1</v>
      </c>
      <c r="AC20" s="9"/>
      <c r="AD20" s="9"/>
      <c r="AE20" s="9"/>
      <c r="AF20" s="9"/>
      <c r="AG20" s="9"/>
      <c r="AH20" s="9"/>
    </row>
    <row r="21" spans="1:34" ht="15" customHeight="1" thickBot="1" x14ac:dyDescent="0.25">
      <c r="A21" t="s">
        <v>16</v>
      </c>
      <c r="B21">
        <v>0.17</v>
      </c>
      <c r="C21">
        <v>1</v>
      </c>
      <c r="D21">
        <v>0</v>
      </c>
      <c r="E21">
        <v>0.38</v>
      </c>
      <c r="G21">
        <v>0.19</v>
      </c>
      <c r="H21">
        <v>1</v>
      </c>
      <c r="I21">
        <v>0</v>
      </c>
      <c r="J21">
        <v>0.39</v>
      </c>
      <c r="T21" s="10" t="s">
        <v>16</v>
      </c>
      <c r="U21" s="10"/>
      <c r="V21" s="11">
        <v>0.17</v>
      </c>
      <c r="W21" s="11">
        <v>1</v>
      </c>
      <c r="X21" s="11">
        <v>0</v>
      </c>
      <c r="Y21" s="11"/>
      <c r="Z21" s="11">
        <v>0.19</v>
      </c>
      <c r="AA21" s="11">
        <v>1</v>
      </c>
      <c r="AB21" s="11">
        <v>0</v>
      </c>
      <c r="AC21" s="11"/>
      <c r="AD21" s="11"/>
      <c r="AE21" s="11"/>
      <c r="AF21" s="11"/>
      <c r="AG21" s="11"/>
      <c r="AH21" s="11"/>
    </row>
  </sheetData>
  <mergeCells count="12">
    <mergeCell ref="T1:AH1"/>
    <mergeCell ref="U2:U3"/>
    <mergeCell ref="T2:T3"/>
    <mergeCell ref="V2:X2"/>
    <mergeCell ref="Z2:AB2"/>
    <mergeCell ref="AC2:AE2"/>
    <mergeCell ref="AF2:AH2"/>
    <mergeCell ref="B2:E2"/>
    <mergeCell ref="A2:A3"/>
    <mergeCell ref="G2:J2"/>
    <mergeCell ref="K2:N2"/>
    <mergeCell ref="O2:R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160E-E434-40DF-998C-7939BEA413A5}">
  <dimension ref="C2:Q65"/>
  <sheetViews>
    <sheetView tabSelected="1" topLeftCell="B1" workbookViewId="0">
      <selection activeCell="N8" sqref="N8"/>
    </sheetView>
  </sheetViews>
  <sheetFormatPr defaultRowHeight="14.25" x14ac:dyDescent="0.2"/>
  <cols>
    <col min="6" max="6" width="9.875" bestFit="1" customWidth="1"/>
    <col min="14" max="14" width="19.25" bestFit="1" customWidth="1"/>
    <col min="16" max="16" width="19.25" bestFit="1" customWidth="1"/>
    <col min="17" max="17" width="18.125" bestFit="1" customWidth="1"/>
  </cols>
  <sheetData>
    <row r="2" spans="3:17" x14ac:dyDescent="0.2">
      <c r="D2" t="s">
        <v>49</v>
      </c>
      <c r="E2" t="s">
        <v>50</v>
      </c>
      <c r="F2" t="s">
        <v>49</v>
      </c>
      <c r="G2" t="s">
        <v>50</v>
      </c>
    </row>
    <row r="3" spans="3:17" x14ac:dyDescent="0.2">
      <c r="C3" t="s">
        <v>31</v>
      </c>
      <c r="D3">
        <v>2.65905E-2</v>
      </c>
      <c r="F3">
        <v>1.5070200000000001E-2</v>
      </c>
    </row>
    <row r="4" spans="3:17" x14ac:dyDescent="0.2">
      <c r="C4" t="s">
        <v>22</v>
      </c>
      <c r="D4">
        <v>-7.3899999999999997E-4</v>
      </c>
      <c r="F4">
        <v>4.6190000000000001E-4</v>
      </c>
      <c r="J4" s="8" t="s">
        <v>0</v>
      </c>
      <c r="K4" s="8"/>
      <c r="L4" s="9">
        <v>568.49</v>
      </c>
    </row>
    <row r="5" spans="3:17" x14ac:dyDescent="0.2">
      <c r="C5" t="s">
        <v>33</v>
      </c>
      <c r="D5">
        <v>-8.3219000000000001E-2</v>
      </c>
      <c r="F5">
        <v>3.0304000000000001E-2</v>
      </c>
      <c r="J5" s="8" t="s">
        <v>22</v>
      </c>
      <c r="K5" s="8"/>
      <c r="L5" s="9">
        <v>12.84</v>
      </c>
    </row>
    <row r="6" spans="3:17" x14ac:dyDescent="0.2">
      <c r="C6" t="s">
        <v>34</v>
      </c>
      <c r="D6">
        <v>-1.3334E-2</v>
      </c>
      <c r="F6">
        <v>1.46985E-2</v>
      </c>
      <c r="J6" s="8" t="s">
        <v>1</v>
      </c>
      <c r="K6" s="8"/>
      <c r="L6" s="9">
        <v>11.21</v>
      </c>
      <c r="N6">
        <f>D3+D4*$L5</f>
        <v>1.7101740000000001E-2</v>
      </c>
      <c r="O6">
        <f t="shared" ref="O6:P6" si="0">E3+2*E4*LN($L5)</f>
        <v>0</v>
      </c>
      <c r="P6">
        <f>F3+F4*$L5</f>
        <v>2.1000996000000001E-2</v>
      </c>
    </row>
    <row r="7" spans="3:17" x14ac:dyDescent="0.2">
      <c r="C7" t="s">
        <v>35</v>
      </c>
      <c r="D7">
        <v>-4.0168000000000002E-2</v>
      </c>
      <c r="F7">
        <v>3.4959000000000001E-3</v>
      </c>
      <c r="J7" s="8" t="s">
        <v>2</v>
      </c>
      <c r="K7" s="8"/>
      <c r="L7" s="9">
        <v>11.1</v>
      </c>
      <c r="N7" s="14">
        <f>D5+2*D9*LN($L7)+D13*LN($L8)+D14*LN($L9)+D15*LN($L10)</f>
        <v>-2.5940027413417874E-2</v>
      </c>
      <c r="O7" s="14">
        <f t="shared" ref="O7" si="1">E5+2*E9*LN($L7)+E13*LN($L8)+E14*LN($L9)+E15*LN($L10)</f>
        <v>0</v>
      </c>
      <c r="P7" s="14">
        <f>F5+2*F9*LN($L7)+F13*LN($L8)+F14*LN($L9)+F15*LN($L10)</f>
        <v>4.4959539086836059E-2</v>
      </c>
      <c r="Q7" s="14"/>
    </row>
    <row r="8" spans="3:17" x14ac:dyDescent="0.2">
      <c r="C8" t="s">
        <v>36</v>
      </c>
      <c r="D8">
        <v>-3.9315999999999997E-2</v>
      </c>
      <c r="F8">
        <v>0.22427900000000001</v>
      </c>
      <c r="J8" s="8" t="s">
        <v>3</v>
      </c>
      <c r="K8" s="8"/>
      <c r="L8" s="9">
        <v>0.11</v>
      </c>
      <c r="N8" s="14">
        <f>D6+2*D10*LN($L8)+D13*LN($L7)+D16*LN($L9)+D18*LN($L10)</f>
        <v>5.6351854406494574E-2</v>
      </c>
      <c r="O8" s="14">
        <f t="shared" ref="O8" si="2">E6+2*E10*LN($L8)+E13*LN($L7)+E16*LN($L9)+E17*LN($L10)</f>
        <v>0</v>
      </c>
      <c r="P8" s="14">
        <f>F6+2*F10*LN($L8)+F13*LN($L7)+F16*LN($L9)+F18*LN($L10)</f>
        <v>1.3801225757800444E-3</v>
      </c>
    </row>
    <row r="9" spans="3:17" x14ac:dyDescent="0.2">
      <c r="C9" t="s">
        <v>37</v>
      </c>
      <c r="D9">
        <v>-1.2999999999999999E-3</v>
      </c>
      <c r="F9">
        <v>4.6547999999999997E-3</v>
      </c>
      <c r="J9" s="8" t="s">
        <v>4</v>
      </c>
      <c r="K9" s="8"/>
      <c r="L9" s="9">
        <v>66.48</v>
      </c>
      <c r="N9" s="14">
        <f>D7+2*D11*LN($L9)+D14*LN($L7)+D16*LN($L8)+D19*LN($L10)</f>
        <v>2.2592071852962289E-3</v>
      </c>
      <c r="O9" s="14">
        <f t="shared" ref="O9" si="3">E7+2*E11*LN($L9)+E14*LN($L7)+E16*LN($L8)+E18*LN($L10)</f>
        <v>0</v>
      </c>
      <c r="P9" s="14">
        <f>F7+2*F11*LN($L9)+F14*LN($L7)+F16*LN($L8)+F19*LN($L10)</f>
        <v>2.7094931771205616E-3</v>
      </c>
    </row>
    <row r="10" spans="3:17" x14ac:dyDescent="0.2">
      <c r="C10" t="s">
        <v>38</v>
      </c>
      <c r="D10">
        <v>-2.0070000000000001E-3</v>
      </c>
      <c r="F10">
        <v>1.0374E-3</v>
      </c>
      <c r="J10" s="8" t="s">
        <v>5</v>
      </c>
      <c r="K10" s="8"/>
      <c r="L10" s="9">
        <v>270.76</v>
      </c>
      <c r="N10" s="14">
        <f>D8+2*D12*LN(L$10)+D15*LN($L7)+D19*LN($L9)</f>
        <v>0.23286998033995493</v>
      </c>
      <c r="O10" s="14" t="e">
        <f t="shared" ref="O10" si="4">E8+2*E12*LN(M$10)+E15*LN($L7)+E18*LN($L9)</f>
        <v>#NUM!</v>
      </c>
      <c r="P10" s="14">
        <f>F8+2*F12*LN(N$10)+F15*LN($L7)+F19*LN($L9)</f>
        <v>0.23398244723875936</v>
      </c>
    </row>
    <row r="11" spans="3:17" x14ac:dyDescent="0.2">
      <c r="C11" t="s">
        <v>39</v>
      </c>
      <c r="D11">
        <v>7.6411999999999999E-3</v>
      </c>
      <c r="F11">
        <v>2.4976E-3</v>
      </c>
      <c r="J11" s="8" t="s">
        <v>6</v>
      </c>
      <c r="K11" s="8"/>
      <c r="L11" s="9">
        <v>78.94</v>
      </c>
      <c r="N11" s="14"/>
    </row>
    <row r="12" spans="3:17" x14ac:dyDescent="0.2">
      <c r="C12" t="s">
        <v>40</v>
      </c>
      <c r="D12">
        <v>2.2781099999999999E-2</v>
      </c>
      <c r="F12">
        <v>-1.0713E-2</v>
      </c>
      <c r="J12" s="8" t="s">
        <v>7</v>
      </c>
      <c r="K12" s="8"/>
      <c r="L12" s="9">
        <v>0.89</v>
      </c>
    </row>
    <row r="13" spans="3:17" x14ac:dyDescent="0.2">
      <c r="C13" t="s">
        <v>41</v>
      </c>
      <c r="D13">
        <v>9.5940000000000001E-4</v>
      </c>
      <c r="F13" s="13">
        <v>-6.7900000000000002E-4</v>
      </c>
      <c r="J13" s="8" t="s">
        <v>8</v>
      </c>
      <c r="K13" s="8"/>
      <c r="L13" s="9">
        <v>3.92</v>
      </c>
    </row>
    <row r="14" spans="3:17" x14ac:dyDescent="0.2">
      <c r="C14" t="s">
        <v>42</v>
      </c>
      <c r="D14">
        <v>-2.2569999999999999E-3</v>
      </c>
      <c r="F14" s="13">
        <v>-5.9500000000000003E-5</v>
      </c>
      <c r="J14" s="8" t="s">
        <v>9</v>
      </c>
      <c r="K14" s="8"/>
      <c r="L14" s="9">
        <v>0.76</v>
      </c>
    </row>
    <row r="15" spans="3:17" x14ac:dyDescent="0.2">
      <c r="C15" t="s">
        <v>43</v>
      </c>
      <c r="D15">
        <v>1.34126E-2</v>
      </c>
      <c r="F15">
        <v>-1.6069999999999999E-3</v>
      </c>
      <c r="J15" s="8" t="s">
        <v>10</v>
      </c>
      <c r="K15" s="8"/>
      <c r="L15" s="9">
        <v>0.57799999999999996</v>
      </c>
    </row>
    <row r="16" spans="3:17" x14ac:dyDescent="0.2">
      <c r="C16" t="s">
        <v>44</v>
      </c>
      <c r="D16">
        <v>-1.877E-3</v>
      </c>
      <c r="F16">
        <v>-8.8400000000000002E-4</v>
      </c>
      <c r="J16" s="8" t="s">
        <v>11</v>
      </c>
      <c r="K16" s="8"/>
      <c r="L16" s="9">
        <v>1.26</v>
      </c>
    </row>
    <row r="17" spans="3:16" x14ac:dyDescent="0.2">
      <c r="C17" t="s">
        <v>45</v>
      </c>
      <c r="D17">
        <v>-1.877E-3</v>
      </c>
      <c r="F17">
        <v>-8.8400000000000002E-4</v>
      </c>
      <c r="J17" s="8" t="s">
        <v>12</v>
      </c>
      <c r="K17" s="8"/>
      <c r="L17" s="9">
        <v>53.52</v>
      </c>
    </row>
    <row r="18" spans="3:16" x14ac:dyDescent="0.2">
      <c r="C18" t="s">
        <v>46</v>
      </c>
      <c r="D18" s="15">
        <v>1.1853499999999999E-2</v>
      </c>
      <c r="F18" s="15">
        <v>-6.0599999999999998E-4</v>
      </c>
      <c r="J18" s="8" t="s">
        <v>13</v>
      </c>
      <c r="K18" s="8"/>
      <c r="L18" s="9">
        <v>6.72</v>
      </c>
    </row>
    <row r="19" spans="3:16" x14ac:dyDescent="0.2">
      <c r="C19" t="s">
        <v>47</v>
      </c>
      <c r="D19">
        <v>-3.6459999999999999E-3</v>
      </c>
      <c r="F19">
        <v>-4.2059999999999997E-3</v>
      </c>
      <c r="J19" s="8" t="s">
        <v>14</v>
      </c>
      <c r="K19" s="8"/>
      <c r="L19" s="9">
        <v>0.13</v>
      </c>
    </row>
    <row r="20" spans="3:16" x14ac:dyDescent="0.2">
      <c r="C20" t="s">
        <v>48</v>
      </c>
      <c r="D20">
        <v>-6.711E-3</v>
      </c>
      <c r="F20">
        <v>-1.2024999999999999E-2</v>
      </c>
      <c r="J20" s="8" t="s">
        <v>15</v>
      </c>
      <c r="K20" s="8"/>
      <c r="L20" s="9">
        <v>4.3099999999999996</v>
      </c>
    </row>
    <row r="21" spans="3:16" ht="15" thickBot="1" x14ac:dyDescent="0.25">
      <c r="C21" t="s">
        <v>10</v>
      </c>
      <c r="D21">
        <v>-7.4978000000000003E-2</v>
      </c>
      <c r="F21">
        <v>-1.4277E-2</v>
      </c>
      <c r="J21" s="10" t="s">
        <v>16</v>
      </c>
      <c r="K21" s="10"/>
      <c r="L21" s="11">
        <v>0.17</v>
      </c>
    </row>
    <row r="22" spans="3:16" x14ac:dyDescent="0.2">
      <c r="C22" t="s">
        <v>8</v>
      </c>
      <c r="D22">
        <v>-2.6099999999999999E-3</v>
      </c>
      <c r="F22">
        <v>-4.8250000000000003E-3</v>
      </c>
    </row>
    <row r="23" spans="3:16" x14ac:dyDescent="0.2">
      <c r="C23" t="s">
        <v>11</v>
      </c>
      <c r="D23">
        <v>4.0445000000000004E-3</v>
      </c>
      <c r="F23">
        <v>1.0295500000000001E-2</v>
      </c>
    </row>
    <row r="24" spans="3:16" x14ac:dyDescent="0.2">
      <c r="C24" t="s">
        <v>12</v>
      </c>
      <c r="D24">
        <v>1.3242E-3</v>
      </c>
      <c r="F24">
        <v>1.9658000000000002E-3</v>
      </c>
    </row>
    <row r="25" spans="3:16" x14ac:dyDescent="0.2">
      <c r="C25" t="s">
        <v>13</v>
      </c>
      <c r="D25">
        <v>-8.6600000000000002E-4</v>
      </c>
      <c r="F25">
        <v>-1.7060000000000001E-3</v>
      </c>
      <c r="I25" t="s">
        <v>31</v>
      </c>
      <c r="J25">
        <v>2.65905E-2</v>
      </c>
      <c r="K25">
        <v>4.3439999999999998E-3</v>
      </c>
      <c r="L25">
        <v>1.507E-2</v>
      </c>
      <c r="M25">
        <v>7.509E-3</v>
      </c>
      <c r="N25">
        <f>J25+J26*$L5</f>
        <v>1.7101740000000001E-2</v>
      </c>
      <c r="P25">
        <f t="shared" ref="P25" si="5">L25+L26*$L5</f>
        <v>2.1002079999999999E-2</v>
      </c>
    </row>
    <row r="26" spans="3:16" x14ac:dyDescent="0.2">
      <c r="C26" t="s">
        <v>14</v>
      </c>
      <c r="D26">
        <v>1.8632800000000001E-2</v>
      </c>
      <c r="F26">
        <v>1.03862E-2</v>
      </c>
      <c r="I26" t="s">
        <v>22</v>
      </c>
      <c r="J26">
        <v>-7.3899999999999997E-4</v>
      </c>
      <c r="K26">
        <v>2.6429999999999997E-4</v>
      </c>
      <c r="L26">
        <v>4.6200000000000001E-4</v>
      </c>
      <c r="M26">
        <v>3.5100000000000002E-4</v>
      </c>
    </row>
    <row r="27" spans="3:16" x14ac:dyDescent="0.2">
      <c r="C27" t="s">
        <v>9</v>
      </c>
      <c r="D27">
        <v>2.3281400000000001E-2</v>
      </c>
      <c r="F27">
        <v>-1.1001E-2</v>
      </c>
    </row>
    <row r="28" spans="3:16" x14ac:dyDescent="0.2">
      <c r="C28" t="s">
        <v>15</v>
      </c>
      <c r="D28">
        <v>3.4335999999999998E-2</v>
      </c>
      <c r="F28">
        <v>5.7958999999999997E-3</v>
      </c>
    </row>
    <row r="29" spans="3:16" x14ac:dyDescent="0.2">
      <c r="C29" t="s">
        <v>16</v>
      </c>
      <c r="D29">
        <v>-2.3939999999999999E-3</v>
      </c>
      <c r="F29">
        <v>7.7360000000000005E-4</v>
      </c>
    </row>
    <row r="37" spans="3:7" x14ac:dyDescent="0.2">
      <c r="E37" t="s">
        <v>50</v>
      </c>
      <c r="G37" t="s">
        <v>50</v>
      </c>
    </row>
    <row r="38" spans="3:7" x14ac:dyDescent="0.2">
      <c r="C38" t="s">
        <v>31</v>
      </c>
      <c r="D38" t="s">
        <v>49</v>
      </c>
      <c r="F38" t="s">
        <v>49</v>
      </c>
    </row>
    <row r="39" spans="3:7" x14ac:dyDescent="0.2">
      <c r="C39" t="s">
        <v>32</v>
      </c>
      <c r="D39">
        <v>1.6E-2</v>
      </c>
      <c r="F39">
        <v>2.5877299999999999E-2</v>
      </c>
    </row>
    <row r="40" spans="3:7" x14ac:dyDescent="0.2">
      <c r="C40" t="s">
        <v>33</v>
      </c>
      <c r="D40">
        <v>1E-3</v>
      </c>
      <c r="F40">
        <v>-1.701E-3</v>
      </c>
    </row>
    <row r="41" spans="3:7" x14ac:dyDescent="0.2">
      <c r="C41" t="s">
        <v>34</v>
      </c>
      <c r="D41">
        <v>-7.9000000000000001E-2</v>
      </c>
      <c r="F41">
        <v>2.50797E-2</v>
      </c>
    </row>
    <row r="42" spans="3:7" x14ac:dyDescent="0.2">
      <c r="C42" t="s">
        <v>35</v>
      </c>
      <c r="D42">
        <v>-1.107E-2</v>
      </c>
      <c r="F42">
        <v>1.36128E-2</v>
      </c>
    </row>
    <row r="43" spans="3:7" x14ac:dyDescent="0.2">
      <c r="C43" t="s">
        <v>36</v>
      </c>
      <c r="D43">
        <v>-3.9969999999999999E-2</v>
      </c>
      <c r="F43">
        <v>3.8329000000000002E-3</v>
      </c>
    </row>
    <row r="44" spans="3:7" x14ac:dyDescent="0.2">
      <c r="C44" t="s">
        <v>37</v>
      </c>
      <c r="D44">
        <v>-3.5810000000000002E-2</v>
      </c>
      <c r="F44">
        <v>0.2182066</v>
      </c>
    </row>
    <row r="45" spans="3:7" x14ac:dyDescent="0.2">
      <c r="C45" t="s">
        <v>38</v>
      </c>
      <c r="D45">
        <v>-1.9E-3</v>
      </c>
      <c r="F45">
        <v>4.8715E-3</v>
      </c>
    </row>
    <row r="46" spans="3:7" x14ac:dyDescent="0.2">
      <c r="C46" t="s">
        <v>39</v>
      </c>
      <c r="D46">
        <v>-1.7799999999999999E-3</v>
      </c>
      <c r="F46">
        <v>9.2219999999999997E-4</v>
      </c>
    </row>
    <row r="47" spans="3:7" x14ac:dyDescent="0.2">
      <c r="C47" t="s">
        <v>40</v>
      </c>
      <c r="D47">
        <v>7.7149999999999996E-3</v>
      </c>
      <c r="F47">
        <v>2.4738E-3</v>
      </c>
    </row>
    <row r="48" spans="3:7" x14ac:dyDescent="0.2">
      <c r="C48" t="s">
        <v>41</v>
      </c>
      <c r="D48">
        <v>2.2676000000000002E-2</v>
      </c>
      <c r="F48">
        <v>-1.0272999999999999E-2</v>
      </c>
    </row>
    <row r="49" spans="3:6" x14ac:dyDescent="0.2">
      <c r="C49" t="s">
        <v>42</v>
      </c>
      <c r="D49">
        <v>4.5600000000000003E-4</v>
      </c>
      <c r="F49" s="13">
        <v>-4.8200000000000001E-4</v>
      </c>
    </row>
    <row r="50" spans="3:6" x14ac:dyDescent="0.2">
      <c r="C50" t="s">
        <v>43</v>
      </c>
      <c r="D50">
        <v>-1.97E-3</v>
      </c>
      <c r="F50" s="13">
        <v>-9.3200000000000002E-5</v>
      </c>
    </row>
    <row r="51" spans="3:6" x14ac:dyDescent="0.2">
      <c r="C51" t="s">
        <v>44</v>
      </c>
      <c r="D51">
        <v>1.2286E-2</v>
      </c>
      <c r="F51">
        <v>-5.8E-4</v>
      </c>
    </row>
    <row r="52" spans="3:6" x14ac:dyDescent="0.2">
      <c r="C52" t="s">
        <v>45</v>
      </c>
      <c r="D52">
        <v>-1.8500000000000001E-3</v>
      </c>
      <c r="F52">
        <v>-8.7699999999999996E-4</v>
      </c>
    </row>
    <row r="53" spans="3:6" x14ac:dyDescent="0.2">
      <c r="C53" t="s">
        <v>46</v>
      </c>
      <c r="D53" s="15">
        <v>-1.8500000000000001E-3</v>
      </c>
      <c r="F53" s="15">
        <v>-8.7699999999999996E-4</v>
      </c>
    </row>
    <row r="54" spans="3:6" x14ac:dyDescent="0.2">
      <c r="C54" t="s">
        <v>47</v>
      </c>
      <c r="D54">
        <v>1.1814E-2</v>
      </c>
      <c r="F54">
        <v>-6.6200000000000005E-4</v>
      </c>
    </row>
    <row r="55" spans="3:6" x14ac:dyDescent="0.2">
      <c r="C55" t="s">
        <v>48</v>
      </c>
      <c r="D55">
        <v>-3.3999999999999998E-3</v>
      </c>
      <c r="F55">
        <v>-4.2880000000000001E-3</v>
      </c>
    </row>
    <row r="56" spans="3:6" x14ac:dyDescent="0.2">
      <c r="C56" t="s">
        <v>10</v>
      </c>
      <c r="D56">
        <v>-6.6800000000000002E-3</v>
      </c>
      <c r="F56">
        <v>-1.2045999999999999E-2</v>
      </c>
    </row>
    <row r="57" spans="3:6" x14ac:dyDescent="0.2">
      <c r="C57" t="s">
        <v>8</v>
      </c>
      <c r="D57">
        <v>-7.281E-2</v>
      </c>
      <c r="F57">
        <v>-1.4541999999999999E-2</v>
      </c>
    </row>
    <row r="58" spans="3:6" x14ac:dyDescent="0.2">
      <c r="C58" t="s">
        <v>11</v>
      </c>
      <c r="D58">
        <v>-3.7399999999999998E-3</v>
      </c>
      <c r="F58">
        <v>-4.3559999999999996E-3</v>
      </c>
    </row>
    <row r="59" spans="3:6" x14ac:dyDescent="0.2">
      <c r="C59" t="s">
        <v>12</v>
      </c>
      <c r="D59">
        <v>4.1340999999999999E-3</v>
      </c>
      <c r="F59">
        <v>1.01879E-2</v>
      </c>
    </row>
    <row r="60" spans="3:6" x14ac:dyDescent="0.2">
      <c r="C60" t="s">
        <v>13</v>
      </c>
      <c r="D60">
        <v>1.3883999999999999E-3</v>
      </c>
      <c r="F60">
        <v>1.9287E-3</v>
      </c>
    </row>
    <row r="61" spans="3:6" x14ac:dyDescent="0.2">
      <c r="C61" t="s">
        <v>14</v>
      </c>
      <c r="D61">
        <v>-8.1300000000000003E-4</v>
      </c>
      <c r="F61">
        <v>-1.7329999999999999E-3</v>
      </c>
    </row>
    <row r="62" spans="3:6" x14ac:dyDescent="0.2">
      <c r="C62" t="s">
        <v>9</v>
      </c>
      <c r="D62">
        <v>1.8912399999999999E-2</v>
      </c>
      <c r="F62">
        <v>9.9985000000000004E-3</v>
      </c>
    </row>
    <row r="63" spans="3:6" x14ac:dyDescent="0.2">
      <c r="C63" t="s">
        <v>15</v>
      </c>
      <c r="D63">
        <v>2.3526399999999999E-2</v>
      </c>
      <c r="F63">
        <v>-1.1058999999999999E-2</v>
      </c>
    </row>
    <row r="64" spans="3:6" x14ac:dyDescent="0.2">
      <c r="C64" t="s">
        <v>16</v>
      </c>
      <c r="D64">
        <v>0.34834599999999999</v>
      </c>
      <c r="F64">
        <v>5.8066000000000003E-3</v>
      </c>
    </row>
    <row r="65" spans="4:6" x14ac:dyDescent="0.2">
      <c r="D65">
        <v>-2.8089999999999999E-3</v>
      </c>
      <c r="F65">
        <v>8.4159999999999997E-4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2019-02-01T17:34:40Z</dcterms:modified>
</cp:coreProperties>
</file>