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H318" i="1" l="1"/>
  <c r="G318" i="1"/>
  <c r="F318" i="1"/>
  <c r="H299" i="1"/>
  <c r="G299" i="1"/>
  <c r="F299" i="1"/>
  <c r="H281" i="1"/>
  <c r="G281" i="1"/>
  <c r="F281" i="1"/>
  <c r="H262" i="1"/>
  <c r="G262" i="1"/>
  <c r="F262" i="1"/>
  <c r="H244" i="1"/>
  <c r="G244" i="1"/>
  <c r="F244" i="1"/>
  <c r="H225" i="1"/>
  <c r="G225" i="1"/>
  <c r="F225" i="1"/>
  <c r="H205" i="1"/>
  <c r="G205" i="1"/>
  <c r="F205" i="1"/>
  <c r="H187" i="1"/>
  <c r="G187" i="1"/>
  <c r="F187" i="1"/>
  <c r="H170" i="1"/>
  <c r="G170" i="1"/>
  <c r="F170" i="1"/>
  <c r="H152" i="1"/>
  <c r="G152" i="1"/>
  <c r="F152" i="1"/>
  <c r="H115" i="1"/>
  <c r="G115" i="1"/>
  <c r="F115" i="1"/>
  <c r="F135" i="1"/>
  <c r="G135" i="1"/>
  <c r="H135" i="1"/>
  <c r="W90" i="1"/>
  <c r="V90" i="1"/>
  <c r="U90" i="1"/>
  <c r="T90" i="1"/>
  <c r="S90" i="1"/>
  <c r="R90" i="1"/>
  <c r="W89" i="1"/>
  <c r="V89" i="1"/>
  <c r="U89" i="1"/>
  <c r="T89" i="1"/>
  <c r="S89" i="1"/>
  <c r="R89" i="1"/>
  <c r="W88" i="1"/>
  <c r="V88" i="1"/>
  <c r="U88" i="1"/>
  <c r="T88" i="1"/>
  <c r="S88" i="1"/>
  <c r="R88" i="1"/>
  <c r="O90" i="1"/>
  <c r="N90" i="1"/>
  <c r="M90" i="1"/>
  <c r="L90" i="1"/>
  <c r="K90" i="1"/>
  <c r="J90" i="1"/>
  <c r="O89" i="1"/>
  <c r="N89" i="1"/>
  <c r="M89" i="1"/>
  <c r="L89" i="1"/>
  <c r="K89" i="1"/>
  <c r="J89" i="1"/>
  <c r="O88" i="1"/>
  <c r="N88" i="1"/>
  <c r="M88" i="1"/>
  <c r="L88" i="1"/>
  <c r="K88" i="1"/>
  <c r="J88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A312" i="1"/>
  <c r="D309" i="1"/>
  <c r="D315" i="1"/>
  <c r="C309" i="1"/>
  <c r="C315" i="1"/>
  <c r="B309" i="1"/>
  <c r="B315" i="1"/>
  <c r="D308" i="1"/>
  <c r="D314" i="1"/>
  <c r="C308" i="1"/>
  <c r="C314" i="1"/>
  <c r="B308" i="1"/>
  <c r="B314" i="1"/>
  <c r="D307" i="1"/>
  <c r="D313" i="1"/>
  <c r="C307" i="1"/>
  <c r="C313" i="1"/>
  <c r="B307" i="1"/>
  <c r="B313" i="1"/>
  <c r="D306" i="1"/>
  <c r="D312" i="1"/>
  <c r="C306" i="1"/>
  <c r="C312" i="1"/>
  <c r="B306" i="1"/>
  <c r="B312" i="1"/>
  <c r="D305" i="1"/>
  <c r="C305" i="1"/>
  <c r="B305" i="1"/>
  <c r="G316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G315" i="1"/>
  <c r="G314" i="1"/>
  <c r="G313" i="1"/>
  <c r="G312" i="1"/>
  <c r="G311" i="1"/>
  <c r="G310" i="1"/>
  <c r="G309" i="1"/>
  <c r="G308" i="1"/>
  <c r="G307" i="1"/>
  <c r="G306" i="1"/>
  <c r="G305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A293" i="1"/>
  <c r="D290" i="1"/>
  <c r="D296" i="1"/>
  <c r="C290" i="1"/>
  <c r="C296" i="1"/>
  <c r="B290" i="1"/>
  <c r="B296" i="1"/>
  <c r="D289" i="1"/>
  <c r="D295" i="1"/>
  <c r="C289" i="1"/>
  <c r="C295" i="1"/>
  <c r="B289" i="1"/>
  <c r="B295" i="1"/>
  <c r="D288" i="1"/>
  <c r="D294" i="1"/>
  <c r="C288" i="1"/>
  <c r="C294" i="1"/>
  <c r="B288" i="1"/>
  <c r="B294" i="1"/>
  <c r="D287" i="1"/>
  <c r="D293" i="1"/>
  <c r="C287" i="1"/>
  <c r="C293" i="1"/>
  <c r="B287" i="1"/>
  <c r="B293" i="1"/>
  <c r="D286" i="1"/>
  <c r="C286" i="1"/>
  <c r="B286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A275" i="1"/>
  <c r="D272" i="1"/>
  <c r="D278" i="1"/>
  <c r="C272" i="1"/>
  <c r="C278" i="1"/>
  <c r="B272" i="1"/>
  <c r="B278" i="1"/>
  <c r="D271" i="1"/>
  <c r="D277" i="1"/>
  <c r="C271" i="1"/>
  <c r="C277" i="1"/>
  <c r="B271" i="1"/>
  <c r="B277" i="1"/>
  <c r="D270" i="1"/>
  <c r="D276" i="1"/>
  <c r="C270" i="1"/>
  <c r="C276" i="1"/>
  <c r="B270" i="1"/>
  <c r="B276" i="1"/>
  <c r="D269" i="1"/>
  <c r="D275" i="1"/>
  <c r="C269" i="1"/>
  <c r="C275" i="1"/>
  <c r="B269" i="1"/>
  <c r="B275" i="1"/>
  <c r="D268" i="1"/>
  <c r="C268" i="1"/>
  <c r="B268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A256" i="1"/>
  <c r="D253" i="1"/>
  <c r="D259" i="1"/>
  <c r="C253" i="1"/>
  <c r="C259" i="1"/>
  <c r="B253" i="1"/>
  <c r="B259" i="1"/>
  <c r="D252" i="1"/>
  <c r="D258" i="1"/>
  <c r="C252" i="1"/>
  <c r="C258" i="1"/>
  <c r="B252" i="1"/>
  <c r="B258" i="1"/>
  <c r="D251" i="1"/>
  <c r="D257" i="1"/>
  <c r="C251" i="1"/>
  <c r="C257" i="1"/>
  <c r="B251" i="1"/>
  <c r="B257" i="1"/>
  <c r="D250" i="1"/>
  <c r="D256" i="1"/>
  <c r="C250" i="1"/>
  <c r="C256" i="1"/>
  <c r="B250" i="1"/>
  <c r="B256" i="1"/>
  <c r="D249" i="1"/>
  <c r="C249" i="1"/>
  <c r="B249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A238" i="1"/>
  <c r="D235" i="1"/>
  <c r="D241" i="1"/>
  <c r="C235" i="1"/>
  <c r="C241" i="1"/>
  <c r="B235" i="1"/>
  <c r="B241" i="1"/>
  <c r="D234" i="1"/>
  <c r="D240" i="1"/>
  <c r="C234" i="1"/>
  <c r="C240" i="1"/>
  <c r="B234" i="1"/>
  <c r="B240" i="1"/>
  <c r="D233" i="1"/>
  <c r="D239" i="1"/>
  <c r="C233" i="1"/>
  <c r="C239" i="1"/>
  <c r="B233" i="1"/>
  <c r="B239" i="1"/>
  <c r="D232" i="1"/>
  <c r="D238" i="1"/>
  <c r="C232" i="1"/>
  <c r="C238" i="1"/>
  <c r="B232" i="1"/>
  <c r="B238" i="1"/>
  <c r="D231" i="1"/>
  <c r="C231" i="1"/>
  <c r="B231" i="1"/>
  <c r="H231" i="1"/>
  <c r="G231" i="1"/>
  <c r="F231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A219" i="1"/>
  <c r="D216" i="1"/>
  <c r="D222" i="1"/>
  <c r="C216" i="1"/>
  <c r="C222" i="1"/>
  <c r="B216" i="1"/>
  <c r="B222" i="1"/>
  <c r="D215" i="1"/>
  <c r="D221" i="1"/>
  <c r="C215" i="1"/>
  <c r="C221" i="1"/>
  <c r="B215" i="1"/>
  <c r="B221" i="1"/>
  <c r="D214" i="1"/>
  <c r="D220" i="1"/>
  <c r="C214" i="1"/>
  <c r="C220" i="1"/>
  <c r="B214" i="1"/>
  <c r="B220" i="1"/>
  <c r="D213" i="1"/>
  <c r="D219" i="1"/>
  <c r="C213" i="1"/>
  <c r="C219" i="1"/>
  <c r="B213" i="1"/>
  <c r="B219" i="1"/>
  <c r="D212" i="1"/>
  <c r="C212" i="1"/>
  <c r="B212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A199" i="1"/>
  <c r="D196" i="1"/>
  <c r="D202" i="1"/>
  <c r="C196" i="1"/>
  <c r="C202" i="1"/>
  <c r="B196" i="1"/>
  <c r="B202" i="1"/>
  <c r="D195" i="1"/>
  <c r="D201" i="1"/>
  <c r="C195" i="1"/>
  <c r="C201" i="1"/>
  <c r="B195" i="1"/>
  <c r="B201" i="1"/>
  <c r="D194" i="1"/>
  <c r="D200" i="1"/>
  <c r="C194" i="1"/>
  <c r="C200" i="1"/>
  <c r="B194" i="1"/>
  <c r="B200" i="1"/>
  <c r="D193" i="1"/>
  <c r="D199" i="1"/>
  <c r="C193" i="1"/>
  <c r="C199" i="1"/>
  <c r="B193" i="1"/>
  <c r="B199" i="1"/>
  <c r="D192" i="1"/>
  <c r="C192" i="1"/>
  <c r="B192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G203" i="1"/>
  <c r="G202" i="1"/>
  <c r="G201" i="1"/>
  <c r="G200" i="1"/>
  <c r="F203" i="1"/>
  <c r="F202" i="1"/>
  <c r="F201" i="1"/>
  <c r="F200" i="1"/>
  <c r="F199" i="1"/>
  <c r="F198" i="1"/>
  <c r="F197" i="1"/>
  <c r="F196" i="1"/>
  <c r="G199" i="1"/>
  <c r="G198" i="1"/>
  <c r="G197" i="1"/>
  <c r="G196" i="1"/>
  <c r="G195" i="1"/>
  <c r="G194" i="1"/>
  <c r="G193" i="1"/>
  <c r="G192" i="1"/>
  <c r="F195" i="1"/>
  <c r="F194" i="1"/>
  <c r="F193" i="1"/>
  <c r="F192" i="1"/>
  <c r="A181" i="1"/>
  <c r="D178" i="1"/>
  <c r="D184" i="1"/>
  <c r="C178" i="1"/>
  <c r="C184" i="1"/>
  <c r="B178" i="1"/>
  <c r="B184" i="1"/>
  <c r="D177" i="1"/>
  <c r="D183" i="1"/>
  <c r="C177" i="1"/>
  <c r="C183" i="1"/>
  <c r="B177" i="1"/>
  <c r="B183" i="1"/>
  <c r="D176" i="1"/>
  <c r="D182" i="1"/>
  <c r="C176" i="1"/>
  <c r="C182" i="1"/>
  <c r="B176" i="1"/>
  <c r="B182" i="1"/>
  <c r="D175" i="1"/>
  <c r="D181" i="1"/>
  <c r="C175" i="1"/>
  <c r="C181" i="1"/>
  <c r="B175" i="1"/>
  <c r="B181" i="1"/>
  <c r="D174" i="1"/>
  <c r="C174" i="1"/>
  <c r="B174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A164" i="1"/>
  <c r="D161" i="1"/>
  <c r="D167" i="1"/>
  <c r="C161" i="1"/>
  <c r="C167" i="1"/>
  <c r="B161" i="1"/>
  <c r="B167" i="1"/>
  <c r="D160" i="1"/>
  <c r="D166" i="1"/>
  <c r="C160" i="1"/>
  <c r="C166" i="1"/>
  <c r="B160" i="1"/>
  <c r="B166" i="1"/>
  <c r="D159" i="1"/>
  <c r="D165" i="1"/>
  <c r="C159" i="1"/>
  <c r="C165" i="1"/>
  <c r="B159" i="1"/>
  <c r="B165" i="1"/>
  <c r="D158" i="1"/>
  <c r="D164" i="1"/>
  <c r="C158" i="1"/>
  <c r="C164" i="1"/>
  <c r="B158" i="1"/>
  <c r="B164" i="1"/>
  <c r="D157" i="1"/>
  <c r="C157" i="1"/>
  <c r="B157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A146" i="1"/>
  <c r="D143" i="1"/>
  <c r="D149" i="1"/>
  <c r="C143" i="1"/>
  <c r="C149" i="1"/>
  <c r="B143" i="1"/>
  <c r="B149" i="1"/>
  <c r="D142" i="1"/>
  <c r="D148" i="1"/>
  <c r="C142" i="1"/>
  <c r="C148" i="1"/>
  <c r="B142" i="1"/>
  <c r="B148" i="1"/>
  <c r="D141" i="1"/>
  <c r="D147" i="1"/>
  <c r="C141" i="1"/>
  <c r="C147" i="1"/>
  <c r="B141" i="1"/>
  <c r="B147" i="1"/>
  <c r="D140" i="1"/>
  <c r="D146" i="1"/>
  <c r="C140" i="1"/>
  <c r="C146" i="1"/>
  <c r="B140" i="1"/>
  <c r="B146" i="1"/>
  <c r="D139" i="1"/>
  <c r="C139" i="1"/>
  <c r="B139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G132" i="1"/>
  <c r="C122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G133" i="1"/>
  <c r="G131" i="1"/>
  <c r="C125" i="1"/>
  <c r="G130" i="1"/>
  <c r="G129" i="1"/>
  <c r="G128" i="1"/>
  <c r="G127" i="1"/>
  <c r="G126" i="1"/>
  <c r="G125" i="1"/>
  <c r="G124" i="1"/>
  <c r="G123" i="1"/>
  <c r="G122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A129" i="1"/>
  <c r="C104" i="1"/>
  <c r="D102" i="1"/>
  <c r="C102" i="1"/>
  <c r="D109" i="1"/>
  <c r="D106" i="1"/>
  <c r="D112" i="1"/>
  <c r="D105" i="1"/>
  <c r="D111" i="1"/>
  <c r="D104" i="1"/>
  <c r="D110" i="1"/>
  <c r="D103" i="1"/>
  <c r="D108" i="1"/>
  <c r="C106" i="1"/>
  <c r="C105" i="1"/>
  <c r="C103" i="1"/>
  <c r="C109" i="1"/>
  <c r="B106" i="1"/>
  <c r="B112" i="1"/>
  <c r="B105" i="1"/>
  <c r="B104" i="1"/>
  <c r="B103" i="1"/>
  <c r="B102" i="1"/>
  <c r="H112" i="1"/>
  <c r="H109" i="1"/>
  <c r="H113" i="1"/>
  <c r="H111" i="1"/>
  <c r="H110" i="1"/>
  <c r="H108" i="1"/>
  <c r="H107" i="1"/>
  <c r="H106" i="1"/>
  <c r="H105" i="1"/>
  <c r="H104" i="1"/>
  <c r="H103" i="1"/>
  <c r="H102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F110" i="1"/>
  <c r="F113" i="1"/>
  <c r="F112" i="1"/>
  <c r="F111" i="1"/>
  <c r="F109" i="1"/>
  <c r="F108" i="1"/>
  <c r="F107" i="1"/>
  <c r="F106" i="1"/>
  <c r="F102" i="1"/>
  <c r="F103" i="1"/>
  <c r="F104" i="1"/>
  <c r="F105" i="1"/>
  <c r="A109" i="1"/>
  <c r="B311" i="1"/>
  <c r="C311" i="1"/>
  <c r="D311" i="1"/>
  <c r="B292" i="1"/>
  <c r="C292" i="1"/>
  <c r="D292" i="1"/>
  <c r="B274" i="1"/>
  <c r="C274" i="1"/>
  <c r="D274" i="1"/>
  <c r="B255" i="1"/>
  <c r="C255" i="1"/>
  <c r="D255" i="1"/>
  <c r="B237" i="1"/>
  <c r="C237" i="1"/>
  <c r="D237" i="1"/>
  <c r="C218" i="1"/>
  <c r="D218" i="1"/>
  <c r="B218" i="1"/>
  <c r="C198" i="1"/>
  <c r="D198" i="1"/>
  <c r="B198" i="1"/>
  <c r="B180" i="1"/>
  <c r="C180" i="1"/>
  <c r="D180" i="1"/>
  <c r="B163" i="1"/>
  <c r="C163" i="1"/>
  <c r="D163" i="1"/>
  <c r="D145" i="1"/>
  <c r="B145" i="1"/>
  <c r="C145" i="1"/>
  <c r="D124" i="1"/>
  <c r="D125" i="1"/>
  <c r="D126" i="1"/>
  <c r="D122" i="1"/>
  <c r="D123" i="1"/>
  <c r="D129" i="1"/>
  <c r="C126" i="1"/>
  <c r="C132" i="1"/>
  <c r="C123" i="1"/>
  <c r="C129" i="1"/>
  <c r="C124" i="1"/>
  <c r="C131" i="1"/>
  <c r="B122" i="1"/>
  <c r="B125" i="1"/>
  <c r="B124" i="1"/>
  <c r="B123" i="1"/>
  <c r="B129" i="1"/>
  <c r="B126" i="1"/>
  <c r="C112" i="1"/>
  <c r="C111" i="1"/>
  <c r="C110" i="1"/>
  <c r="C108" i="1"/>
  <c r="B110" i="1"/>
  <c r="B109" i="1"/>
  <c r="B111" i="1"/>
  <c r="B108" i="1"/>
  <c r="C128" i="1"/>
  <c r="D131" i="1"/>
  <c r="D132" i="1"/>
  <c r="D130" i="1"/>
  <c r="D128" i="1"/>
  <c r="C130" i="1"/>
  <c r="B132" i="1"/>
  <c r="B128" i="1"/>
  <c r="B131" i="1"/>
  <c r="B130" i="1"/>
  <c r="L85" i="1"/>
  <c r="L87" i="1"/>
  <c r="F87" i="1"/>
  <c r="D87" i="1"/>
  <c r="B95" i="1"/>
  <c r="B98" i="1"/>
  <c r="W85" i="1"/>
  <c r="V85" i="1"/>
  <c r="U85" i="1"/>
  <c r="T85" i="1"/>
  <c r="S85" i="1"/>
  <c r="R85" i="1"/>
  <c r="O85" i="1"/>
  <c r="N85" i="1"/>
  <c r="M85" i="1"/>
  <c r="K85" i="1"/>
  <c r="J85" i="1"/>
  <c r="B93" i="1"/>
  <c r="B96" i="1"/>
  <c r="W86" i="1"/>
  <c r="V86" i="1"/>
  <c r="U86" i="1"/>
  <c r="T86" i="1"/>
  <c r="D94" i="1"/>
  <c r="D97" i="1"/>
  <c r="S86" i="1"/>
  <c r="R86" i="1"/>
  <c r="O86" i="1"/>
  <c r="N86" i="1"/>
  <c r="M86" i="1"/>
  <c r="L86" i="1"/>
  <c r="K86" i="1"/>
  <c r="J86" i="1"/>
  <c r="W87" i="1"/>
  <c r="V87" i="1"/>
  <c r="U87" i="1"/>
  <c r="T87" i="1"/>
  <c r="S87" i="1"/>
  <c r="R87" i="1"/>
  <c r="O87" i="1"/>
  <c r="N87" i="1"/>
  <c r="M87" i="1"/>
  <c r="K87" i="1"/>
  <c r="J87" i="1"/>
  <c r="G87" i="1"/>
  <c r="E87" i="1"/>
  <c r="E95" i="1"/>
  <c r="E98" i="1"/>
  <c r="C87" i="1"/>
  <c r="B87" i="1"/>
  <c r="G86" i="1"/>
  <c r="F86" i="1"/>
  <c r="E86" i="1"/>
  <c r="D86" i="1"/>
  <c r="C86" i="1"/>
  <c r="B86" i="1"/>
  <c r="G85" i="1"/>
  <c r="F85" i="1"/>
  <c r="E85" i="1"/>
  <c r="E93" i="1"/>
  <c r="E96" i="1"/>
  <c r="D85" i="1"/>
  <c r="C85" i="1"/>
  <c r="C93" i="1"/>
  <c r="C96" i="1"/>
  <c r="B85" i="1"/>
  <c r="B94" i="1"/>
  <c r="B97" i="1"/>
  <c r="F94" i="1"/>
  <c r="F97" i="1"/>
  <c r="F93" i="1"/>
  <c r="F96" i="1"/>
  <c r="G95" i="1"/>
  <c r="G98" i="1"/>
  <c r="C94" i="1"/>
  <c r="C97" i="1"/>
  <c r="G94" i="1"/>
  <c r="G97" i="1"/>
  <c r="G93" i="1"/>
  <c r="G96" i="1"/>
  <c r="E94" i="1"/>
  <c r="E97" i="1"/>
  <c r="C95" i="1"/>
  <c r="C98" i="1"/>
  <c r="F95" i="1"/>
  <c r="F98" i="1"/>
  <c r="D93" i="1"/>
  <c r="D96" i="1"/>
  <c r="D95" i="1"/>
  <c r="D98" i="1"/>
</calcChain>
</file>

<file path=xl/sharedStrings.xml><?xml version="1.0" encoding="utf-8"?>
<sst xmlns="http://schemas.openxmlformats.org/spreadsheetml/2006/main" count="1343" uniqueCount="322">
  <si>
    <t>Nutzer 1</t>
  </si>
  <si>
    <t>Gruppe 1</t>
  </si>
  <si>
    <t>Nutzer 2</t>
  </si>
  <si>
    <t>Gruppe 2</t>
  </si>
  <si>
    <t>Nutzer 3</t>
  </si>
  <si>
    <t>Gruppe 3</t>
  </si>
  <si>
    <t>Normal</t>
  </si>
  <si>
    <t>Nutzer</t>
  </si>
  <si>
    <t>Unten</t>
  </si>
  <si>
    <t>Mitte</t>
  </si>
  <si>
    <t>711.093</t>
  </si>
  <si>
    <t>9.20430</t>
  </si>
  <si>
    <t>7.93920</t>
  </si>
  <si>
    <t>58287.0</t>
  </si>
  <si>
    <t>1893.62</t>
  </si>
  <si>
    <t>8255.43</t>
  </si>
  <si>
    <t>40.1282</t>
  </si>
  <si>
    <t>83481.2</t>
  </si>
  <si>
    <t>65.2749</t>
  </si>
  <si>
    <t>40.5626</t>
  </si>
  <si>
    <t>5.34934</t>
  </si>
  <si>
    <t>392.695</t>
  </si>
  <si>
    <t>2151.21</t>
  </si>
  <si>
    <t>65517.0</t>
  </si>
  <si>
    <t>232.080</t>
  </si>
  <si>
    <t>1 Sek</t>
  </si>
  <si>
    <t>6358.67</t>
  </si>
  <si>
    <t>969.852</t>
  </si>
  <si>
    <t>2563.19</t>
  </si>
  <si>
    <t>28047.1</t>
  </si>
  <si>
    <t>80247.6</t>
  </si>
  <si>
    <t>591487</t>
  </si>
  <si>
    <t>3732.16</t>
  </si>
  <si>
    <t>62.8827</t>
  </si>
  <si>
    <t>32.2157</t>
  </si>
  <si>
    <t>8.65582</t>
  </si>
  <si>
    <t>9.56072</t>
  </si>
  <si>
    <t>3.53889</t>
  </si>
  <si>
    <t>92.3628</t>
  </si>
  <si>
    <t>603.881</t>
  </si>
  <si>
    <t>614.215</t>
  </si>
  <si>
    <t>22248.9</t>
  </si>
  <si>
    <t>274981</t>
  </si>
  <si>
    <t>40.1281</t>
  </si>
  <si>
    <t>509183</t>
  </si>
  <si>
    <t>730467</t>
  </si>
  <si>
    <t>4916xx</t>
  </si>
  <si>
    <t>3.53820</t>
  </si>
  <si>
    <t>614.216</t>
  </si>
  <si>
    <t>969.857</t>
  </si>
  <si>
    <t>605128</t>
  </si>
  <si>
    <t>8024.76</t>
  </si>
  <si>
    <t>62.8607</t>
  </si>
  <si>
    <t>224489</t>
  </si>
  <si>
    <t>5914x7</t>
  </si>
  <si>
    <t>9.56207</t>
  </si>
  <si>
    <t>2563.x9</t>
  </si>
  <si>
    <t>603.801</t>
  </si>
  <si>
    <t>9.20434</t>
  </si>
  <si>
    <t>8.652xx</t>
  </si>
  <si>
    <t>302.680</t>
  </si>
  <si>
    <t>65.2748</t>
  </si>
  <si>
    <t>509133</t>
  </si>
  <si>
    <t>40.5623</t>
  </si>
  <si>
    <t>40.1283</t>
  </si>
  <si>
    <t>92.36xx</t>
  </si>
  <si>
    <t>80246.7</t>
  </si>
  <si>
    <t>8.62xxx</t>
  </si>
  <si>
    <t>969.629</t>
  </si>
  <si>
    <t>6051.xx</t>
  </si>
  <si>
    <t>6031.81</t>
  </si>
  <si>
    <t>62.8307</t>
  </si>
  <si>
    <t>2563.12</t>
  </si>
  <si>
    <t>2224x.x</t>
  </si>
  <si>
    <t>491830</t>
  </si>
  <si>
    <t>3.53xxx</t>
  </si>
  <si>
    <t>280467</t>
  </si>
  <si>
    <t>6551.xx</t>
  </si>
  <si>
    <t>614.21x</t>
  </si>
  <si>
    <t>6358.78</t>
  </si>
  <si>
    <t>32.1227</t>
  </si>
  <si>
    <t>Nutzer 4</t>
  </si>
  <si>
    <t>Nutzer 5</t>
  </si>
  <si>
    <t>Nutzer 6</t>
  </si>
  <si>
    <t>Nutzer 7</t>
  </si>
  <si>
    <t>Nutzer 8</t>
  </si>
  <si>
    <t>Nutzer 9</t>
  </si>
  <si>
    <t>Nutzer 10</t>
  </si>
  <si>
    <t>Nutzer 11</t>
  </si>
  <si>
    <t>Nutzer 12</t>
  </si>
  <si>
    <t>8255.xx</t>
  </si>
  <si>
    <t>40.56xx</t>
  </si>
  <si>
    <t>5828.xx</t>
  </si>
  <si>
    <t>95148x</t>
  </si>
  <si>
    <t>62.8xxx</t>
  </si>
  <si>
    <t>2563.xx</t>
  </si>
  <si>
    <t>9.562xx</t>
  </si>
  <si>
    <t>603.81x</t>
  </si>
  <si>
    <t>22242.x</t>
  </si>
  <si>
    <t>2804.71</t>
  </si>
  <si>
    <t>32.2151</t>
  </si>
  <si>
    <t>491xxx</t>
  </si>
  <si>
    <t>614.2xx</t>
  </si>
  <si>
    <t>635xxx</t>
  </si>
  <si>
    <t>8024.7x</t>
  </si>
  <si>
    <t>8.655xx</t>
  </si>
  <si>
    <t>60515.x</t>
  </si>
  <si>
    <t>92.32xx</t>
  </si>
  <si>
    <t>969.8xx</t>
  </si>
  <si>
    <t>7.9392x</t>
  </si>
  <si>
    <t>5.34984</t>
  </si>
  <si>
    <t>18918x</t>
  </si>
  <si>
    <t>232080</t>
  </si>
  <si>
    <t>3.53893</t>
  </si>
  <si>
    <t>491863</t>
  </si>
  <si>
    <t>35.2157</t>
  </si>
  <si>
    <t>60519.6</t>
  </si>
  <si>
    <t>8.6582x</t>
  </si>
  <si>
    <t>802475</t>
  </si>
  <si>
    <t>2224.8.9</t>
  </si>
  <si>
    <t>25631.6</t>
  </si>
  <si>
    <t>62.875x</t>
  </si>
  <si>
    <t>65.27xx</t>
  </si>
  <si>
    <t>392.693</t>
  </si>
  <si>
    <t>509193</t>
  </si>
  <si>
    <t>1893.xx</t>
  </si>
  <si>
    <t>7.93xxx</t>
  </si>
  <si>
    <t>232.083</t>
  </si>
  <si>
    <t>83481.4</t>
  </si>
  <si>
    <t>40.5625</t>
  </si>
  <si>
    <t>5.349xx</t>
  </si>
  <si>
    <t>37.xxxx</t>
  </si>
  <si>
    <t>969.xxx</t>
  </si>
  <si>
    <t>60519x</t>
  </si>
  <si>
    <t>92.xxxx</t>
  </si>
  <si>
    <t>8.6xxxx</t>
  </si>
  <si>
    <t>8xxxxx</t>
  </si>
  <si>
    <t>5914xx</t>
  </si>
  <si>
    <t>603.8xx</t>
  </si>
  <si>
    <t>2248.9x</t>
  </si>
  <si>
    <t>9.5xxxx</t>
  </si>
  <si>
    <t>28074.1</t>
  </si>
  <si>
    <t>32.2xxx</t>
  </si>
  <si>
    <t>635.836</t>
  </si>
  <si>
    <t>3.538xx</t>
  </si>
  <si>
    <t>4012xx</t>
  </si>
  <si>
    <t>582870.</t>
  </si>
  <si>
    <t>5.34xxx</t>
  </si>
  <si>
    <t>6551.70</t>
  </si>
  <si>
    <t>9.20xxx</t>
  </si>
  <si>
    <t>5091xx</t>
  </si>
  <si>
    <t>65.2794</t>
  </si>
  <si>
    <t>392.692</t>
  </si>
  <si>
    <t>730xxx</t>
  </si>
  <si>
    <t>232.xxx</t>
  </si>
  <si>
    <t>3.5xxxx</t>
  </si>
  <si>
    <t>280xxx</t>
  </si>
  <si>
    <t>6051xx</t>
  </si>
  <si>
    <t>3732.xx</t>
  </si>
  <si>
    <t>92.3xxx</t>
  </si>
  <si>
    <t>8024xx</t>
  </si>
  <si>
    <t>8.65xxx</t>
  </si>
  <si>
    <t>9.56xxx</t>
  </si>
  <si>
    <t>2224.xx</t>
  </si>
  <si>
    <t>6517.0</t>
  </si>
  <si>
    <t>65.2479</t>
  </si>
  <si>
    <t>189363</t>
  </si>
  <si>
    <t>39265x</t>
  </si>
  <si>
    <t>7.93909</t>
  </si>
  <si>
    <t>8348.1x</t>
  </si>
  <si>
    <t>40.5620</t>
  </si>
  <si>
    <t>5.34913</t>
  </si>
  <si>
    <t>24981x</t>
  </si>
  <si>
    <t>2515.21</t>
  </si>
  <si>
    <t>92.3672</t>
  </si>
  <si>
    <t>962.9xx</t>
  </si>
  <si>
    <t>8024.78</t>
  </si>
  <si>
    <t>605198</t>
  </si>
  <si>
    <t>22249x</t>
  </si>
  <si>
    <t>2563.1x</t>
  </si>
  <si>
    <t>9.56027</t>
  </si>
  <si>
    <t>5914807</t>
  </si>
  <si>
    <t>614.1512</t>
  </si>
  <si>
    <t>4918.63</t>
  </si>
  <si>
    <t>28047x</t>
  </si>
  <si>
    <t>32.217x</t>
  </si>
  <si>
    <t>6357.xx</t>
  </si>
  <si>
    <t>920473</t>
  </si>
  <si>
    <t>232.0xx</t>
  </si>
  <si>
    <t>8348.12</t>
  </si>
  <si>
    <t>xxxxxx</t>
  </si>
  <si>
    <t>5828.73</t>
  </si>
  <si>
    <t>274xxx</t>
  </si>
  <si>
    <t>1893xx</t>
  </si>
  <si>
    <t>9.5627x</t>
  </si>
  <si>
    <t>62.85xx</t>
  </si>
  <si>
    <t>591xxx</t>
  </si>
  <si>
    <t>22224.4</t>
  </si>
  <si>
    <t>603xxx</t>
  </si>
  <si>
    <t>63xxxx</t>
  </si>
  <si>
    <t>969xxx</t>
  </si>
  <si>
    <t>3732.182</t>
  </si>
  <si>
    <t>605xxx</t>
  </si>
  <si>
    <t>92.362x</t>
  </si>
  <si>
    <t>53xxxx</t>
  </si>
  <si>
    <t>2151xx</t>
  </si>
  <si>
    <t>40.1xxx</t>
  </si>
  <si>
    <t>652xxx</t>
  </si>
  <si>
    <t>9.204xx</t>
  </si>
  <si>
    <t>392.6xx</t>
  </si>
  <si>
    <t>6551x.x</t>
  </si>
  <si>
    <t>50913x</t>
  </si>
  <si>
    <t>32.21xx</t>
  </si>
  <si>
    <t>969.3xx</t>
  </si>
  <si>
    <t>8.662xx</t>
  </si>
  <si>
    <t>3731.xx</t>
  </si>
  <si>
    <t>9.560xx</t>
  </si>
  <si>
    <t>6013.xx</t>
  </si>
  <si>
    <t>62.xxxx</t>
  </si>
  <si>
    <t>2224xx</t>
  </si>
  <si>
    <t>5828x.0</t>
  </si>
  <si>
    <t>614.3xx</t>
  </si>
  <si>
    <t>7.93320</t>
  </si>
  <si>
    <t>2320.80</t>
  </si>
  <si>
    <t>5828.70</t>
  </si>
  <si>
    <t>27.4981</t>
  </si>
  <si>
    <t>1893.92</t>
  </si>
  <si>
    <t>56.2749</t>
  </si>
  <si>
    <t>565170</t>
  </si>
  <si>
    <t>932.xxx</t>
  </si>
  <si>
    <t>2363.19</t>
  </si>
  <si>
    <t>2224.89</t>
  </si>
  <si>
    <t>9.5607x</t>
  </si>
  <si>
    <t>603881</t>
  </si>
  <si>
    <t>62.8277</t>
  </si>
  <si>
    <t>635.667</t>
  </si>
  <si>
    <t>280471</t>
  </si>
  <si>
    <t>451893</t>
  </si>
  <si>
    <t>614215</t>
  </si>
  <si>
    <t>962.xxx</t>
  </si>
  <si>
    <t>8.65226</t>
  </si>
  <si>
    <t>93.82xx</t>
  </si>
  <si>
    <t>605156</t>
  </si>
  <si>
    <t>7.939205</t>
  </si>
  <si>
    <t>2151.2x</t>
  </si>
  <si>
    <t>5.34954</t>
  </si>
  <si>
    <t>392.268</t>
  </si>
  <si>
    <t>65.2729</t>
  </si>
  <si>
    <t>224xxx</t>
  </si>
  <si>
    <t>603.3801</t>
  </si>
  <si>
    <t>2563.13</t>
  </si>
  <si>
    <t>62.8857</t>
  </si>
  <si>
    <t>491853</t>
  </si>
  <si>
    <t>32.215x</t>
  </si>
  <si>
    <t>3.5338x</t>
  </si>
  <si>
    <t>80247.2</t>
  </si>
  <si>
    <t>3731.16</t>
  </si>
  <si>
    <t>605195</t>
  </si>
  <si>
    <t>969.865</t>
  </si>
  <si>
    <t>92.3268</t>
  </si>
  <si>
    <t>9.567025</t>
  </si>
  <si>
    <t>635.857</t>
  </si>
  <si>
    <t>6551.78</t>
  </si>
  <si>
    <t>7.xxxxx</t>
  </si>
  <si>
    <t>7306xx</t>
  </si>
  <si>
    <t>58287.8</t>
  </si>
  <si>
    <t>5.3494x</t>
  </si>
  <si>
    <t>2151.xx</t>
  </si>
  <si>
    <t>8.6526x</t>
  </si>
  <si>
    <t>968.9xx</t>
  </si>
  <si>
    <t>80287.7</t>
  </si>
  <si>
    <t>92.23xx</t>
  </si>
  <si>
    <t>603.8x1</t>
  </si>
  <si>
    <t>5xxxxx</t>
  </si>
  <si>
    <t>62.83xx</t>
  </si>
  <si>
    <t>2563.9x</t>
  </si>
  <si>
    <t>3.539xx</t>
  </si>
  <si>
    <t>2807xx</t>
  </si>
  <si>
    <t>6358.xx</t>
  </si>
  <si>
    <t>49183x</t>
  </si>
  <si>
    <t>22224.x</t>
  </si>
  <si>
    <t>nur Zahl falsch</t>
  </si>
  <si>
    <t>nur Punkt falsch</t>
  </si>
  <si>
    <t>beides falsch</t>
  </si>
  <si>
    <t>Nur Zahl</t>
  </si>
  <si>
    <t>Nur Punkt</t>
  </si>
  <si>
    <t>beides</t>
  </si>
  <si>
    <t>0,5 Sek</t>
  </si>
  <si>
    <t>Nur Zahl, 1 Sek</t>
  </si>
  <si>
    <t xml:space="preserve">Unten </t>
  </si>
  <si>
    <t>Insgesamt</t>
  </si>
  <si>
    <t>1 Sekunde</t>
  </si>
  <si>
    <t>Minimum</t>
  </si>
  <si>
    <t>Q1</t>
  </si>
  <si>
    <t>Median</t>
  </si>
  <si>
    <t>Q3</t>
  </si>
  <si>
    <t>Maximum</t>
  </si>
  <si>
    <t>Q1-Minimum</t>
  </si>
  <si>
    <t>Median-Q1</t>
  </si>
  <si>
    <t>Q3-Median</t>
  </si>
  <si>
    <t>Maximum-Q3</t>
  </si>
  <si>
    <t>Anzahl der Fehler (einzelne Nutzer)</t>
  </si>
  <si>
    <t>1=Normal</t>
  </si>
  <si>
    <t>2=Unten</t>
  </si>
  <si>
    <t>3=Mitte</t>
  </si>
  <si>
    <t>Nur Zahl, 0.5 Sek</t>
  </si>
  <si>
    <t>Nur Punkt, 1 Sek</t>
  </si>
  <si>
    <t>Nur Punkt, 0.5 Sek</t>
  </si>
  <si>
    <t>beides, 1 Sek</t>
  </si>
  <si>
    <t>beides, 0.5 Sek</t>
  </si>
  <si>
    <t>Punkt allgemein, 1 Sek</t>
  </si>
  <si>
    <t>Punkt allgemein, 0.5 Sek</t>
  </si>
  <si>
    <t>Zahlen allgemein, 1 Sek</t>
  </si>
  <si>
    <t>Zahlen allgemein, 0.5 Sek</t>
  </si>
  <si>
    <t>Allgemein, 1 Sek</t>
  </si>
  <si>
    <t>Allgemein, 0.5 Sekunden</t>
  </si>
  <si>
    <t>NU</t>
  </si>
  <si>
    <t>NM</t>
  </si>
  <si>
    <t>MU</t>
  </si>
  <si>
    <t>T-Test</t>
  </si>
  <si>
    <t>0.5 Sekunden</t>
  </si>
  <si>
    <t>Fehlerrate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</si>
</sst>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8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2" borderId="0" xfId="0" applyNumberFormat="1" applyFill="1" applyBorder="1" applyAlignment="1">
      <alignment horizontal="left"/>
    </xf>
    <xf numFmtId="49" fontId="0" fillId="2" borderId="5" xfId="0" applyNumberFormat="1" applyFill="1" applyBorder="1" applyAlignment="1">
      <alignment horizontal="left"/>
    </xf>
    <xf numFmtId="49" fontId="0" fillId="3" borderId="0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2" borderId="4" xfId="0" applyNumberFormat="1" applyFill="1" applyBorder="1" applyAlignment="1">
      <alignment horizontal="left"/>
    </xf>
    <xf numFmtId="49" fontId="0" fillId="2" borderId="6" xfId="0" applyNumberFormat="1" applyFill="1" applyBorder="1" applyAlignment="1">
      <alignment horizontal="left"/>
    </xf>
    <xf numFmtId="49" fontId="0" fillId="3" borderId="5" xfId="0" applyNumberFormat="1" applyFill="1" applyBorder="1" applyAlignment="1">
      <alignment horizontal="left"/>
    </xf>
    <xf numFmtId="49" fontId="0" fillId="3" borderId="6" xfId="0" applyNumberFormat="1" applyFill="1" applyBorder="1" applyAlignment="1">
      <alignment horizontal="left"/>
    </xf>
    <xf numFmtId="49" fontId="0" fillId="3" borderId="4" xfId="0" applyNumberFormat="1" applyFill="1" applyBorder="1" applyAlignment="1">
      <alignment horizontal="left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0" fillId="0" borderId="7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8" xfId="0" applyFill="1" applyBorder="1"/>
    <xf numFmtId="49" fontId="0" fillId="0" borderId="4" xfId="0" applyNumberFormat="1" applyFill="1" applyBorder="1" applyAlignment="1">
      <alignment horizontal="left"/>
    </xf>
    <xf numFmtId="49" fontId="0" fillId="0" borderId="0" xfId="0" applyNumberFormat="1" applyFill="1" applyAlignment="1">
      <alignment horizontal="left"/>
    </xf>
    <xf numFmtId="49" fontId="0" fillId="0" borderId="8" xfId="0" applyNumberFormat="1" applyFill="1" applyBorder="1" applyAlignment="1">
      <alignment horizontal="left"/>
    </xf>
    <xf numFmtId="0" fontId="0" fillId="0" borderId="9" xfId="0" applyFill="1" applyBorder="1"/>
    <xf numFmtId="49" fontId="0" fillId="0" borderId="5" xfId="0" applyNumberFormat="1" applyFill="1" applyBorder="1" applyAlignment="1">
      <alignment horizontal="left"/>
    </xf>
    <xf numFmtId="49" fontId="0" fillId="0" borderId="6" xfId="0" applyNumberFormat="1" applyFill="1" applyBorder="1" applyAlignment="1">
      <alignment horizontal="left"/>
    </xf>
    <xf numFmtId="49" fontId="0" fillId="0" borderId="9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49" fontId="0" fillId="4" borderId="0" xfId="0" applyNumberFormat="1" applyFill="1" applyBorder="1" applyAlignment="1">
      <alignment horizontal="left"/>
    </xf>
    <xf numFmtId="49" fontId="0" fillId="4" borderId="5" xfId="0" applyNumberFormat="1" applyFill="1" applyBorder="1" applyAlignment="1">
      <alignment horizontal="left"/>
    </xf>
    <xf numFmtId="0" fontId="0" fillId="4" borderId="0" xfId="0" applyFill="1"/>
    <xf numFmtId="0" fontId="0" fillId="2" borderId="0" xfId="0" applyFill="1"/>
    <xf numFmtId="0" fontId="0" fillId="3" borderId="0" xfId="0" applyFill="1"/>
    <xf numFmtId="49" fontId="0" fillId="4" borderId="2" xfId="0" applyNumberFormat="1" applyFill="1" applyBorder="1" applyAlignment="1">
      <alignment horizontal="left"/>
    </xf>
    <xf numFmtId="49" fontId="0" fillId="4" borderId="3" xfId="0" applyNumberFormat="1" applyFill="1" applyBorder="1" applyAlignment="1">
      <alignment horizontal="left"/>
    </xf>
    <xf numFmtId="49" fontId="0" fillId="4" borderId="4" xfId="0" applyNumberFormat="1" applyFill="1" applyBorder="1" applyAlignment="1">
      <alignment horizontal="left"/>
    </xf>
    <xf numFmtId="49" fontId="0" fillId="4" borderId="6" xfId="0" applyNumberFormat="1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49" fontId="0" fillId="0" borderId="1" xfId="0" applyNumberFormat="1" applyFill="1" applyBorder="1" applyAlignment="1">
      <alignment horizontal="left"/>
    </xf>
    <xf numFmtId="49" fontId="0" fillId="0" borderId="13" xfId="0" applyNumberFormat="1" applyFill="1" applyBorder="1" applyAlignment="1">
      <alignment horizontal="left"/>
    </xf>
    <xf numFmtId="49" fontId="0" fillId="4" borderId="13" xfId="0" applyNumberFormat="1" applyFill="1" applyBorder="1" applyAlignment="1">
      <alignment horizontal="left"/>
    </xf>
    <xf numFmtId="49" fontId="0" fillId="4" borderId="14" xfId="0" applyNumberFormat="1" applyFill="1" applyBorder="1" applyAlignment="1">
      <alignment horizontal="left"/>
    </xf>
    <xf numFmtId="0" fontId="0" fillId="0" borderId="15" xfId="0" applyBorder="1"/>
    <xf numFmtId="0" fontId="0" fillId="0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3" borderId="15" xfId="0" applyFill="1" applyBorder="1"/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Sheet1!$B$108:$D$108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numCache>
              </c:numRef>
            </c:minus>
          </c:errBars>
          <c:val>
            <c:numRef>
              <c:f>Sheet1!$B$109:$D$109</c:f>
              <c:numCache>
                <c:formatCode>#,#00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Sheet1!$B$110:$D$110</c:f>
              <c:numCache>
                <c:formatCode>#,#00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Sheet1!$B$112:$D$112</c:f>
                <c:numCache>
                  <c:formatCode>General</c:formatCode>
                  <c:ptCount val="3"/>
                  <c:pt idx="0">
                    <c:v>0.75</c:v>
                  </c:pt>
                  <c:pt idx="1">
                    <c:v>0.75</c:v>
                  </c:pt>
                  <c:pt idx="2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Sheet1!$B$111:$D$111</c:f>
              <c:numCache>
                <c:formatCode>#,#00</c:formatCode>
                <c:ptCount val="3"/>
                <c:pt idx="0">
                  <c:v>1.25</c:v>
                </c:pt>
                <c:pt idx="1">
                  <c:v>1.25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934528"/>
        <c:axId val="54534528"/>
      </c:barChart>
      <c:catAx>
        <c:axId val="13893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54534528"/>
        <c:crosses val="autoZero"/>
        <c:auto val="1"/>
        <c:lblAlgn val="ctr"/>
        <c:lblOffset val="100"/>
        <c:noMultiLvlLbl val="0"/>
      </c:catAx>
      <c:valAx>
        <c:axId val="54534528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3893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Sheet1!$B$311:$D$311</c:f>
                <c:numCache>
                  <c:formatCode>General</c:formatCode>
                  <c:ptCount val="3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</c:numCache>
              </c:numRef>
            </c:minus>
          </c:errBars>
          <c:val>
            <c:numRef>
              <c:f>Sheet1!$B$312:$D$312</c:f>
              <c:numCache>
                <c:formatCode>#,#00</c:formatCode>
                <c:ptCount val="3"/>
                <c:pt idx="0">
                  <c:v>4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Sheet1!$B$313:$D$313</c:f>
              <c:numCache>
                <c:formatCode>#,#00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Sheet1!$B$315:$D$315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Sheet1!$B$314:$D$314</c:f>
              <c:numCache>
                <c:formatCode>#,#00</c:formatCode>
                <c:ptCount val="3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31936"/>
        <c:axId val="139837824"/>
      </c:barChart>
      <c:catAx>
        <c:axId val="13983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37824"/>
        <c:crosses val="autoZero"/>
        <c:auto val="1"/>
        <c:lblAlgn val="ctr"/>
        <c:lblOffset val="100"/>
        <c:noMultiLvlLbl val="0"/>
      </c:catAx>
      <c:valAx>
        <c:axId val="139837824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3983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Sheet1!$B$164:$D$164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Sheet1!$B$165:$D$165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Sheet1!$B$167:$D$167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0.75</c:v>
                  </c:pt>
                  <c:pt idx="2">
                    <c:v>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Sheet1!$B$166:$D$166</c:f>
              <c:numCache>
                <c:formatCode>#,#00</c:formatCode>
                <c:ptCount val="3"/>
                <c:pt idx="0">
                  <c:v>1</c:v>
                </c:pt>
                <c:pt idx="1">
                  <c:v>0.25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888768"/>
        <c:axId val="145890304"/>
      </c:barChart>
      <c:catAx>
        <c:axId val="14588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890304"/>
        <c:crosses val="autoZero"/>
        <c:auto val="1"/>
        <c:lblAlgn val="ctr"/>
        <c:lblOffset val="100"/>
        <c:noMultiLvlLbl val="0"/>
      </c:catAx>
      <c:valAx>
        <c:axId val="145890304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4588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Sheet1!$B$128:$D$128</c:f>
                <c:numCache>
                  <c:formatCode>General</c:formatCode>
                  <c:ptCount val="3"/>
                  <c:pt idx="0">
                    <c:v>1.75</c:v>
                  </c:pt>
                  <c:pt idx="1">
                    <c:v>2.75</c:v>
                  </c:pt>
                  <c:pt idx="2">
                    <c:v>2.75</c:v>
                  </c:pt>
                </c:numCache>
              </c:numRef>
            </c:minus>
          </c:errBars>
          <c:val>
            <c:numRef>
              <c:f>Sheet1!$B$129:$D$129</c:f>
              <c:numCache>
                <c:formatCode>#,#00</c:formatCode>
                <c:ptCount val="3"/>
                <c:pt idx="0">
                  <c:v>2.75</c:v>
                </c:pt>
                <c:pt idx="1">
                  <c:v>3.75</c:v>
                </c:pt>
                <c:pt idx="2">
                  <c:v>3.75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Sheet1!$B$130:$D$130</c:f>
              <c:numCache>
                <c:formatCode>#,#00</c:formatCode>
                <c:ptCount val="3"/>
                <c:pt idx="0">
                  <c:v>1.25</c:v>
                </c:pt>
                <c:pt idx="1">
                  <c:v>0.25</c:v>
                </c:pt>
                <c:pt idx="2">
                  <c:v>0.25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Sheet1!$B$132:$D$132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Sheet1!$B$131:$D$131</c:f>
              <c:numCache>
                <c:formatCode>#,#00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52448"/>
        <c:axId val="54553984"/>
      </c:barChart>
      <c:catAx>
        <c:axId val="545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4553984"/>
        <c:crosses val="autoZero"/>
        <c:auto val="1"/>
        <c:lblAlgn val="ctr"/>
        <c:lblOffset val="100"/>
        <c:noMultiLvlLbl val="0"/>
      </c:catAx>
      <c:valAx>
        <c:axId val="54553984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54552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Sheet1!$B$181:$D$181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Sheet1!$B$182:$D$182</c:f>
              <c:numCache>
                <c:formatCode>#,#00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Sheet1!$B$184:$D$184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0.75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Sheet1!$B$183:$D$183</c:f>
              <c:numCache>
                <c:formatCode>#,#00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84064"/>
        <c:axId val="54585600"/>
      </c:barChart>
      <c:catAx>
        <c:axId val="5458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54585600"/>
        <c:crosses val="autoZero"/>
        <c:auto val="1"/>
        <c:lblAlgn val="ctr"/>
        <c:lblOffset val="100"/>
        <c:noMultiLvlLbl val="0"/>
      </c:catAx>
      <c:valAx>
        <c:axId val="54585600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54584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Sheet1!$B$198:$D$198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0</c:v>
                  </c:pt>
                  <c:pt idx="2">
                    <c:v>0.75</c:v>
                  </c:pt>
                </c:numCache>
              </c:numRef>
            </c:minus>
          </c:errBars>
          <c:val>
            <c:numRef>
              <c:f>Sheet1!$B$199:$D$199</c:f>
              <c:numCache>
                <c:formatCode>#,#00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0.75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Sheet1!$B$200:$D$200</c:f>
              <c:numCache>
                <c:formatCode>#,#00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0.25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Sheet1!$B$198:$D$198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0</c:v>
                  </c:pt>
                  <c:pt idx="2">
                    <c:v>0.75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Sheet1!$B$201:$D$201</c:f>
              <c:numCache>
                <c:formatCode>#,#00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09952"/>
        <c:axId val="131311488"/>
      </c:barChart>
      <c:catAx>
        <c:axId val="13130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311488"/>
        <c:crosses val="autoZero"/>
        <c:auto val="1"/>
        <c:lblAlgn val="ctr"/>
        <c:lblOffset val="100"/>
        <c:noMultiLvlLbl val="0"/>
      </c:catAx>
      <c:valAx>
        <c:axId val="131311488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31309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Sheet1!$B$219:$D$219</c:f>
              <c:numCache>
                <c:formatCode>#,#00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Sheet1!$B$220:$D$220</c:f>
              <c:numCache>
                <c:formatCode>#,#00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Sheet1!$B$222:$D$222</c:f>
                <c:numCache>
                  <c:formatCode>General</c:formatCode>
                  <c:ptCount val="3"/>
                  <c:pt idx="0">
                    <c:v>0.75</c:v>
                  </c:pt>
                  <c:pt idx="1">
                    <c:v>2</c:v>
                  </c:pt>
                  <c:pt idx="2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Sheet1!$B$221:$D$221</c:f>
              <c:numCache>
                <c:formatCode>#,#00</c:formatCode>
                <c:ptCount val="3"/>
                <c:pt idx="0">
                  <c:v>1.25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32736"/>
        <c:axId val="131342720"/>
      </c:barChart>
      <c:catAx>
        <c:axId val="13133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342720"/>
        <c:crosses val="autoZero"/>
        <c:auto val="1"/>
        <c:lblAlgn val="ctr"/>
        <c:lblOffset val="100"/>
        <c:noMultiLvlLbl val="0"/>
      </c:catAx>
      <c:valAx>
        <c:axId val="131342720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3133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Sheet1!$B$237:$D$237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numCache>
              </c:numRef>
            </c:minus>
          </c:errBars>
          <c:val>
            <c:numRef>
              <c:f>Sheet1!$B$238:$D$238</c:f>
              <c:numCache>
                <c:formatCode>#,#00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Sheet1!$B$239:$D$239</c:f>
              <c:numCache>
                <c:formatCode>#,#00</c:formatCode>
                <c:ptCount val="3"/>
                <c:pt idx="0">
                  <c:v>0.5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Sheet1!$B$241:$D$241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Sheet1!$B$240:$D$240</c:f>
              <c:numCache>
                <c:formatCode>#,#00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64736"/>
        <c:axId val="131366272"/>
      </c:barChart>
      <c:catAx>
        <c:axId val="1313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366272"/>
        <c:crosses val="autoZero"/>
        <c:auto val="1"/>
        <c:lblAlgn val="ctr"/>
        <c:lblOffset val="100"/>
        <c:noMultiLvlLbl val="0"/>
      </c:catAx>
      <c:valAx>
        <c:axId val="131366272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3136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Sheet1!$B$255:$D$255</c:f>
                <c:numCache>
                  <c:formatCode>General</c:formatCode>
                  <c:ptCount val="3"/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</c:numCache>
              </c:numRef>
            </c:minus>
          </c:errBars>
          <c:val>
            <c:numRef>
              <c:f>Sheet1!$B$256:$D$256</c:f>
              <c:numCache>
                <c:formatCode>#,#00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Sheet1!$B$257:$D$257</c:f>
              <c:numCache>
                <c:formatCode>#,#00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1.5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Sheet1!$B$259:$D$259</c:f>
                <c:numCache>
                  <c:formatCode>General</c:formatCode>
                  <c:ptCount val="3"/>
                  <c:pt idx="0">
                    <c:v>2.75</c:v>
                  </c:pt>
                  <c:pt idx="1">
                    <c:v>1</c:v>
                  </c:pt>
                  <c:pt idx="2">
                    <c:v>0.75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Sheet1!$B$258:$D$258</c:f>
              <c:numCache>
                <c:formatCode>#,#00</c:formatCode>
                <c:ptCount val="3"/>
                <c:pt idx="0">
                  <c:v>0.25</c:v>
                </c:pt>
                <c:pt idx="1">
                  <c:v>1</c:v>
                </c:pt>
                <c:pt idx="2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657984"/>
        <c:axId val="139659520"/>
      </c:barChart>
      <c:catAx>
        <c:axId val="13965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659520"/>
        <c:crosses val="autoZero"/>
        <c:auto val="1"/>
        <c:lblAlgn val="ctr"/>
        <c:lblOffset val="100"/>
        <c:noMultiLvlLbl val="0"/>
      </c:catAx>
      <c:valAx>
        <c:axId val="139659520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39657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Sheet1!$B$274:$D$274</c:f>
                <c:numCache>
                  <c:formatCode>General</c:formatCode>
                  <c:ptCount val="3"/>
                  <c:pt idx="0">
                    <c:v>2.75</c:v>
                  </c:pt>
                  <c:pt idx="1">
                    <c:v>2.75</c:v>
                  </c:pt>
                  <c:pt idx="2">
                    <c:v>2.75</c:v>
                  </c:pt>
                </c:numCache>
              </c:numRef>
            </c:minus>
          </c:errBars>
          <c:val>
            <c:numRef>
              <c:f>Sheet1!$B$275:$D$275</c:f>
              <c:numCache>
                <c:formatCode>#,#00</c:formatCode>
                <c:ptCount val="3"/>
                <c:pt idx="0">
                  <c:v>3.75</c:v>
                </c:pt>
                <c:pt idx="1">
                  <c:v>4.75</c:v>
                </c:pt>
                <c:pt idx="2">
                  <c:v>4.75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Sheet1!$B$276:$D$276</c:f>
              <c:numCache>
                <c:formatCode>#,#00</c:formatCode>
                <c:ptCount val="3"/>
                <c:pt idx="0">
                  <c:v>1.25</c:v>
                </c:pt>
                <c:pt idx="1">
                  <c:v>1.25</c:v>
                </c:pt>
                <c:pt idx="2">
                  <c:v>0.75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Sheet1!$B$278:$D$278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Sheet1!$B$277:$D$277</c:f>
              <c:numCache>
                <c:formatCode>#,#00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694080"/>
        <c:axId val="139695616"/>
      </c:barChart>
      <c:catAx>
        <c:axId val="13969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695616"/>
        <c:crosses val="autoZero"/>
        <c:auto val="1"/>
        <c:lblAlgn val="ctr"/>
        <c:lblOffset val="100"/>
        <c:noMultiLvlLbl val="0"/>
      </c:catAx>
      <c:valAx>
        <c:axId val="139695616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39694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Sheet1!$B$292:$D$292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</c:v>
                  </c:pt>
                  <c:pt idx="2">
                    <c:v>1</c:v>
                  </c:pt>
                </c:numCache>
              </c:numRef>
            </c:minus>
          </c:errBars>
          <c:val>
            <c:numRef>
              <c:f>Sheet1!$B$293:$D$293</c:f>
              <c:numCache>
                <c:formatCode>#,#00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spPr>
            <a:noFill/>
            <a:ln>
              <a:solidFill>
                <a:schemeClr val="tx1"/>
              </a:solidFill>
            </a:ln>
          </c:spPr>
          <c:invertIfNegative val="0"/>
          <c:val>
            <c:numRef>
              <c:f>Sheet1!$B$294:$D$294</c:f>
              <c:numCache>
                <c:formatCode>#,#00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spPr>
            <a:noFill/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Sheet1!$B$296:$D$296</c:f>
                <c:numCache>
                  <c:formatCode>General</c:formatCode>
                  <c:ptCount val="3"/>
                  <c:pt idx="0">
                    <c:v>2</c:v>
                  </c:pt>
                  <c:pt idx="1">
                    <c:v>1</c:v>
                  </c:pt>
                  <c:pt idx="2">
                    <c:v>1.75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Sheet1!$B$295:$D$295</c:f>
              <c:numCache>
                <c:formatCode>#,#00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95456"/>
        <c:axId val="139801344"/>
      </c:barChart>
      <c:catAx>
        <c:axId val="13979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01344"/>
        <c:crosses val="autoZero"/>
        <c:auto val="1"/>
        <c:lblAlgn val="ctr"/>
        <c:lblOffset val="100"/>
        <c:noMultiLvlLbl val="0"/>
      </c:catAx>
      <c:valAx>
        <c:axId val="139801344"/>
        <c:scaling>
          <c:orientation val="minMax"/>
        </c:scaling>
        <c:delete val="0"/>
        <c:axPos val="l"/>
        <c:majorGridlines/>
        <c:numFmt formatCode="#,#00" sourceLinked="1"/>
        <c:majorTickMark val="out"/>
        <c:minorTickMark val="none"/>
        <c:tickLblPos val="nextTo"/>
        <c:crossAx val="13979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99</xdr:row>
      <xdr:rowOff>90487</xdr:rowOff>
    </xdr:from>
    <xdr:to>
      <xdr:col>17</xdr:col>
      <xdr:colOff>57150</xdr:colOff>
      <xdr:row>113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118</xdr:row>
      <xdr:rowOff>119062</xdr:rowOff>
    </xdr:from>
    <xdr:to>
      <xdr:col>17</xdr:col>
      <xdr:colOff>200025</xdr:colOff>
      <xdr:row>133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171</xdr:row>
      <xdr:rowOff>147637</xdr:rowOff>
    </xdr:from>
    <xdr:to>
      <xdr:col>17</xdr:col>
      <xdr:colOff>171450</xdr:colOff>
      <xdr:row>186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590550</xdr:colOff>
      <xdr:row>190</xdr:row>
      <xdr:rowOff>71437</xdr:rowOff>
    </xdr:from>
    <xdr:to>
      <xdr:col>17</xdr:col>
      <xdr:colOff>190500</xdr:colOff>
      <xdr:row>204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428625</xdr:colOff>
      <xdr:row>209</xdr:row>
      <xdr:rowOff>147637</xdr:rowOff>
    </xdr:from>
    <xdr:to>
      <xdr:col>17</xdr:col>
      <xdr:colOff>28575</xdr:colOff>
      <xdr:row>224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152400</xdr:colOff>
      <xdr:row>228</xdr:row>
      <xdr:rowOff>109537</xdr:rowOff>
    </xdr:from>
    <xdr:to>
      <xdr:col>17</xdr:col>
      <xdr:colOff>361950</xdr:colOff>
      <xdr:row>242</xdr:row>
      <xdr:rowOff>185737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123825</xdr:colOff>
      <xdr:row>247</xdr:row>
      <xdr:rowOff>42862</xdr:rowOff>
    </xdr:from>
    <xdr:to>
      <xdr:col>17</xdr:col>
      <xdr:colOff>333375</xdr:colOff>
      <xdr:row>261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390525</xdr:colOff>
      <xdr:row>265</xdr:row>
      <xdr:rowOff>100012</xdr:rowOff>
    </xdr:from>
    <xdr:to>
      <xdr:col>16</xdr:col>
      <xdr:colOff>695325</xdr:colOff>
      <xdr:row>279</xdr:row>
      <xdr:rowOff>176212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342900</xdr:colOff>
      <xdr:row>284</xdr:row>
      <xdr:rowOff>4762</xdr:rowOff>
    </xdr:from>
    <xdr:to>
      <xdr:col>16</xdr:col>
      <xdr:colOff>647700</xdr:colOff>
      <xdr:row>298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323850</xdr:colOff>
      <xdr:row>303</xdr:row>
      <xdr:rowOff>80962</xdr:rowOff>
    </xdr:from>
    <xdr:to>
      <xdr:col>16</xdr:col>
      <xdr:colOff>628650</xdr:colOff>
      <xdr:row>317</xdr:row>
      <xdr:rowOff>157162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514350</xdr:colOff>
      <xdr:row>153</xdr:row>
      <xdr:rowOff>176212</xdr:rowOff>
    </xdr:from>
    <xdr:to>
      <xdr:col>17</xdr:col>
      <xdr:colOff>114300</xdr:colOff>
      <xdr:row>168</xdr:row>
      <xdr:rowOff>61912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8"/>
  <sheetViews>
    <sheetView tabSelected="1" topLeftCell="A302" zoomScaleNormal="100" workbookViewId="0">
      <selection activeCell="H319" sqref="H319"/>
    </sheetView>
  </sheetViews>
  <sheetFormatPr defaultRowHeight="15" x14ac:dyDescent="0.25"/>
  <cols>
    <col min="1" max="1" width="21.85546875" customWidth="1"/>
    <col min="9" max="9" width="14.28515625" customWidth="1"/>
    <col min="17" max="17" width="14.42578125" customWidth="1"/>
  </cols>
  <sheetData>
    <row r="1" spans="1:23" ht="15.75" thickBot="1" x14ac:dyDescent="0.3">
      <c r="A1" s="2" t="s">
        <v>0</v>
      </c>
      <c r="B1" s="3" t="s">
        <v>1</v>
      </c>
      <c r="C1" s="3"/>
      <c r="D1" s="3"/>
      <c r="E1" s="3"/>
      <c r="F1" s="3"/>
      <c r="G1" s="4"/>
      <c r="H1" s="1"/>
      <c r="I1" s="2" t="s">
        <v>2</v>
      </c>
      <c r="J1" s="3" t="s">
        <v>3</v>
      </c>
      <c r="K1" s="3"/>
      <c r="L1" s="3"/>
      <c r="M1" s="3"/>
      <c r="N1" s="3"/>
      <c r="O1" s="4"/>
      <c r="P1" s="1"/>
      <c r="Q1" s="2" t="s">
        <v>4</v>
      </c>
      <c r="R1" s="3" t="s">
        <v>5</v>
      </c>
      <c r="S1" s="3"/>
      <c r="T1" s="3"/>
      <c r="U1" s="3"/>
      <c r="V1" s="3"/>
      <c r="W1" s="4"/>
    </row>
    <row r="2" spans="1:23" ht="15.75" thickBot="1" x14ac:dyDescent="0.3">
      <c r="A2" s="5"/>
      <c r="B2" s="8" t="s">
        <v>6</v>
      </c>
      <c r="C2" s="9" t="s">
        <v>7</v>
      </c>
      <c r="D2" s="9" t="s">
        <v>8</v>
      </c>
      <c r="E2" s="9" t="s">
        <v>7</v>
      </c>
      <c r="F2" s="9" t="s">
        <v>9</v>
      </c>
      <c r="G2" s="10" t="s">
        <v>7</v>
      </c>
      <c r="H2" s="1"/>
      <c r="I2" s="5"/>
      <c r="J2" s="8" t="s">
        <v>6</v>
      </c>
      <c r="K2" s="9" t="s">
        <v>7</v>
      </c>
      <c r="L2" s="9" t="s">
        <v>8</v>
      </c>
      <c r="M2" s="9" t="s">
        <v>7</v>
      </c>
      <c r="N2" s="9" t="s">
        <v>9</v>
      </c>
      <c r="O2" s="10" t="s">
        <v>7</v>
      </c>
      <c r="P2" s="1"/>
      <c r="Q2" s="5"/>
      <c r="R2" s="8" t="s">
        <v>6</v>
      </c>
      <c r="S2" s="9" t="s">
        <v>7</v>
      </c>
      <c r="T2" s="9" t="s">
        <v>8</v>
      </c>
      <c r="U2" s="9" t="s">
        <v>7</v>
      </c>
      <c r="V2" s="9" t="s">
        <v>9</v>
      </c>
      <c r="W2" s="10" t="s">
        <v>7</v>
      </c>
    </row>
    <row r="3" spans="1:23" x14ac:dyDescent="0.25">
      <c r="A3" s="5" t="s">
        <v>25</v>
      </c>
      <c r="B3" s="21" t="s">
        <v>10</v>
      </c>
      <c r="C3" s="21" t="s">
        <v>10</v>
      </c>
      <c r="D3" s="46" t="s">
        <v>11</v>
      </c>
      <c r="E3" s="46" t="s">
        <v>58</v>
      </c>
      <c r="F3" s="21" t="s">
        <v>12</v>
      </c>
      <c r="G3" s="36" t="s">
        <v>12</v>
      </c>
      <c r="H3" s="13"/>
      <c r="I3" s="5" t="s">
        <v>25</v>
      </c>
      <c r="J3" s="21" t="s">
        <v>10</v>
      </c>
      <c r="K3" s="21" t="s">
        <v>10</v>
      </c>
      <c r="L3" s="21" t="s">
        <v>11</v>
      </c>
      <c r="M3" s="21" t="s">
        <v>11</v>
      </c>
      <c r="N3" s="21" t="s">
        <v>12</v>
      </c>
      <c r="O3" s="36" t="s">
        <v>12</v>
      </c>
      <c r="P3" s="37"/>
      <c r="Q3" s="5" t="s">
        <v>25</v>
      </c>
      <c r="R3" s="21" t="s">
        <v>10</v>
      </c>
      <c r="S3" s="21" t="s">
        <v>10</v>
      </c>
      <c r="T3" s="21" t="s">
        <v>11</v>
      </c>
      <c r="U3" s="21" t="s">
        <v>11</v>
      </c>
      <c r="V3" s="46" t="s">
        <v>12</v>
      </c>
      <c r="W3" s="53" t="s">
        <v>109</v>
      </c>
    </row>
    <row r="4" spans="1:23" x14ac:dyDescent="0.25">
      <c r="A4" s="6"/>
      <c r="B4" s="21" t="s">
        <v>13</v>
      </c>
      <c r="C4" s="21" t="s">
        <v>13</v>
      </c>
      <c r="D4" s="21" t="s">
        <v>14</v>
      </c>
      <c r="E4" s="21" t="s">
        <v>14</v>
      </c>
      <c r="F4" s="21" t="s">
        <v>15</v>
      </c>
      <c r="G4" s="36" t="s">
        <v>15</v>
      </c>
      <c r="H4" s="13"/>
      <c r="I4" s="14"/>
      <c r="J4" s="21" t="s">
        <v>13</v>
      </c>
      <c r="K4" s="21" t="s">
        <v>13</v>
      </c>
      <c r="L4" s="21" t="s">
        <v>14</v>
      </c>
      <c r="M4" s="21" t="s">
        <v>14</v>
      </c>
      <c r="N4" s="21" t="s">
        <v>15</v>
      </c>
      <c r="O4" s="36" t="s">
        <v>15</v>
      </c>
      <c r="P4" s="37"/>
      <c r="Q4" s="38"/>
      <c r="R4" s="20" t="s">
        <v>13</v>
      </c>
      <c r="S4" s="20" t="s">
        <v>92</v>
      </c>
      <c r="T4" s="21" t="s">
        <v>14</v>
      </c>
      <c r="U4" s="21" t="s">
        <v>14</v>
      </c>
      <c r="V4" s="46" t="s">
        <v>15</v>
      </c>
      <c r="W4" s="53" t="s">
        <v>90</v>
      </c>
    </row>
    <row r="5" spans="1:23" x14ac:dyDescent="0.25">
      <c r="A5" s="6"/>
      <c r="B5" s="46" t="s">
        <v>16</v>
      </c>
      <c r="C5" s="46" t="s">
        <v>43</v>
      </c>
      <c r="D5" s="46">
        <v>509133</v>
      </c>
      <c r="E5" s="46" t="s">
        <v>44</v>
      </c>
      <c r="F5" s="21" t="s">
        <v>17</v>
      </c>
      <c r="G5" s="36" t="s">
        <v>17</v>
      </c>
      <c r="H5" s="13"/>
      <c r="I5" s="14"/>
      <c r="J5" s="46" t="s">
        <v>16</v>
      </c>
      <c r="K5" s="46" t="s">
        <v>64</v>
      </c>
      <c r="L5" s="21">
        <v>509133</v>
      </c>
      <c r="M5" s="21" t="s">
        <v>62</v>
      </c>
      <c r="N5" s="21" t="s">
        <v>17</v>
      </c>
      <c r="O5" s="36" t="s">
        <v>17</v>
      </c>
      <c r="P5" s="37"/>
      <c r="Q5" s="38"/>
      <c r="R5" s="21" t="s">
        <v>16</v>
      </c>
      <c r="S5" s="21" t="s">
        <v>16</v>
      </c>
      <c r="T5" s="21">
        <v>509133</v>
      </c>
      <c r="U5" s="21" t="s">
        <v>62</v>
      </c>
      <c r="V5" s="21" t="s">
        <v>17</v>
      </c>
      <c r="W5" s="36" t="s">
        <v>17</v>
      </c>
    </row>
    <row r="6" spans="1:23" x14ac:dyDescent="0.25">
      <c r="A6" s="6"/>
      <c r="B6" s="21">
        <v>274981</v>
      </c>
      <c r="C6" s="21" t="s">
        <v>42</v>
      </c>
      <c r="D6" s="21" t="s">
        <v>18</v>
      </c>
      <c r="E6" s="21" t="s">
        <v>18</v>
      </c>
      <c r="F6" s="21" t="s">
        <v>19</v>
      </c>
      <c r="G6" s="36" t="s">
        <v>19</v>
      </c>
      <c r="H6" s="13"/>
      <c r="I6" s="14"/>
      <c r="J6" s="21">
        <v>274981</v>
      </c>
      <c r="K6" s="21" t="s">
        <v>42</v>
      </c>
      <c r="L6" s="46" t="s">
        <v>18</v>
      </c>
      <c r="M6" s="46" t="s">
        <v>61</v>
      </c>
      <c r="N6" s="46" t="s">
        <v>19</v>
      </c>
      <c r="O6" s="53" t="s">
        <v>63</v>
      </c>
      <c r="P6" s="37"/>
      <c r="Q6" s="38"/>
      <c r="R6" s="21">
        <v>274981</v>
      </c>
      <c r="S6" s="21" t="s">
        <v>42</v>
      </c>
      <c r="T6" s="21" t="s">
        <v>18</v>
      </c>
      <c r="U6" s="21" t="s">
        <v>18</v>
      </c>
      <c r="V6" s="46" t="s">
        <v>19</v>
      </c>
      <c r="W6" s="53" t="s">
        <v>91</v>
      </c>
    </row>
    <row r="7" spans="1:23" x14ac:dyDescent="0.25">
      <c r="A7" s="6"/>
      <c r="B7" s="21" t="s">
        <v>20</v>
      </c>
      <c r="C7" s="21" t="s">
        <v>20</v>
      </c>
      <c r="D7" s="21" t="s">
        <v>21</v>
      </c>
      <c r="E7" s="21" t="s">
        <v>21</v>
      </c>
      <c r="F7" s="21">
        <v>730467</v>
      </c>
      <c r="G7" s="36" t="s">
        <v>45</v>
      </c>
      <c r="H7" s="13"/>
      <c r="I7" s="14"/>
      <c r="J7" s="21" t="s">
        <v>20</v>
      </c>
      <c r="K7" s="21" t="s">
        <v>20</v>
      </c>
      <c r="L7" s="46" t="s">
        <v>21</v>
      </c>
      <c r="M7" s="46" t="s">
        <v>60</v>
      </c>
      <c r="N7" s="21">
        <v>730467</v>
      </c>
      <c r="O7" s="36" t="s">
        <v>45</v>
      </c>
      <c r="P7" s="37"/>
      <c r="Q7" s="38"/>
      <c r="R7" s="21" t="s">
        <v>20</v>
      </c>
      <c r="S7" s="21" t="s">
        <v>20</v>
      </c>
      <c r="T7" s="21" t="s">
        <v>21</v>
      </c>
      <c r="U7" s="21" t="s">
        <v>21</v>
      </c>
      <c r="V7" s="21">
        <v>730467</v>
      </c>
      <c r="W7" s="36" t="s">
        <v>45</v>
      </c>
    </row>
    <row r="8" spans="1:23" ht="15.75" thickBot="1" x14ac:dyDescent="0.3">
      <c r="A8" s="7"/>
      <c r="B8" s="40" t="s">
        <v>22</v>
      </c>
      <c r="C8" s="40" t="s">
        <v>22</v>
      </c>
      <c r="D8" s="40" t="s">
        <v>23</v>
      </c>
      <c r="E8" s="40" t="s">
        <v>23</v>
      </c>
      <c r="F8" s="40" t="s">
        <v>24</v>
      </c>
      <c r="G8" s="41" t="s">
        <v>24</v>
      </c>
      <c r="H8" s="13"/>
      <c r="I8" s="17"/>
      <c r="J8" s="40" t="s">
        <v>22</v>
      </c>
      <c r="K8" s="40" t="s">
        <v>22</v>
      </c>
      <c r="L8" s="24" t="s">
        <v>23</v>
      </c>
      <c r="M8" s="24" t="s">
        <v>77</v>
      </c>
      <c r="N8" s="40" t="s">
        <v>24</v>
      </c>
      <c r="O8" s="41" t="s">
        <v>24</v>
      </c>
      <c r="P8" s="37"/>
      <c r="Q8" s="42"/>
      <c r="R8" s="40" t="s">
        <v>22</v>
      </c>
      <c r="S8" s="40" t="s">
        <v>22</v>
      </c>
      <c r="T8" s="40" t="s">
        <v>23</v>
      </c>
      <c r="U8" s="40" t="s">
        <v>23</v>
      </c>
      <c r="V8" s="40" t="s">
        <v>24</v>
      </c>
      <c r="W8" s="41" t="s">
        <v>24</v>
      </c>
    </row>
    <row r="9" spans="1:23" x14ac:dyDescent="0.25">
      <c r="A9" s="31" t="s">
        <v>287</v>
      </c>
      <c r="B9" s="58" t="s">
        <v>26</v>
      </c>
      <c r="C9" s="43" t="s">
        <v>26</v>
      </c>
      <c r="D9" s="51" t="s">
        <v>27</v>
      </c>
      <c r="E9" s="51" t="s">
        <v>49</v>
      </c>
      <c r="F9" s="51" t="s">
        <v>28</v>
      </c>
      <c r="G9" s="52" t="s">
        <v>56</v>
      </c>
      <c r="H9" s="13"/>
      <c r="I9" s="31" t="s">
        <v>287</v>
      </c>
      <c r="J9" s="51" t="s">
        <v>26</v>
      </c>
      <c r="K9" s="51" t="s">
        <v>79</v>
      </c>
      <c r="L9" s="51" t="s">
        <v>27</v>
      </c>
      <c r="M9" s="51" t="s">
        <v>68</v>
      </c>
      <c r="N9" s="51" t="s">
        <v>28</v>
      </c>
      <c r="O9" s="52" t="s">
        <v>72</v>
      </c>
      <c r="P9" s="37"/>
      <c r="Q9" s="31" t="s">
        <v>287</v>
      </c>
      <c r="R9" s="45" t="s">
        <v>26</v>
      </c>
      <c r="S9" s="45" t="s">
        <v>103</v>
      </c>
      <c r="T9" s="51" t="s">
        <v>27</v>
      </c>
      <c r="U9" s="51" t="s">
        <v>108</v>
      </c>
      <c r="V9" s="51" t="s">
        <v>28</v>
      </c>
      <c r="W9" s="52" t="s">
        <v>95</v>
      </c>
    </row>
    <row r="10" spans="1:23" x14ac:dyDescent="0.25">
      <c r="A10" s="6"/>
      <c r="B10" s="59" t="s">
        <v>29</v>
      </c>
      <c r="C10" s="21" t="s">
        <v>29</v>
      </c>
      <c r="D10" s="18" t="s">
        <v>30</v>
      </c>
      <c r="E10" s="18" t="s">
        <v>51</v>
      </c>
      <c r="F10" s="46">
        <v>591487</v>
      </c>
      <c r="G10" s="53" t="s">
        <v>54</v>
      </c>
      <c r="H10" s="13"/>
      <c r="I10" s="14"/>
      <c r="J10" s="20" t="s">
        <v>29</v>
      </c>
      <c r="K10" s="20" t="s">
        <v>76</v>
      </c>
      <c r="L10" s="46" t="s">
        <v>30</v>
      </c>
      <c r="M10" s="46" t="s">
        <v>66</v>
      </c>
      <c r="N10" s="21">
        <v>591487</v>
      </c>
      <c r="O10" s="36" t="s">
        <v>31</v>
      </c>
      <c r="P10" s="37"/>
      <c r="Q10" s="38"/>
      <c r="R10" s="18" t="s">
        <v>29</v>
      </c>
      <c r="S10" s="18" t="s">
        <v>99</v>
      </c>
      <c r="T10" s="20" t="s">
        <v>30</v>
      </c>
      <c r="U10" s="20" t="s">
        <v>104</v>
      </c>
      <c r="V10" s="46">
        <v>591487</v>
      </c>
      <c r="W10" s="53" t="s">
        <v>93</v>
      </c>
    </row>
    <row r="11" spans="1:23" x14ac:dyDescent="0.25">
      <c r="A11" s="6"/>
      <c r="B11" s="60">
        <v>491863</v>
      </c>
      <c r="C11" s="46" t="s">
        <v>46</v>
      </c>
      <c r="D11" s="21" t="s">
        <v>32</v>
      </c>
      <c r="E11" s="21" t="s">
        <v>32</v>
      </c>
      <c r="F11" s="46" t="s">
        <v>33</v>
      </c>
      <c r="G11" s="53" t="s">
        <v>52</v>
      </c>
      <c r="H11" s="13"/>
      <c r="I11" s="14"/>
      <c r="J11" s="46">
        <v>491863</v>
      </c>
      <c r="K11" s="46" t="s">
        <v>74</v>
      </c>
      <c r="L11" s="21" t="s">
        <v>32</v>
      </c>
      <c r="M11" s="21" t="s">
        <v>32</v>
      </c>
      <c r="N11" s="46" t="s">
        <v>33</v>
      </c>
      <c r="O11" s="53" t="s">
        <v>71</v>
      </c>
      <c r="P11" s="37"/>
      <c r="Q11" s="38"/>
      <c r="R11" s="46">
        <v>491863</v>
      </c>
      <c r="S11" s="46" t="s">
        <v>101</v>
      </c>
      <c r="T11" s="21" t="s">
        <v>32</v>
      </c>
      <c r="U11" s="21" t="s">
        <v>32</v>
      </c>
      <c r="V11" s="46" t="s">
        <v>33</v>
      </c>
      <c r="W11" s="53" t="s">
        <v>94</v>
      </c>
    </row>
    <row r="12" spans="1:23" x14ac:dyDescent="0.25">
      <c r="A12" s="6"/>
      <c r="B12" s="59" t="s">
        <v>34</v>
      </c>
      <c r="C12" s="21" t="s">
        <v>34</v>
      </c>
      <c r="D12" s="46" t="s">
        <v>35</v>
      </c>
      <c r="E12" s="46" t="s">
        <v>59</v>
      </c>
      <c r="F12" s="46" t="s">
        <v>36</v>
      </c>
      <c r="G12" s="53" t="s">
        <v>55</v>
      </c>
      <c r="H12" s="13"/>
      <c r="I12" s="14"/>
      <c r="J12" s="46" t="s">
        <v>34</v>
      </c>
      <c r="K12" s="46" t="s">
        <v>80</v>
      </c>
      <c r="L12" s="46" t="s">
        <v>35</v>
      </c>
      <c r="M12" s="46" t="s">
        <v>67</v>
      </c>
      <c r="N12" s="21" t="s">
        <v>36</v>
      </c>
      <c r="O12" s="36" t="s">
        <v>36</v>
      </c>
      <c r="P12" s="37"/>
      <c r="Q12" s="38"/>
      <c r="R12" s="46" t="s">
        <v>34</v>
      </c>
      <c r="S12" s="46" t="s">
        <v>100</v>
      </c>
      <c r="T12" s="46" t="s">
        <v>35</v>
      </c>
      <c r="U12" s="46" t="s">
        <v>105</v>
      </c>
      <c r="V12" s="46" t="s">
        <v>36</v>
      </c>
      <c r="W12" s="53" t="s">
        <v>96</v>
      </c>
    </row>
    <row r="13" spans="1:23" x14ac:dyDescent="0.25">
      <c r="A13" s="6"/>
      <c r="B13" s="60" t="s">
        <v>37</v>
      </c>
      <c r="C13" s="46" t="s">
        <v>47</v>
      </c>
      <c r="D13" s="21" t="s">
        <v>38</v>
      </c>
      <c r="E13" s="21" t="s">
        <v>38</v>
      </c>
      <c r="F13" s="46" t="s">
        <v>39</v>
      </c>
      <c r="G13" s="53" t="s">
        <v>57</v>
      </c>
      <c r="H13" s="13"/>
      <c r="I13" s="14"/>
      <c r="J13" s="46" t="s">
        <v>37</v>
      </c>
      <c r="K13" s="46" t="s">
        <v>75</v>
      </c>
      <c r="L13" s="46" t="s">
        <v>38</v>
      </c>
      <c r="M13" s="46" t="s">
        <v>65</v>
      </c>
      <c r="N13" s="20" t="s">
        <v>39</v>
      </c>
      <c r="O13" s="26" t="s">
        <v>70</v>
      </c>
      <c r="P13" s="37"/>
      <c r="Q13" s="38"/>
      <c r="R13" s="46" t="s">
        <v>37</v>
      </c>
      <c r="S13" s="46" t="s">
        <v>75</v>
      </c>
      <c r="T13" s="46" t="s">
        <v>38</v>
      </c>
      <c r="U13" s="46" t="s">
        <v>107</v>
      </c>
      <c r="V13" s="46" t="s">
        <v>39</v>
      </c>
      <c r="W13" s="53" t="s">
        <v>97</v>
      </c>
    </row>
    <row r="14" spans="1:23" ht="15.75" thickBot="1" x14ac:dyDescent="0.3">
      <c r="A14" s="7"/>
      <c r="B14" s="61" t="s">
        <v>40</v>
      </c>
      <c r="C14" s="47" t="s">
        <v>48</v>
      </c>
      <c r="D14" s="47">
        <v>605196</v>
      </c>
      <c r="E14" s="47" t="s">
        <v>50</v>
      </c>
      <c r="F14" s="24" t="s">
        <v>41</v>
      </c>
      <c r="G14" s="25" t="s">
        <v>53</v>
      </c>
      <c r="H14" s="13"/>
      <c r="I14" s="17"/>
      <c r="J14" s="47" t="s">
        <v>40</v>
      </c>
      <c r="K14" s="47" t="s">
        <v>78</v>
      </c>
      <c r="L14" s="24">
        <v>605196</v>
      </c>
      <c r="M14" s="24" t="s">
        <v>69</v>
      </c>
      <c r="N14" s="47" t="s">
        <v>41</v>
      </c>
      <c r="O14" s="54" t="s">
        <v>73</v>
      </c>
      <c r="P14" s="37"/>
      <c r="Q14" s="42"/>
      <c r="R14" s="47" t="s">
        <v>40</v>
      </c>
      <c r="S14" s="47" t="s">
        <v>102</v>
      </c>
      <c r="T14" s="24">
        <v>605196</v>
      </c>
      <c r="U14" s="24" t="s">
        <v>106</v>
      </c>
      <c r="V14" s="47" t="s">
        <v>41</v>
      </c>
      <c r="W14" s="54" t="s">
        <v>98</v>
      </c>
    </row>
    <row r="15" spans="1:23" x14ac:dyDescent="0.25">
      <c r="B15" s="57" t="s">
        <v>25</v>
      </c>
      <c r="C15" s="56" t="s">
        <v>287</v>
      </c>
      <c r="D15" s="57" t="s">
        <v>25</v>
      </c>
      <c r="E15" s="56" t="s">
        <v>287</v>
      </c>
      <c r="F15" s="57" t="s">
        <v>25</v>
      </c>
      <c r="G15" s="56" t="s">
        <v>287</v>
      </c>
      <c r="I15" s="1"/>
      <c r="J15" s="57" t="s">
        <v>25</v>
      </c>
      <c r="K15" s="56" t="s">
        <v>287</v>
      </c>
      <c r="L15" s="57" t="s">
        <v>25</v>
      </c>
      <c r="M15" s="56" t="s">
        <v>287</v>
      </c>
      <c r="N15" s="57" t="s">
        <v>25</v>
      </c>
      <c r="O15" s="56" t="s">
        <v>287</v>
      </c>
      <c r="Q15" s="1"/>
      <c r="R15" s="57" t="s">
        <v>25</v>
      </c>
      <c r="S15" s="56" t="s">
        <v>287</v>
      </c>
      <c r="T15" s="57" t="s">
        <v>25</v>
      </c>
      <c r="U15" s="56" t="s">
        <v>287</v>
      </c>
      <c r="V15" s="57" t="s">
        <v>25</v>
      </c>
      <c r="W15" s="56" t="s">
        <v>287</v>
      </c>
    </row>
    <row r="16" spans="1:23" s="1" customFormat="1" x14ac:dyDescent="0.25">
      <c r="A16" s="48" t="s">
        <v>284</v>
      </c>
      <c r="B16" s="1">
        <v>1</v>
      </c>
      <c r="C16" s="1">
        <v>3</v>
      </c>
      <c r="D16" s="1">
        <v>2</v>
      </c>
      <c r="E16" s="1">
        <v>3</v>
      </c>
      <c r="F16" s="1">
        <v>0</v>
      </c>
      <c r="G16" s="1">
        <v>5</v>
      </c>
      <c r="I16" s="48" t="s">
        <v>284</v>
      </c>
      <c r="J16" s="1">
        <v>1</v>
      </c>
      <c r="K16" s="1">
        <v>5</v>
      </c>
      <c r="L16" s="1">
        <v>2</v>
      </c>
      <c r="M16" s="1">
        <v>4</v>
      </c>
      <c r="N16" s="1">
        <v>1</v>
      </c>
      <c r="O16" s="1">
        <v>3</v>
      </c>
      <c r="Q16" s="48" t="s">
        <v>284</v>
      </c>
      <c r="R16" s="1">
        <v>0</v>
      </c>
      <c r="S16" s="1">
        <v>4</v>
      </c>
      <c r="T16" s="1">
        <v>0</v>
      </c>
      <c r="U16" s="1">
        <v>3</v>
      </c>
      <c r="V16" s="1">
        <v>3</v>
      </c>
      <c r="W16" s="1">
        <v>6</v>
      </c>
    </row>
    <row r="17" spans="1:23" s="1" customFormat="1" x14ac:dyDescent="0.25">
      <c r="A17" s="49" t="s">
        <v>285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I17" s="49" t="s">
        <v>285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Q17" s="49" t="s">
        <v>285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</row>
    <row r="18" spans="1:23" s="1" customFormat="1" x14ac:dyDescent="0.25">
      <c r="A18" s="50" t="s">
        <v>286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I18" s="50" t="s">
        <v>286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Q18" s="50" t="s">
        <v>286</v>
      </c>
      <c r="R18" s="1">
        <v>1</v>
      </c>
      <c r="S18" s="1">
        <v>1</v>
      </c>
      <c r="T18" s="1">
        <v>0</v>
      </c>
      <c r="U18" s="1">
        <v>2</v>
      </c>
      <c r="V18" s="1">
        <v>0</v>
      </c>
      <c r="W18" s="1">
        <v>0</v>
      </c>
    </row>
    <row r="20" spans="1:23" ht="15.75" thickBot="1" x14ac:dyDescent="0.3"/>
    <row r="21" spans="1:23" ht="15.75" thickBot="1" x14ac:dyDescent="0.3">
      <c r="A21" s="27" t="s">
        <v>81</v>
      </c>
      <c r="B21" s="28" t="s">
        <v>1</v>
      </c>
      <c r="C21" s="28"/>
      <c r="D21" s="28"/>
      <c r="E21" s="28"/>
      <c r="F21" s="28"/>
      <c r="G21" s="29"/>
      <c r="H21" s="30"/>
      <c r="I21" s="27" t="s">
        <v>82</v>
      </c>
      <c r="J21" s="28" t="s">
        <v>3</v>
      </c>
      <c r="K21" s="28"/>
      <c r="L21" s="28"/>
      <c r="M21" s="28"/>
      <c r="N21" s="28"/>
      <c r="O21" s="29"/>
      <c r="P21" s="1"/>
      <c r="Q21" s="2" t="s">
        <v>83</v>
      </c>
      <c r="R21" s="3" t="s">
        <v>5</v>
      </c>
      <c r="S21" s="3"/>
      <c r="T21" s="3"/>
      <c r="U21" s="3"/>
      <c r="V21" s="3"/>
      <c r="W21" s="4"/>
    </row>
    <row r="22" spans="1:23" ht="15.75" thickBot="1" x14ac:dyDescent="0.3">
      <c r="A22" s="31"/>
      <c r="B22" s="32" t="s">
        <v>6</v>
      </c>
      <c r="C22" s="33" t="s">
        <v>7</v>
      </c>
      <c r="D22" s="33" t="s">
        <v>8</v>
      </c>
      <c r="E22" s="33" t="s">
        <v>7</v>
      </c>
      <c r="F22" s="33" t="s">
        <v>9</v>
      </c>
      <c r="G22" s="34" t="s">
        <v>7</v>
      </c>
      <c r="H22" s="30"/>
      <c r="I22" s="31"/>
      <c r="J22" s="32" t="s">
        <v>6</v>
      </c>
      <c r="K22" s="33" t="s">
        <v>7</v>
      </c>
      <c r="L22" s="33" t="s">
        <v>8</v>
      </c>
      <c r="M22" s="33" t="s">
        <v>7</v>
      </c>
      <c r="N22" s="33" t="s">
        <v>9</v>
      </c>
      <c r="O22" s="34" t="s">
        <v>7</v>
      </c>
      <c r="P22" s="1"/>
      <c r="Q22" s="5"/>
      <c r="R22" s="8" t="s">
        <v>6</v>
      </c>
      <c r="S22" s="9" t="s">
        <v>7</v>
      </c>
      <c r="T22" s="9" t="s">
        <v>8</v>
      </c>
      <c r="U22" s="9" t="s">
        <v>7</v>
      </c>
      <c r="V22" s="9" t="s">
        <v>9</v>
      </c>
      <c r="W22" s="10" t="s">
        <v>7</v>
      </c>
    </row>
    <row r="23" spans="1:23" x14ac:dyDescent="0.25">
      <c r="A23" s="5" t="s">
        <v>25</v>
      </c>
      <c r="B23" s="21" t="s">
        <v>10</v>
      </c>
      <c r="C23" s="21" t="s">
        <v>10</v>
      </c>
      <c r="D23" s="21" t="s">
        <v>11</v>
      </c>
      <c r="E23" s="21" t="s">
        <v>11</v>
      </c>
      <c r="F23" s="21" t="s">
        <v>12</v>
      </c>
      <c r="G23" s="36" t="s">
        <v>12</v>
      </c>
      <c r="H23" s="37"/>
      <c r="I23" s="5" t="s">
        <v>25</v>
      </c>
      <c r="J23" s="21" t="s">
        <v>10</v>
      </c>
      <c r="K23" s="21" t="s">
        <v>10</v>
      </c>
      <c r="L23" s="21" t="s">
        <v>11</v>
      </c>
      <c r="M23" s="21" t="s">
        <v>11</v>
      </c>
      <c r="N23" s="46" t="s">
        <v>12</v>
      </c>
      <c r="O23" s="53" t="s">
        <v>126</v>
      </c>
      <c r="P23" s="13"/>
      <c r="Q23" s="5" t="s">
        <v>25</v>
      </c>
      <c r="R23" s="11" t="s">
        <v>10</v>
      </c>
      <c r="S23" s="11" t="s">
        <v>10</v>
      </c>
      <c r="T23" s="11" t="s">
        <v>11</v>
      </c>
      <c r="U23" s="11" t="s">
        <v>11</v>
      </c>
      <c r="V23" s="11" t="s">
        <v>12</v>
      </c>
      <c r="W23" s="12" t="s">
        <v>12</v>
      </c>
    </row>
    <row r="24" spans="1:23" x14ac:dyDescent="0.25">
      <c r="A24" s="35"/>
      <c r="B24" s="21" t="s">
        <v>13</v>
      </c>
      <c r="C24" s="21" t="s">
        <v>13</v>
      </c>
      <c r="D24" s="20" t="s">
        <v>14</v>
      </c>
      <c r="E24" s="20" t="s">
        <v>111</v>
      </c>
      <c r="F24" s="21" t="s">
        <v>15</v>
      </c>
      <c r="G24" s="36" t="s">
        <v>15</v>
      </c>
      <c r="H24" s="37"/>
      <c r="I24" s="38"/>
      <c r="J24" s="21" t="s">
        <v>13</v>
      </c>
      <c r="K24" s="21" t="s">
        <v>13</v>
      </c>
      <c r="L24" s="46" t="s">
        <v>14</v>
      </c>
      <c r="M24" s="46" t="s">
        <v>125</v>
      </c>
      <c r="N24" s="21" t="s">
        <v>15</v>
      </c>
      <c r="O24" s="36" t="s">
        <v>15</v>
      </c>
      <c r="P24" s="13"/>
      <c r="Q24" s="14"/>
      <c r="R24" s="20" t="s">
        <v>13</v>
      </c>
      <c r="S24" s="20" t="s">
        <v>191</v>
      </c>
      <c r="T24" s="20" t="s">
        <v>14</v>
      </c>
      <c r="U24" s="20" t="s">
        <v>193</v>
      </c>
      <c r="V24" s="11" t="s">
        <v>15</v>
      </c>
      <c r="W24" s="12" t="s">
        <v>15</v>
      </c>
    </row>
    <row r="25" spans="1:23" x14ac:dyDescent="0.25">
      <c r="A25" s="35"/>
      <c r="B25" s="21" t="s">
        <v>16</v>
      </c>
      <c r="C25" s="21" t="s">
        <v>16</v>
      </c>
      <c r="D25" s="21">
        <v>509133</v>
      </c>
      <c r="E25" s="21" t="s">
        <v>62</v>
      </c>
      <c r="F25" s="21" t="s">
        <v>17</v>
      </c>
      <c r="G25" s="36" t="s">
        <v>17</v>
      </c>
      <c r="H25" s="37"/>
      <c r="I25" s="38"/>
      <c r="J25" s="46" t="s">
        <v>16</v>
      </c>
      <c r="K25" s="46" t="s">
        <v>64</v>
      </c>
      <c r="L25" s="46">
        <v>509133</v>
      </c>
      <c r="M25" s="46" t="s">
        <v>124</v>
      </c>
      <c r="N25" s="46" t="s">
        <v>17</v>
      </c>
      <c r="O25" s="53" t="s">
        <v>128</v>
      </c>
      <c r="P25" s="13"/>
      <c r="Q25" s="14"/>
      <c r="R25" s="11" t="s">
        <v>16</v>
      </c>
      <c r="S25" s="11" t="s">
        <v>16</v>
      </c>
      <c r="T25" s="46">
        <v>509133</v>
      </c>
      <c r="U25" s="46" t="s">
        <v>124</v>
      </c>
      <c r="V25" s="18" t="s">
        <v>17</v>
      </c>
      <c r="W25" s="22" t="s">
        <v>189</v>
      </c>
    </row>
    <row r="26" spans="1:23" x14ac:dyDescent="0.25">
      <c r="A26" s="35"/>
      <c r="B26" s="21">
        <v>274981</v>
      </c>
      <c r="C26" s="21" t="s">
        <v>42</v>
      </c>
      <c r="D26" s="21" t="s">
        <v>18</v>
      </c>
      <c r="E26" s="21" t="s">
        <v>18</v>
      </c>
      <c r="F26" s="21" t="s">
        <v>19</v>
      </c>
      <c r="G26" s="36" t="s">
        <v>19</v>
      </c>
      <c r="H26" s="37"/>
      <c r="I26" s="38"/>
      <c r="J26" s="21">
        <v>274981</v>
      </c>
      <c r="K26" s="21" t="s">
        <v>42</v>
      </c>
      <c r="L26" s="46" t="s">
        <v>18</v>
      </c>
      <c r="M26" s="46" t="s">
        <v>122</v>
      </c>
      <c r="N26" s="46" t="s">
        <v>19</v>
      </c>
      <c r="O26" s="53" t="s">
        <v>129</v>
      </c>
      <c r="P26" s="13"/>
      <c r="Q26" s="14"/>
      <c r="R26" s="46">
        <v>274981</v>
      </c>
      <c r="S26" s="46" t="s">
        <v>192</v>
      </c>
      <c r="T26" s="11" t="s">
        <v>18</v>
      </c>
      <c r="U26" s="11" t="s">
        <v>18</v>
      </c>
      <c r="V26" s="11" t="s">
        <v>19</v>
      </c>
      <c r="W26" s="12" t="s">
        <v>19</v>
      </c>
    </row>
    <row r="27" spans="1:23" x14ac:dyDescent="0.25">
      <c r="A27" s="35"/>
      <c r="B27" s="46" t="s">
        <v>20</v>
      </c>
      <c r="C27" s="46" t="s">
        <v>110</v>
      </c>
      <c r="D27" s="21" t="s">
        <v>21</v>
      </c>
      <c r="E27" s="21" t="s">
        <v>21</v>
      </c>
      <c r="F27" s="21">
        <v>730467</v>
      </c>
      <c r="G27" s="36" t="s">
        <v>45</v>
      </c>
      <c r="H27" s="37"/>
      <c r="I27" s="38"/>
      <c r="J27" s="46" t="s">
        <v>20</v>
      </c>
      <c r="K27" s="46" t="s">
        <v>130</v>
      </c>
      <c r="L27" s="46" t="s">
        <v>21</v>
      </c>
      <c r="M27" s="46" t="s">
        <v>123</v>
      </c>
      <c r="N27" s="21">
        <v>730467</v>
      </c>
      <c r="O27" s="36" t="s">
        <v>45</v>
      </c>
      <c r="P27" s="13"/>
      <c r="Q27" s="14"/>
      <c r="R27" s="11" t="s">
        <v>20</v>
      </c>
      <c r="S27" s="11" t="s">
        <v>20</v>
      </c>
      <c r="T27" s="11" t="s">
        <v>21</v>
      </c>
      <c r="U27" s="11" t="s">
        <v>21</v>
      </c>
      <c r="V27" s="46">
        <v>730467</v>
      </c>
      <c r="W27" s="53" t="s">
        <v>190</v>
      </c>
    </row>
    <row r="28" spans="1:23" ht="15.75" thickBot="1" x14ac:dyDescent="0.3">
      <c r="A28" s="39"/>
      <c r="B28" s="40" t="s">
        <v>22</v>
      </c>
      <c r="C28" s="40" t="s">
        <v>22</v>
      </c>
      <c r="D28" s="40" t="s">
        <v>23</v>
      </c>
      <c r="E28" s="40" t="s">
        <v>23</v>
      </c>
      <c r="F28" s="19" t="s">
        <v>24</v>
      </c>
      <c r="G28" s="23" t="s">
        <v>112</v>
      </c>
      <c r="H28" s="37"/>
      <c r="I28" s="42"/>
      <c r="J28" s="40" t="s">
        <v>22</v>
      </c>
      <c r="K28" s="40" t="s">
        <v>22</v>
      </c>
      <c r="L28" s="40" t="s">
        <v>23</v>
      </c>
      <c r="M28" s="40" t="s">
        <v>23</v>
      </c>
      <c r="N28" s="47" t="s">
        <v>24</v>
      </c>
      <c r="O28" s="54" t="s">
        <v>127</v>
      </c>
      <c r="P28" s="13"/>
      <c r="Q28" s="17"/>
      <c r="R28" s="15" t="s">
        <v>22</v>
      </c>
      <c r="S28" s="15" t="s">
        <v>22</v>
      </c>
      <c r="T28" s="15" t="s">
        <v>23</v>
      </c>
      <c r="U28" s="15" t="s">
        <v>23</v>
      </c>
      <c r="V28" s="47" t="s">
        <v>24</v>
      </c>
      <c r="W28" s="54" t="s">
        <v>188</v>
      </c>
    </row>
    <row r="29" spans="1:23" x14ac:dyDescent="0.25">
      <c r="A29" s="31" t="s">
        <v>287</v>
      </c>
      <c r="B29" s="45" t="s">
        <v>26</v>
      </c>
      <c r="C29" s="45" t="s">
        <v>103</v>
      </c>
      <c r="D29" s="43" t="s">
        <v>27</v>
      </c>
      <c r="E29" s="43" t="s">
        <v>27</v>
      </c>
      <c r="F29" s="45" t="s">
        <v>28</v>
      </c>
      <c r="G29" s="55" t="s">
        <v>120</v>
      </c>
      <c r="H29" s="37"/>
      <c r="I29" s="31" t="s">
        <v>287</v>
      </c>
      <c r="J29" s="45" t="s">
        <v>26</v>
      </c>
      <c r="K29" s="45" t="s">
        <v>143</v>
      </c>
      <c r="L29" s="51" t="s">
        <v>27</v>
      </c>
      <c r="M29" s="51" t="s">
        <v>132</v>
      </c>
      <c r="N29" s="43" t="s">
        <v>28</v>
      </c>
      <c r="O29" s="44" t="s">
        <v>28</v>
      </c>
      <c r="P29" s="13"/>
      <c r="Q29" s="31" t="s">
        <v>287</v>
      </c>
      <c r="R29" s="45" t="s">
        <v>26</v>
      </c>
      <c r="S29" s="45" t="s">
        <v>199</v>
      </c>
      <c r="T29" s="45" t="s">
        <v>27</v>
      </c>
      <c r="U29" s="45" t="s">
        <v>200</v>
      </c>
      <c r="V29" s="45" t="s">
        <v>28</v>
      </c>
      <c r="W29" s="55" t="s">
        <v>190</v>
      </c>
    </row>
    <row r="30" spans="1:23" x14ac:dyDescent="0.25">
      <c r="A30" s="35"/>
      <c r="B30" s="21" t="s">
        <v>29</v>
      </c>
      <c r="C30" s="21" t="s">
        <v>29</v>
      </c>
      <c r="D30" s="20" t="s">
        <v>30</v>
      </c>
      <c r="E30" s="20" t="s">
        <v>118</v>
      </c>
      <c r="F30" s="21">
        <v>591487</v>
      </c>
      <c r="G30" s="36" t="s">
        <v>31</v>
      </c>
      <c r="H30" s="37"/>
      <c r="I30" s="38"/>
      <c r="J30" s="46" t="s">
        <v>29</v>
      </c>
      <c r="K30" s="46" t="s">
        <v>141</v>
      </c>
      <c r="L30" s="20" t="s">
        <v>30</v>
      </c>
      <c r="M30" s="20" t="s">
        <v>136</v>
      </c>
      <c r="N30" s="46">
        <v>591487</v>
      </c>
      <c r="O30" s="53" t="s">
        <v>137</v>
      </c>
      <c r="P30" s="13"/>
      <c r="Q30" s="14"/>
      <c r="R30" s="20" t="s">
        <v>29</v>
      </c>
      <c r="S30" s="20" t="s">
        <v>190</v>
      </c>
      <c r="T30" s="20" t="s">
        <v>30</v>
      </c>
      <c r="U30" s="20" t="s">
        <v>190</v>
      </c>
      <c r="V30" s="46">
        <v>591487</v>
      </c>
      <c r="W30" s="53" t="s">
        <v>196</v>
      </c>
    </row>
    <row r="31" spans="1:23" x14ac:dyDescent="0.25">
      <c r="A31" s="35"/>
      <c r="B31" s="21">
        <v>491863</v>
      </c>
      <c r="C31" s="21" t="s">
        <v>114</v>
      </c>
      <c r="D31" s="21" t="s">
        <v>32</v>
      </c>
      <c r="E31" s="21" t="s">
        <v>32</v>
      </c>
      <c r="F31" s="46" t="s">
        <v>33</v>
      </c>
      <c r="G31" s="53" t="s">
        <v>121</v>
      </c>
      <c r="H31" s="37"/>
      <c r="I31" s="38"/>
      <c r="J31" s="21">
        <v>491863</v>
      </c>
      <c r="K31" s="21" t="s">
        <v>114</v>
      </c>
      <c r="L31" s="20" t="s">
        <v>32</v>
      </c>
      <c r="M31" s="20" t="s">
        <v>131</v>
      </c>
      <c r="N31" s="46" t="s">
        <v>33</v>
      </c>
      <c r="O31" s="53" t="s">
        <v>94</v>
      </c>
      <c r="P31" s="13"/>
      <c r="Q31" s="14"/>
      <c r="R31" s="46">
        <v>491863</v>
      </c>
      <c r="S31" s="46" t="s">
        <v>101</v>
      </c>
      <c r="T31" s="46" t="s">
        <v>32</v>
      </c>
      <c r="U31" s="46" t="s">
        <v>201</v>
      </c>
      <c r="V31" s="46" t="s">
        <v>33</v>
      </c>
      <c r="W31" s="53" t="s">
        <v>195</v>
      </c>
    </row>
    <row r="32" spans="1:23" x14ac:dyDescent="0.25">
      <c r="A32" s="35"/>
      <c r="B32" s="21" t="s">
        <v>34</v>
      </c>
      <c r="C32" s="21" t="s">
        <v>115</v>
      </c>
      <c r="D32" s="46" t="s">
        <v>35</v>
      </c>
      <c r="E32" s="46" t="s">
        <v>117</v>
      </c>
      <c r="F32" s="21" t="s">
        <v>36</v>
      </c>
      <c r="G32" s="36" t="s">
        <v>36</v>
      </c>
      <c r="H32" s="37"/>
      <c r="I32" s="38"/>
      <c r="J32" s="46" t="s">
        <v>34</v>
      </c>
      <c r="K32" s="46" t="s">
        <v>142</v>
      </c>
      <c r="L32" s="46" t="s">
        <v>35</v>
      </c>
      <c r="M32" s="46" t="s">
        <v>135</v>
      </c>
      <c r="N32" s="46" t="s">
        <v>36</v>
      </c>
      <c r="O32" s="53" t="s">
        <v>140</v>
      </c>
      <c r="P32" s="13"/>
      <c r="Q32" s="14"/>
      <c r="R32" s="11" t="s">
        <v>34</v>
      </c>
      <c r="S32" s="11" t="s">
        <v>34</v>
      </c>
      <c r="T32" s="46" t="s">
        <v>35</v>
      </c>
      <c r="U32" s="46" t="s">
        <v>161</v>
      </c>
      <c r="V32" s="46" t="s">
        <v>36</v>
      </c>
      <c r="W32" s="53" t="s">
        <v>194</v>
      </c>
    </row>
    <row r="33" spans="1:23" x14ac:dyDescent="0.25">
      <c r="A33" s="35"/>
      <c r="B33" s="46" t="s">
        <v>37</v>
      </c>
      <c r="C33" s="46" t="s">
        <v>113</v>
      </c>
      <c r="D33" s="21" t="s">
        <v>38</v>
      </c>
      <c r="E33" s="21" t="s">
        <v>38</v>
      </c>
      <c r="F33" s="21" t="s">
        <v>39</v>
      </c>
      <c r="G33" s="36" t="s">
        <v>39</v>
      </c>
      <c r="H33" s="37"/>
      <c r="I33" s="38"/>
      <c r="J33" s="46" t="s">
        <v>37</v>
      </c>
      <c r="K33" s="46" t="s">
        <v>144</v>
      </c>
      <c r="L33" s="46" t="s">
        <v>38</v>
      </c>
      <c r="M33" s="46" t="s">
        <v>134</v>
      </c>
      <c r="N33" s="46" t="s">
        <v>39</v>
      </c>
      <c r="O33" s="53" t="s">
        <v>138</v>
      </c>
      <c r="P33" s="13"/>
      <c r="Q33" s="14"/>
      <c r="R33" s="46" t="s">
        <v>37</v>
      </c>
      <c r="S33" s="46" t="s">
        <v>144</v>
      </c>
      <c r="T33" s="46" t="s">
        <v>38</v>
      </c>
      <c r="U33" s="46" t="s">
        <v>203</v>
      </c>
      <c r="V33" s="20" t="s">
        <v>39</v>
      </c>
      <c r="W33" s="26" t="s">
        <v>198</v>
      </c>
    </row>
    <row r="34" spans="1:23" ht="15.75" thickBot="1" x14ac:dyDescent="0.3">
      <c r="A34" s="39"/>
      <c r="B34" s="40" t="s">
        <v>40</v>
      </c>
      <c r="C34" s="40" t="s">
        <v>40</v>
      </c>
      <c r="D34" s="19">
        <v>605196</v>
      </c>
      <c r="E34" s="19" t="s">
        <v>116</v>
      </c>
      <c r="F34" s="19" t="s">
        <v>41</v>
      </c>
      <c r="G34" s="23" t="s">
        <v>119</v>
      </c>
      <c r="H34" s="37"/>
      <c r="I34" s="42"/>
      <c r="J34" s="47" t="s">
        <v>40</v>
      </c>
      <c r="K34" s="47" t="s">
        <v>102</v>
      </c>
      <c r="L34" s="47">
        <v>605196</v>
      </c>
      <c r="M34" s="47" t="s">
        <v>133</v>
      </c>
      <c r="N34" s="24" t="s">
        <v>41</v>
      </c>
      <c r="O34" s="25" t="s">
        <v>139</v>
      </c>
      <c r="P34" s="13"/>
      <c r="Q34" s="17"/>
      <c r="R34" s="15" t="s">
        <v>40</v>
      </c>
      <c r="S34" s="15" t="s">
        <v>40</v>
      </c>
      <c r="T34" s="47">
        <v>605196</v>
      </c>
      <c r="U34" s="47" t="s">
        <v>202</v>
      </c>
      <c r="V34" s="47" t="s">
        <v>41</v>
      </c>
      <c r="W34" s="54" t="s">
        <v>197</v>
      </c>
    </row>
    <row r="35" spans="1:23" x14ac:dyDescent="0.25">
      <c r="A35" s="1"/>
      <c r="B35" s="57" t="s">
        <v>25</v>
      </c>
      <c r="C35" s="56" t="s">
        <v>287</v>
      </c>
      <c r="D35" s="57" t="s">
        <v>25</v>
      </c>
      <c r="E35" s="56" t="s">
        <v>287</v>
      </c>
      <c r="F35" s="57" t="s">
        <v>25</v>
      </c>
      <c r="G35" s="56" t="s">
        <v>287</v>
      </c>
      <c r="I35" s="1"/>
      <c r="J35" s="57" t="s">
        <v>25</v>
      </c>
      <c r="K35" s="56" t="s">
        <v>287</v>
      </c>
      <c r="L35" s="57" t="s">
        <v>25</v>
      </c>
      <c r="M35" s="56" t="s">
        <v>287</v>
      </c>
      <c r="N35" s="57" t="s">
        <v>25</v>
      </c>
      <c r="O35" s="56" t="s">
        <v>287</v>
      </c>
      <c r="Q35" s="1"/>
      <c r="R35" s="57" t="s">
        <v>25</v>
      </c>
      <c r="S35" s="56" t="s">
        <v>287</v>
      </c>
      <c r="T35" s="57" t="s">
        <v>25</v>
      </c>
      <c r="U35" s="56" t="s">
        <v>287</v>
      </c>
      <c r="V35" s="57" t="s">
        <v>25</v>
      </c>
      <c r="W35" s="56" t="s">
        <v>287</v>
      </c>
    </row>
    <row r="36" spans="1:23" s="1" customFormat="1" x14ac:dyDescent="0.25">
      <c r="A36" s="48" t="s">
        <v>284</v>
      </c>
      <c r="B36" s="1">
        <v>1</v>
      </c>
      <c r="C36" s="1">
        <v>1</v>
      </c>
      <c r="D36" s="1">
        <v>0</v>
      </c>
      <c r="E36" s="1">
        <v>1</v>
      </c>
      <c r="F36" s="1">
        <v>0</v>
      </c>
      <c r="G36" s="1">
        <v>1</v>
      </c>
      <c r="I36" s="48" t="s">
        <v>284</v>
      </c>
      <c r="J36" s="1">
        <v>2</v>
      </c>
      <c r="K36" s="1">
        <v>4</v>
      </c>
      <c r="L36" s="1">
        <v>4</v>
      </c>
      <c r="M36" s="1">
        <v>4</v>
      </c>
      <c r="N36" s="1">
        <v>4</v>
      </c>
      <c r="O36" s="1">
        <v>4</v>
      </c>
      <c r="Q36" s="48" t="s">
        <v>284</v>
      </c>
      <c r="R36" s="1">
        <v>1</v>
      </c>
      <c r="S36" s="1">
        <v>2</v>
      </c>
      <c r="T36" s="1">
        <v>1</v>
      </c>
      <c r="U36" s="1">
        <v>4</v>
      </c>
      <c r="V36" s="1">
        <v>2</v>
      </c>
      <c r="W36" s="1">
        <v>4</v>
      </c>
    </row>
    <row r="37" spans="1:23" s="1" customFormat="1" x14ac:dyDescent="0.25">
      <c r="A37" s="49" t="s">
        <v>285</v>
      </c>
      <c r="B37" s="1">
        <v>0</v>
      </c>
      <c r="C37" s="1">
        <v>1</v>
      </c>
      <c r="D37" s="1">
        <v>1</v>
      </c>
      <c r="E37" s="1">
        <v>1</v>
      </c>
      <c r="F37" s="1">
        <v>0</v>
      </c>
      <c r="G37" s="1">
        <v>1</v>
      </c>
      <c r="I37" s="49" t="s">
        <v>285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Q37" s="49" t="s">
        <v>285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</row>
    <row r="38" spans="1:23" x14ac:dyDescent="0.25">
      <c r="A38" s="50" t="s">
        <v>286</v>
      </c>
      <c r="B38" s="1">
        <v>0</v>
      </c>
      <c r="C38" s="1">
        <v>0</v>
      </c>
      <c r="D38" s="1">
        <v>0</v>
      </c>
      <c r="E38" s="1">
        <v>1</v>
      </c>
      <c r="F38" s="1">
        <v>1</v>
      </c>
      <c r="G38" s="1">
        <v>1</v>
      </c>
      <c r="I38" s="50" t="s">
        <v>286</v>
      </c>
      <c r="J38" s="1">
        <v>0</v>
      </c>
      <c r="K38" s="1">
        <v>1</v>
      </c>
      <c r="L38" s="1">
        <v>0</v>
      </c>
      <c r="M38" s="1">
        <v>2</v>
      </c>
      <c r="N38" s="1">
        <v>0</v>
      </c>
      <c r="O38" s="1">
        <v>1</v>
      </c>
      <c r="Q38" s="50" t="s">
        <v>286</v>
      </c>
      <c r="R38" s="1">
        <v>1</v>
      </c>
      <c r="S38" s="1">
        <v>2</v>
      </c>
      <c r="T38" s="1">
        <v>1</v>
      </c>
      <c r="U38" s="1">
        <v>2</v>
      </c>
      <c r="V38" s="1">
        <v>0</v>
      </c>
      <c r="W38" s="1">
        <v>2</v>
      </c>
    </row>
    <row r="39" spans="1:23" ht="15.75" thickBot="1" x14ac:dyDescent="0.3">
      <c r="H39" s="30"/>
    </row>
    <row r="40" spans="1:23" ht="15.75" thickBot="1" x14ac:dyDescent="0.3">
      <c r="A40" s="27" t="s">
        <v>84</v>
      </c>
      <c r="B40" s="28" t="s">
        <v>1</v>
      </c>
      <c r="C40" s="28"/>
      <c r="D40" s="28"/>
      <c r="E40" s="28"/>
      <c r="F40" s="28"/>
      <c r="G40" s="29"/>
      <c r="H40" s="30"/>
      <c r="I40" s="27" t="s">
        <v>85</v>
      </c>
      <c r="J40" s="28" t="s">
        <v>3</v>
      </c>
      <c r="K40" s="28"/>
      <c r="L40" s="28"/>
      <c r="M40" s="28"/>
      <c r="N40" s="28"/>
      <c r="O40" s="29"/>
      <c r="P40" s="1"/>
      <c r="Q40" s="2" t="s">
        <v>86</v>
      </c>
      <c r="R40" s="3" t="s">
        <v>5</v>
      </c>
      <c r="S40" s="3"/>
      <c r="T40" s="3"/>
      <c r="U40" s="3"/>
      <c r="V40" s="3"/>
      <c r="W40" s="4"/>
    </row>
    <row r="41" spans="1:23" ht="15.75" thickBot="1" x14ac:dyDescent="0.3">
      <c r="A41" s="31"/>
      <c r="B41" s="32" t="s">
        <v>6</v>
      </c>
      <c r="C41" s="33" t="s">
        <v>7</v>
      </c>
      <c r="D41" s="33" t="s">
        <v>8</v>
      </c>
      <c r="E41" s="33" t="s">
        <v>7</v>
      </c>
      <c r="F41" s="33" t="s">
        <v>9</v>
      </c>
      <c r="G41" s="34" t="s">
        <v>7</v>
      </c>
      <c r="H41" s="37"/>
      <c r="I41" s="31"/>
      <c r="J41" s="32" t="s">
        <v>6</v>
      </c>
      <c r="K41" s="33" t="s">
        <v>7</v>
      </c>
      <c r="L41" s="33" t="s">
        <v>8</v>
      </c>
      <c r="M41" s="33" t="s">
        <v>7</v>
      </c>
      <c r="N41" s="33" t="s">
        <v>9</v>
      </c>
      <c r="O41" s="34" t="s">
        <v>7</v>
      </c>
      <c r="P41" s="1"/>
      <c r="Q41" s="5"/>
      <c r="R41" s="8" t="s">
        <v>6</v>
      </c>
      <c r="S41" s="9" t="s">
        <v>7</v>
      </c>
      <c r="T41" s="9" t="s">
        <v>8</v>
      </c>
      <c r="U41" s="9" t="s">
        <v>7</v>
      </c>
      <c r="V41" s="9" t="s">
        <v>9</v>
      </c>
      <c r="W41" s="10" t="s">
        <v>7</v>
      </c>
    </row>
    <row r="42" spans="1:23" x14ac:dyDescent="0.25">
      <c r="A42" s="5" t="s">
        <v>25</v>
      </c>
      <c r="B42" s="21" t="s">
        <v>10</v>
      </c>
      <c r="C42" s="21" t="s">
        <v>10</v>
      </c>
      <c r="D42" s="46" t="s">
        <v>11</v>
      </c>
      <c r="E42" s="46" t="s">
        <v>149</v>
      </c>
      <c r="F42" s="46" t="s">
        <v>12</v>
      </c>
      <c r="G42" s="53" t="s">
        <v>126</v>
      </c>
      <c r="H42" s="37"/>
      <c r="I42" s="5" t="s">
        <v>25</v>
      </c>
      <c r="J42" s="21" t="s">
        <v>10</v>
      </c>
      <c r="K42" s="21" t="s">
        <v>10</v>
      </c>
      <c r="L42" s="20" t="s">
        <v>11</v>
      </c>
      <c r="M42" s="20" t="s">
        <v>187</v>
      </c>
      <c r="N42" s="46" t="s">
        <v>12</v>
      </c>
      <c r="O42" s="53" t="s">
        <v>168</v>
      </c>
      <c r="P42" s="13"/>
      <c r="Q42" s="5" t="s">
        <v>25</v>
      </c>
      <c r="R42" s="11" t="s">
        <v>10</v>
      </c>
      <c r="S42" s="11" t="s">
        <v>10</v>
      </c>
      <c r="T42" s="11" t="s">
        <v>11</v>
      </c>
      <c r="U42" s="11" t="s">
        <v>11</v>
      </c>
      <c r="V42" s="46" t="s">
        <v>12</v>
      </c>
      <c r="W42" s="53" t="s">
        <v>222</v>
      </c>
    </row>
    <row r="43" spans="1:23" x14ac:dyDescent="0.25">
      <c r="A43" s="35"/>
      <c r="B43" s="18" t="s">
        <v>13</v>
      </c>
      <c r="C43" s="18" t="s">
        <v>146</v>
      </c>
      <c r="D43" s="21" t="s">
        <v>14</v>
      </c>
      <c r="E43" s="21" t="s">
        <v>14</v>
      </c>
      <c r="F43" s="21" t="s">
        <v>15</v>
      </c>
      <c r="G43" s="36" t="s">
        <v>15</v>
      </c>
      <c r="H43" s="37"/>
      <c r="I43" s="38"/>
      <c r="J43" s="21" t="s">
        <v>13</v>
      </c>
      <c r="K43" s="21" t="s">
        <v>13</v>
      </c>
      <c r="L43" s="20" t="s">
        <v>14</v>
      </c>
      <c r="M43" s="20" t="s">
        <v>166</v>
      </c>
      <c r="N43" s="21" t="s">
        <v>15</v>
      </c>
      <c r="O43" s="36" t="s">
        <v>15</v>
      </c>
      <c r="P43" s="13"/>
      <c r="Q43" s="14"/>
      <c r="R43" s="18" t="s">
        <v>13</v>
      </c>
      <c r="S43" s="18" t="s">
        <v>224</v>
      </c>
      <c r="T43" s="46" t="s">
        <v>14</v>
      </c>
      <c r="U43" s="46" t="s">
        <v>226</v>
      </c>
      <c r="V43" s="46" t="s">
        <v>15</v>
      </c>
      <c r="W43" s="53" t="s">
        <v>90</v>
      </c>
    </row>
    <row r="44" spans="1:23" x14ac:dyDescent="0.25">
      <c r="A44" s="35"/>
      <c r="B44" s="20" t="s">
        <v>16</v>
      </c>
      <c r="C44" s="20" t="s">
        <v>145</v>
      </c>
      <c r="D44" s="46">
        <v>509133</v>
      </c>
      <c r="E44" s="46" t="s">
        <v>150</v>
      </c>
      <c r="F44" s="21" t="s">
        <v>17</v>
      </c>
      <c r="G44" s="36" t="s">
        <v>17</v>
      </c>
      <c r="H44" s="37"/>
      <c r="I44" s="38"/>
      <c r="J44" s="21" t="s">
        <v>16</v>
      </c>
      <c r="K44" s="21" t="s">
        <v>16</v>
      </c>
      <c r="L44" s="21">
        <v>509133</v>
      </c>
      <c r="M44" s="21" t="s">
        <v>62</v>
      </c>
      <c r="N44" s="20" t="s">
        <v>17</v>
      </c>
      <c r="O44" s="26" t="s">
        <v>169</v>
      </c>
      <c r="P44" s="13"/>
      <c r="Q44" s="14"/>
      <c r="R44" s="11" t="s">
        <v>16</v>
      </c>
      <c r="S44" s="11" t="s">
        <v>16</v>
      </c>
      <c r="T44" s="11">
        <v>509133</v>
      </c>
      <c r="U44" s="11" t="s">
        <v>62</v>
      </c>
      <c r="V44" s="20" t="s">
        <v>17</v>
      </c>
      <c r="W44" s="26" t="s">
        <v>190</v>
      </c>
    </row>
    <row r="45" spans="1:23" x14ac:dyDescent="0.25">
      <c r="A45" s="35"/>
      <c r="B45" s="21">
        <v>274981</v>
      </c>
      <c r="C45" s="21" t="s">
        <v>42</v>
      </c>
      <c r="D45" s="46" t="s">
        <v>18</v>
      </c>
      <c r="E45" s="46" t="s">
        <v>151</v>
      </c>
      <c r="F45" s="46" t="s">
        <v>19</v>
      </c>
      <c r="G45" s="53" t="s">
        <v>91</v>
      </c>
      <c r="H45" s="37"/>
      <c r="I45" s="38"/>
      <c r="J45" s="46">
        <v>274981</v>
      </c>
      <c r="K45" s="46" t="s">
        <v>172</v>
      </c>
      <c r="L45" s="46" t="s">
        <v>18</v>
      </c>
      <c r="M45" s="46" t="s">
        <v>165</v>
      </c>
      <c r="N45" s="46" t="s">
        <v>19</v>
      </c>
      <c r="O45" s="53" t="s">
        <v>170</v>
      </c>
      <c r="P45" s="13"/>
      <c r="Q45" s="14"/>
      <c r="R45" s="18">
        <v>274981</v>
      </c>
      <c r="S45" s="18" t="s">
        <v>225</v>
      </c>
      <c r="T45" s="46" t="s">
        <v>18</v>
      </c>
      <c r="U45" s="46" t="s">
        <v>227</v>
      </c>
      <c r="V45" s="46" t="s">
        <v>19</v>
      </c>
      <c r="W45" s="53" t="s">
        <v>129</v>
      </c>
    </row>
    <row r="46" spans="1:23" x14ac:dyDescent="0.25">
      <c r="A46" s="35"/>
      <c r="B46" s="46" t="s">
        <v>20</v>
      </c>
      <c r="C46" s="46" t="s">
        <v>147</v>
      </c>
      <c r="D46" s="46" t="s">
        <v>21</v>
      </c>
      <c r="E46" s="46" t="s">
        <v>152</v>
      </c>
      <c r="F46" s="46">
        <v>730467</v>
      </c>
      <c r="G46" s="53" t="s">
        <v>153</v>
      </c>
      <c r="H46" s="37"/>
      <c r="I46" s="38"/>
      <c r="J46" s="46" t="s">
        <v>20</v>
      </c>
      <c r="K46" s="46" t="s">
        <v>171</v>
      </c>
      <c r="L46" s="20" t="s">
        <v>21</v>
      </c>
      <c r="M46" s="20" t="s">
        <v>167</v>
      </c>
      <c r="N46" s="21">
        <v>730467</v>
      </c>
      <c r="O46" s="36" t="s">
        <v>45</v>
      </c>
      <c r="P46" s="13"/>
      <c r="Q46" s="14"/>
      <c r="R46" s="11" t="s">
        <v>20</v>
      </c>
      <c r="S46" s="11" t="s">
        <v>20</v>
      </c>
      <c r="T46" s="46" t="s">
        <v>21</v>
      </c>
      <c r="U46" s="46" t="s">
        <v>229</v>
      </c>
      <c r="V46" s="11">
        <v>730467</v>
      </c>
      <c r="W46" s="12" t="s">
        <v>45</v>
      </c>
    </row>
    <row r="47" spans="1:23" ht="15.75" thickBot="1" x14ac:dyDescent="0.3">
      <c r="A47" s="39"/>
      <c r="B47" s="40" t="s">
        <v>22</v>
      </c>
      <c r="C47" s="40" t="s">
        <v>22</v>
      </c>
      <c r="D47" s="19" t="s">
        <v>23</v>
      </c>
      <c r="E47" s="19" t="s">
        <v>148</v>
      </c>
      <c r="F47" s="47" t="s">
        <v>24</v>
      </c>
      <c r="G47" s="54" t="s">
        <v>154</v>
      </c>
      <c r="H47" s="37"/>
      <c r="I47" s="42"/>
      <c r="J47" s="40" t="s">
        <v>22</v>
      </c>
      <c r="K47" s="40" t="s">
        <v>173</v>
      </c>
      <c r="L47" s="40" t="s">
        <v>23</v>
      </c>
      <c r="M47" s="40" t="s">
        <v>164</v>
      </c>
      <c r="N47" s="40" t="s">
        <v>24</v>
      </c>
      <c r="O47" s="41" t="s">
        <v>24</v>
      </c>
      <c r="P47" s="13"/>
      <c r="Q47" s="17"/>
      <c r="R47" s="15" t="s">
        <v>22</v>
      </c>
      <c r="S47" s="15" t="s">
        <v>22</v>
      </c>
      <c r="T47" s="24" t="s">
        <v>23</v>
      </c>
      <c r="U47" s="24" t="s">
        <v>228</v>
      </c>
      <c r="V47" s="19" t="s">
        <v>24</v>
      </c>
      <c r="W47" s="23" t="s">
        <v>223</v>
      </c>
    </row>
    <row r="48" spans="1:23" x14ac:dyDescent="0.25">
      <c r="A48" s="31" t="s">
        <v>287</v>
      </c>
      <c r="B48" s="45" t="s">
        <v>26</v>
      </c>
      <c r="C48" s="45" t="s">
        <v>103</v>
      </c>
      <c r="D48" s="51" t="s">
        <v>27</v>
      </c>
      <c r="E48" s="51" t="s">
        <v>132</v>
      </c>
      <c r="F48" s="51" t="s">
        <v>28</v>
      </c>
      <c r="G48" s="52" t="s">
        <v>95</v>
      </c>
      <c r="H48" s="37"/>
      <c r="I48" s="31" t="s">
        <v>287</v>
      </c>
      <c r="J48" s="51" t="s">
        <v>26</v>
      </c>
      <c r="K48" s="51" t="s">
        <v>186</v>
      </c>
      <c r="L48" s="51" t="s">
        <v>27</v>
      </c>
      <c r="M48" s="51" t="s">
        <v>175</v>
      </c>
      <c r="N48" s="51" t="s">
        <v>28</v>
      </c>
      <c r="O48" s="52" t="s">
        <v>179</v>
      </c>
      <c r="P48" s="13"/>
      <c r="Q48" s="31" t="s">
        <v>287</v>
      </c>
      <c r="R48" s="45" t="s">
        <v>26</v>
      </c>
      <c r="S48" s="45" t="s">
        <v>235</v>
      </c>
      <c r="T48" s="51" t="s">
        <v>27</v>
      </c>
      <c r="U48" s="51" t="s">
        <v>239</v>
      </c>
      <c r="V48" s="51" t="s">
        <v>28</v>
      </c>
      <c r="W48" s="52" t="s">
        <v>230</v>
      </c>
    </row>
    <row r="49" spans="1:23" x14ac:dyDescent="0.25">
      <c r="A49" s="35"/>
      <c r="B49" s="20" t="s">
        <v>29</v>
      </c>
      <c r="C49" s="20" t="s">
        <v>156</v>
      </c>
      <c r="D49" s="20" t="s">
        <v>30</v>
      </c>
      <c r="E49" s="20" t="s">
        <v>160</v>
      </c>
      <c r="F49" s="46">
        <v>591487</v>
      </c>
      <c r="G49" s="53" t="s">
        <v>137</v>
      </c>
      <c r="H49" s="37"/>
      <c r="I49" s="38"/>
      <c r="J49" s="20" t="s">
        <v>29</v>
      </c>
      <c r="K49" s="20" t="s">
        <v>184</v>
      </c>
      <c r="L49" s="20" t="s">
        <v>30</v>
      </c>
      <c r="M49" s="20" t="s">
        <v>176</v>
      </c>
      <c r="N49" s="46">
        <v>591487</v>
      </c>
      <c r="O49" s="53" t="s">
        <v>181</v>
      </c>
      <c r="P49" s="13"/>
      <c r="Q49" s="14"/>
      <c r="R49" s="18" t="s">
        <v>29</v>
      </c>
      <c r="S49" s="18" t="s">
        <v>236</v>
      </c>
      <c r="T49" s="18" t="s">
        <v>30</v>
      </c>
      <c r="U49" s="18" t="s">
        <v>51</v>
      </c>
      <c r="V49" s="11">
        <v>591487</v>
      </c>
      <c r="W49" s="12" t="s">
        <v>31</v>
      </c>
    </row>
    <row r="50" spans="1:23" x14ac:dyDescent="0.25">
      <c r="A50" s="35"/>
      <c r="B50" s="46">
        <v>491863</v>
      </c>
      <c r="C50" s="46" t="s">
        <v>101</v>
      </c>
      <c r="D50" s="46" t="s">
        <v>32</v>
      </c>
      <c r="E50" s="46" t="s">
        <v>158</v>
      </c>
      <c r="F50" s="46" t="s">
        <v>33</v>
      </c>
      <c r="G50" s="53" t="s">
        <v>94</v>
      </c>
      <c r="H50" s="37"/>
      <c r="I50" s="38"/>
      <c r="J50" s="18">
        <v>491863</v>
      </c>
      <c r="K50" s="18" t="s">
        <v>183</v>
      </c>
      <c r="L50" s="46" t="s">
        <v>32</v>
      </c>
      <c r="M50" s="46" t="s">
        <v>158</v>
      </c>
      <c r="N50" s="21" t="s">
        <v>33</v>
      </c>
      <c r="O50" s="36" t="s">
        <v>33</v>
      </c>
      <c r="P50" s="13"/>
      <c r="Q50" s="14"/>
      <c r="R50" s="46">
        <v>491863</v>
      </c>
      <c r="S50" s="46" t="s">
        <v>237</v>
      </c>
      <c r="T50" s="11" t="s">
        <v>32</v>
      </c>
      <c r="U50" s="11" t="s">
        <v>32</v>
      </c>
      <c r="V50" s="46" t="s">
        <v>33</v>
      </c>
      <c r="W50" s="53" t="s">
        <v>234</v>
      </c>
    </row>
    <row r="51" spans="1:23" x14ac:dyDescent="0.25">
      <c r="A51" s="35"/>
      <c r="B51" s="46" t="s">
        <v>34</v>
      </c>
      <c r="C51" s="46" t="s">
        <v>142</v>
      </c>
      <c r="D51" s="46" t="s">
        <v>35</v>
      </c>
      <c r="E51" s="46" t="s">
        <v>161</v>
      </c>
      <c r="F51" s="46" t="s">
        <v>36</v>
      </c>
      <c r="G51" s="53" t="s">
        <v>162</v>
      </c>
      <c r="H51" s="37"/>
      <c r="I51" s="38"/>
      <c r="J51" s="46" t="s">
        <v>34</v>
      </c>
      <c r="K51" s="46" t="s">
        <v>185</v>
      </c>
      <c r="L51" s="46" t="s">
        <v>35</v>
      </c>
      <c r="M51" s="46" t="s">
        <v>59</v>
      </c>
      <c r="N51" s="46" t="s">
        <v>36</v>
      </c>
      <c r="O51" s="53" t="s">
        <v>180</v>
      </c>
      <c r="P51" s="13"/>
      <c r="Q51" s="14"/>
      <c r="R51" s="11" t="s">
        <v>34</v>
      </c>
      <c r="S51" s="11" t="s">
        <v>34</v>
      </c>
      <c r="T51" s="46" t="s">
        <v>35</v>
      </c>
      <c r="U51" s="46" t="s">
        <v>240</v>
      </c>
      <c r="V51" s="46" t="s">
        <v>36</v>
      </c>
      <c r="W51" s="53" t="s">
        <v>232</v>
      </c>
    </row>
    <row r="52" spans="1:23" x14ac:dyDescent="0.25">
      <c r="A52" s="35"/>
      <c r="B52" s="46" t="s">
        <v>37</v>
      </c>
      <c r="C52" s="46" t="s">
        <v>155</v>
      </c>
      <c r="D52" s="46" t="s">
        <v>38</v>
      </c>
      <c r="E52" s="46" t="s">
        <v>159</v>
      </c>
      <c r="F52" s="46" t="s">
        <v>39</v>
      </c>
      <c r="G52" s="53" t="s">
        <v>138</v>
      </c>
      <c r="H52" s="37"/>
      <c r="I52" s="38"/>
      <c r="J52" s="46" t="s">
        <v>37</v>
      </c>
      <c r="K52" s="46" t="s">
        <v>144</v>
      </c>
      <c r="L52" s="46" t="s">
        <v>38</v>
      </c>
      <c r="M52" s="46" t="s">
        <v>174</v>
      </c>
      <c r="N52" s="46" t="s">
        <v>39</v>
      </c>
      <c r="O52" s="53" t="s">
        <v>138</v>
      </c>
      <c r="P52" s="13"/>
      <c r="Q52" s="14"/>
      <c r="R52" s="46" t="s">
        <v>37</v>
      </c>
      <c r="S52" s="46" t="s">
        <v>75</v>
      </c>
      <c r="T52" s="46" t="s">
        <v>38</v>
      </c>
      <c r="U52" s="46" t="s">
        <v>241</v>
      </c>
      <c r="V52" s="18" t="s">
        <v>39</v>
      </c>
      <c r="W52" s="22" t="s">
        <v>233</v>
      </c>
    </row>
    <row r="53" spans="1:23" ht="15.75" thickBot="1" x14ac:dyDescent="0.3">
      <c r="A53" s="39"/>
      <c r="B53" s="47" t="s">
        <v>40</v>
      </c>
      <c r="C53" s="47" t="s">
        <v>102</v>
      </c>
      <c r="D53" s="47">
        <v>605196</v>
      </c>
      <c r="E53" s="47" t="s">
        <v>157</v>
      </c>
      <c r="F53" s="24" t="s">
        <v>41</v>
      </c>
      <c r="G53" s="25" t="s">
        <v>163</v>
      </c>
      <c r="I53" s="42"/>
      <c r="J53" s="47" t="s">
        <v>40</v>
      </c>
      <c r="K53" s="47" t="s">
        <v>182</v>
      </c>
      <c r="L53" s="47">
        <v>605196</v>
      </c>
      <c r="M53" s="47" t="s">
        <v>177</v>
      </c>
      <c r="N53" s="24" t="s">
        <v>41</v>
      </c>
      <c r="O53" s="25" t="s">
        <v>178</v>
      </c>
      <c r="P53" s="13"/>
      <c r="Q53" s="17"/>
      <c r="R53" s="19" t="s">
        <v>40</v>
      </c>
      <c r="S53" s="19" t="s">
        <v>238</v>
      </c>
      <c r="T53" s="47">
        <v>605196</v>
      </c>
      <c r="U53" s="47" t="s">
        <v>242</v>
      </c>
      <c r="V53" s="19" t="s">
        <v>41</v>
      </c>
      <c r="W53" s="23" t="s">
        <v>231</v>
      </c>
    </row>
    <row r="54" spans="1:23" s="1" customFormat="1" x14ac:dyDescent="0.25">
      <c r="B54" s="57" t="s">
        <v>25</v>
      </c>
      <c r="C54" s="56" t="s">
        <v>287</v>
      </c>
      <c r="D54" s="57" t="s">
        <v>25</v>
      </c>
      <c r="E54" s="56" t="s">
        <v>287</v>
      </c>
      <c r="F54" s="57" t="s">
        <v>25</v>
      </c>
      <c r="G54" s="56" t="s">
        <v>287</v>
      </c>
      <c r="J54" s="57" t="s">
        <v>25</v>
      </c>
      <c r="K54" s="56" t="s">
        <v>287</v>
      </c>
      <c r="L54" s="57" t="s">
        <v>25</v>
      </c>
      <c r="M54" s="56" t="s">
        <v>287</v>
      </c>
      <c r="N54" s="57" t="s">
        <v>25</v>
      </c>
      <c r="O54" s="56" t="s">
        <v>287</v>
      </c>
      <c r="R54" s="57" t="s">
        <v>25</v>
      </c>
      <c r="S54" s="56" t="s">
        <v>287</v>
      </c>
      <c r="T54" s="57" t="s">
        <v>25</v>
      </c>
      <c r="U54" s="56" t="s">
        <v>287</v>
      </c>
      <c r="V54" s="57" t="s">
        <v>25</v>
      </c>
      <c r="W54" s="56" t="s">
        <v>287</v>
      </c>
    </row>
    <row r="55" spans="1:23" s="1" customFormat="1" x14ac:dyDescent="0.25">
      <c r="A55" s="48" t="s">
        <v>284</v>
      </c>
      <c r="B55" s="1">
        <v>1</v>
      </c>
      <c r="C55" s="1">
        <v>4</v>
      </c>
      <c r="D55" s="1">
        <v>4</v>
      </c>
      <c r="E55" s="1">
        <v>5</v>
      </c>
      <c r="F55" s="1">
        <v>4</v>
      </c>
      <c r="G55" s="1">
        <v>5</v>
      </c>
      <c r="I55" s="48" t="s">
        <v>284</v>
      </c>
      <c r="J55" s="1">
        <v>2</v>
      </c>
      <c r="K55" s="1">
        <v>4</v>
      </c>
      <c r="L55" s="1">
        <v>1</v>
      </c>
      <c r="M55" s="1">
        <v>5</v>
      </c>
      <c r="N55" s="1">
        <v>2</v>
      </c>
      <c r="O55" s="1">
        <v>4</v>
      </c>
      <c r="Q55" s="48" t="s">
        <v>284</v>
      </c>
      <c r="R55" s="1">
        <v>0</v>
      </c>
      <c r="S55" s="1">
        <v>2</v>
      </c>
      <c r="T55" s="1">
        <v>3</v>
      </c>
      <c r="U55" s="1">
        <v>4</v>
      </c>
      <c r="V55" s="1">
        <v>3</v>
      </c>
      <c r="W55" s="1">
        <v>3</v>
      </c>
    </row>
    <row r="56" spans="1:23" s="1" customFormat="1" x14ac:dyDescent="0.25">
      <c r="A56" s="49" t="s">
        <v>285</v>
      </c>
      <c r="B56" s="1">
        <v>1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I56" s="49" t="s">
        <v>285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Q56" s="49" t="s">
        <v>285</v>
      </c>
      <c r="R56" s="1">
        <v>2</v>
      </c>
      <c r="S56" s="1">
        <v>2</v>
      </c>
      <c r="T56" s="1">
        <v>0</v>
      </c>
      <c r="U56" s="1">
        <v>1</v>
      </c>
      <c r="V56" s="1">
        <v>1</v>
      </c>
      <c r="W56" s="1">
        <v>2</v>
      </c>
    </row>
    <row r="57" spans="1:23" s="1" customFormat="1" x14ac:dyDescent="0.25">
      <c r="A57" s="50" t="s">
        <v>286</v>
      </c>
      <c r="B57" s="1">
        <v>1</v>
      </c>
      <c r="C57" s="1">
        <v>2</v>
      </c>
      <c r="D57" s="1">
        <v>0</v>
      </c>
      <c r="E57" s="1">
        <v>1</v>
      </c>
      <c r="F57" s="1">
        <v>0</v>
      </c>
      <c r="G57" s="1">
        <v>1</v>
      </c>
      <c r="I57" s="50" t="s">
        <v>286</v>
      </c>
      <c r="J57" s="1">
        <v>0</v>
      </c>
      <c r="K57" s="1">
        <v>1</v>
      </c>
      <c r="L57" s="1">
        <v>3</v>
      </c>
      <c r="M57" s="1">
        <v>1</v>
      </c>
      <c r="N57" s="1">
        <v>1</v>
      </c>
      <c r="O57" s="1">
        <v>1</v>
      </c>
      <c r="Q57" s="50" t="s">
        <v>286</v>
      </c>
      <c r="R57" s="1">
        <v>0</v>
      </c>
      <c r="S57" s="1">
        <v>1</v>
      </c>
      <c r="T57" s="1">
        <v>1</v>
      </c>
      <c r="U57" s="1">
        <v>0</v>
      </c>
      <c r="V57" s="1">
        <v>1</v>
      </c>
      <c r="W57" s="1">
        <v>0</v>
      </c>
    </row>
    <row r="59" spans="1:23" ht="15.75" thickBot="1" x14ac:dyDescent="0.3">
      <c r="A59" s="57"/>
      <c r="H59" s="30"/>
    </row>
    <row r="60" spans="1:23" ht="15.75" thickBot="1" x14ac:dyDescent="0.3">
      <c r="A60" s="32" t="s">
        <v>87</v>
      </c>
      <c r="B60" s="33" t="s">
        <v>1</v>
      </c>
      <c r="C60" s="33"/>
      <c r="D60" s="33"/>
      <c r="E60" s="33"/>
      <c r="F60" s="33"/>
      <c r="G60" s="34"/>
      <c r="H60" s="30"/>
      <c r="I60" s="27" t="s">
        <v>88</v>
      </c>
      <c r="J60" s="28" t="s">
        <v>3</v>
      </c>
      <c r="K60" s="28"/>
      <c r="L60" s="28"/>
      <c r="M60" s="28"/>
      <c r="N60" s="28"/>
      <c r="O60" s="29"/>
      <c r="P60" s="1"/>
      <c r="Q60" s="2" t="s">
        <v>89</v>
      </c>
      <c r="R60" s="3" t="s">
        <v>5</v>
      </c>
      <c r="S60" s="3"/>
      <c r="T60" s="3"/>
      <c r="U60" s="3"/>
      <c r="V60" s="3"/>
      <c r="W60" s="4"/>
    </row>
    <row r="61" spans="1:23" ht="15.75" thickBot="1" x14ac:dyDescent="0.3">
      <c r="A61" s="31"/>
      <c r="B61" s="32" t="s">
        <v>6</v>
      </c>
      <c r="C61" s="33" t="s">
        <v>7</v>
      </c>
      <c r="D61" s="33" t="s">
        <v>8</v>
      </c>
      <c r="E61" s="33" t="s">
        <v>7</v>
      </c>
      <c r="F61" s="33" t="s">
        <v>9</v>
      </c>
      <c r="G61" s="34" t="s">
        <v>7</v>
      </c>
      <c r="H61" s="37"/>
      <c r="I61" s="31"/>
      <c r="J61" s="32" t="s">
        <v>6</v>
      </c>
      <c r="K61" s="33" t="s">
        <v>7</v>
      </c>
      <c r="L61" s="33" t="s">
        <v>8</v>
      </c>
      <c r="M61" s="33" t="s">
        <v>7</v>
      </c>
      <c r="N61" s="33" t="s">
        <v>9</v>
      </c>
      <c r="O61" s="34" t="s">
        <v>7</v>
      </c>
      <c r="P61" s="1"/>
      <c r="Q61" s="5"/>
      <c r="R61" s="8" t="s">
        <v>6</v>
      </c>
      <c r="S61" s="9" t="s">
        <v>7</v>
      </c>
      <c r="T61" s="9" t="s">
        <v>8</v>
      </c>
      <c r="U61" s="9" t="s">
        <v>7</v>
      </c>
      <c r="V61" s="9" t="s">
        <v>9</v>
      </c>
      <c r="W61" s="10" t="s">
        <v>7</v>
      </c>
    </row>
    <row r="62" spans="1:23" x14ac:dyDescent="0.25">
      <c r="A62" s="5" t="s">
        <v>25</v>
      </c>
      <c r="B62" s="21" t="s">
        <v>10</v>
      </c>
      <c r="C62" s="21" t="s">
        <v>10</v>
      </c>
      <c r="D62" s="46" t="s">
        <v>11</v>
      </c>
      <c r="E62" s="46" t="s">
        <v>208</v>
      </c>
      <c r="F62" s="46" t="s">
        <v>12</v>
      </c>
      <c r="G62" s="53" t="s">
        <v>126</v>
      </c>
      <c r="H62" s="37"/>
      <c r="I62" s="5" t="s">
        <v>25</v>
      </c>
      <c r="J62" s="21" t="s">
        <v>10</v>
      </c>
      <c r="K62" s="21" t="s">
        <v>10</v>
      </c>
      <c r="L62" s="46" t="s">
        <v>11</v>
      </c>
      <c r="M62" s="46" t="s">
        <v>208</v>
      </c>
      <c r="N62" s="46" t="s">
        <v>12</v>
      </c>
      <c r="O62" s="53" t="s">
        <v>263</v>
      </c>
      <c r="P62" s="13"/>
      <c r="Q62" s="5" t="s">
        <v>25</v>
      </c>
      <c r="R62" s="11" t="s">
        <v>10</v>
      </c>
      <c r="S62" s="11" t="s">
        <v>10</v>
      </c>
      <c r="T62" s="11" t="s">
        <v>11</v>
      </c>
      <c r="U62" s="11" t="s">
        <v>11</v>
      </c>
      <c r="V62" s="46" t="s">
        <v>12</v>
      </c>
      <c r="W62" s="53" t="s">
        <v>243</v>
      </c>
    </row>
    <row r="63" spans="1:23" x14ac:dyDescent="0.25">
      <c r="A63" s="35"/>
      <c r="B63" s="46" t="s">
        <v>13</v>
      </c>
      <c r="C63" s="46" t="s">
        <v>220</v>
      </c>
      <c r="D63" s="21" t="s">
        <v>14</v>
      </c>
      <c r="E63" s="21" t="s">
        <v>14</v>
      </c>
      <c r="F63" s="21" t="s">
        <v>15</v>
      </c>
      <c r="G63" s="36" t="s">
        <v>15</v>
      </c>
      <c r="H63" s="37"/>
      <c r="I63" s="38"/>
      <c r="J63" s="46" t="s">
        <v>13</v>
      </c>
      <c r="K63" s="46" t="s">
        <v>265</v>
      </c>
      <c r="L63" s="21" t="s">
        <v>14</v>
      </c>
      <c r="M63" s="21" t="s">
        <v>14</v>
      </c>
      <c r="N63" s="21" t="s">
        <v>15</v>
      </c>
      <c r="O63" s="36" t="s">
        <v>15</v>
      </c>
      <c r="P63" s="13"/>
      <c r="Q63" s="14"/>
      <c r="R63" s="11" t="s">
        <v>13</v>
      </c>
      <c r="S63" s="11" t="s">
        <v>13</v>
      </c>
      <c r="T63" s="11" t="s">
        <v>14</v>
      </c>
      <c r="U63" s="11" t="s">
        <v>14</v>
      </c>
      <c r="V63" s="11" t="s">
        <v>15</v>
      </c>
      <c r="W63" s="12" t="s">
        <v>15</v>
      </c>
    </row>
    <row r="64" spans="1:23" x14ac:dyDescent="0.25">
      <c r="A64" s="35"/>
      <c r="B64" s="46" t="s">
        <v>16</v>
      </c>
      <c r="C64" s="46" t="s">
        <v>206</v>
      </c>
      <c r="D64" s="46">
        <v>509133</v>
      </c>
      <c r="E64" s="46" t="s">
        <v>211</v>
      </c>
      <c r="F64" s="21" t="s">
        <v>17</v>
      </c>
      <c r="G64" s="36" t="s">
        <v>17</v>
      </c>
      <c r="H64" s="37"/>
      <c r="I64" s="38"/>
      <c r="J64" s="21" t="s">
        <v>16</v>
      </c>
      <c r="K64" s="21" t="s">
        <v>16</v>
      </c>
      <c r="L64" s="46">
        <v>509133</v>
      </c>
      <c r="M64" s="46" t="s">
        <v>150</v>
      </c>
      <c r="N64" s="21" t="s">
        <v>17</v>
      </c>
      <c r="O64" s="36" t="s">
        <v>17</v>
      </c>
      <c r="P64" s="13"/>
      <c r="Q64" s="14"/>
      <c r="R64" s="11" t="s">
        <v>16</v>
      </c>
      <c r="S64" s="11" t="s">
        <v>16</v>
      </c>
      <c r="T64" s="11">
        <v>509133</v>
      </c>
      <c r="U64" s="11" t="s">
        <v>62</v>
      </c>
      <c r="V64" s="11" t="s">
        <v>17</v>
      </c>
      <c r="W64" s="12" t="s">
        <v>17</v>
      </c>
    </row>
    <row r="65" spans="1:23" x14ac:dyDescent="0.25">
      <c r="A65" s="35"/>
      <c r="B65" s="46">
        <v>274981</v>
      </c>
      <c r="C65" s="46" t="s">
        <v>192</v>
      </c>
      <c r="D65" s="20" t="s">
        <v>18</v>
      </c>
      <c r="E65" s="20" t="s">
        <v>207</v>
      </c>
      <c r="F65" s="46" t="s">
        <v>19</v>
      </c>
      <c r="G65" s="53" t="s">
        <v>91</v>
      </c>
      <c r="H65" s="37"/>
      <c r="I65" s="38"/>
      <c r="J65" s="21">
        <v>274981</v>
      </c>
      <c r="K65" s="21" t="s">
        <v>42</v>
      </c>
      <c r="L65" s="21" t="s">
        <v>18</v>
      </c>
      <c r="M65" s="21" t="s">
        <v>18</v>
      </c>
      <c r="N65" s="21" t="s">
        <v>19</v>
      </c>
      <c r="O65" s="36" t="s">
        <v>19</v>
      </c>
      <c r="P65" s="13"/>
      <c r="Q65" s="14"/>
      <c r="R65" s="46">
        <v>274981</v>
      </c>
      <c r="S65" s="46" t="s">
        <v>192</v>
      </c>
      <c r="T65" s="46" t="s">
        <v>18</v>
      </c>
      <c r="U65" s="46" t="s">
        <v>247</v>
      </c>
      <c r="V65" s="11" t="s">
        <v>19</v>
      </c>
      <c r="W65" s="12" t="s">
        <v>19</v>
      </c>
    </row>
    <row r="66" spans="1:23" x14ac:dyDescent="0.25">
      <c r="A66" s="35"/>
      <c r="B66" s="20" t="s">
        <v>20</v>
      </c>
      <c r="C66" s="20" t="s">
        <v>204</v>
      </c>
      <c r="D66" s="46" t="s">
        <v>21</v>
      </c>
      <c r="E66" s="46" t="s">
        <v>209</v>
      </c>
      <c r="F66" s="21">
        <v>730467</v>
      </c>
      <c r="G66" s="36" t="s">
        <v>45</v>
      </c>
      <c r="H66" s="37"/>
      <c r="I66" s="38"/>
      <c r="J66" s="46" t="s">
        <v>20</v>
      </c>
      <c r="K66" s="46" t="s">
        <v>266</v>
      </c>
      <c r="L66" s="21" t="s">
        <v>21</v>
      </c>
      <c r="M66" s="21" t="s">
        <v>21</v>
      </c>
      <c r="N66" s="46">
        <v>730467</v>
      </c>
      <c r="O66" s="53" t="s">
        <v>264</v>
      </c>
      <c r="P66" s="13"/>
      <c r="Q66" s="14"/>
      <c r="R66" s="46" t="s">
        <v>20</v>
      </c>
      <c r="S66" s="46" t="s">
        <v>245</v>
      </c>
      <c r="T66" s="46" t="s">
        <v>21</v>
      </c>
      <c r="U66" s="46" t="s">
        <v>246</v>
      </c>
      <c r="V66" s="11">
        <v>730467</v>
      </c>
      <c r="W66" s="12" t="s">
        <v>45</v>
      </c>
    </row>
    <row r="67" spans="1:23" ht="15.75" thickBot="1" x14ac:dyDescent="0.3">
      <c r="A67" s="39"/>
      <c r="B67" s="24" t="s">
        <v>22</v>
      </c>
      <c r="C67" s="24" t="s">
        <v>205</v>
      </c>
      <c r="D67" s="47" t="s">
        <v>23</v>
      </c>
      <c r="E67" s="47" t="s">
        <v>210</v>
      </c>
      <c r="F67" s="47" t="s">
        <v>24</v>
      </c>
      <c r="G67" s="54" t="s">
        <v>154</v>
      </c>
      <c r="H67" s="37"/>
      <c r="I67" s="42"/>
      <c r="J67" s="47" t="s">
        <v>22</v>
      </c>
      <c r="K67" s="47" t="s">
        <v>267</v>
      </c>
      <c r="L67" s="24" t="s">
        <v>23</v>
      </c>
      <c r="M67" s="24" t="s">
        <v>262</v>
      </c>
      <c r="N67" s="40" t="s">
        <v>24</v>
      </c>
      <c r="O67" s="41" t="s">
        <v>24</v>
      </c>
      <c r="P67" s="13"/>
      <c r="Q67" s="17"/>
      <c r="R67" s="47" t="s">
        <v>22</v>
      </c>
      <c r="S67" s="47" t="s">
        <v>244</v>
      </c>
      <c r="T67" s="15" t="s">
        <v>23</v>
      </c>
      <c r="U67" s="15" t="s">
        <v>23</v>
      </c>
      <c r="V67" s="15" t="s">
        <v>24</v>
      </c>
      <c r="W67" s="16" t="s">
        <v>24</v>
      </c>
    </row>
    <row r="68" spans="1:23" x14ac:dyDescent="0.25">
      <c r="A68" s="31" t="s">
        <v>287</v>
      </c>
      <c r="B68" s="45" t="s">
        <v>26</v>
      </c>
      <c r="C68" s="45" t="s">
        <v>103</v>
      </c>
      <c r="D68" s="51" t="s">
        <v>27</v>
      </c>
      <c r="E68" s="51" t="s">
        <v>213</v>
      </c>
      <c r="F68" s="51" t="s">
        <v>28</v>
      </c>
      <c r="G68" s="52" t="s">
        <v>95</v>
      </c>
      <c r="H68" s="37"/>
      <c r="I68" s="31" t="s">
        <v>287</v>
      </c>
      <c r="J68" s="51" t="s">
        <v>26</v>
      </c>
      <c r="K68" s="51" t="s">
        <v>278</v>
      </c>
      <c r="L68" s="51" t="s">
        <v>27</v>
      </c>
      <c r="M68" s="51" t="s">
        <v>269</v>
      </c>
      <c r="N68" s="51" t="s">
        <v>28</v>
      </c>
      <c r="O68" s="52" t="s">
        <v>275</v>
      </c>
      <c r="P68" s="13"/>
      <c r="Q68" s="31" t="s">
        <v>287</v>
      </c>
      <c r="R68" s="45" t="s">
        <v>26</v>
      </c>
      <c r="S68" s="45" t="s">
        <v>261</v>
      </c>
      <c r="T68" s="51" t="s">
        <v>27</v>
      </c>
      <c r="U68" s="51" t="s">
        <v>258</v>
      </c>
      <c r="V68" s="51" t="s">
        <v>28</v>
      </c>
      <c r="W68" s="52" t="s">
        <v>250</v>
      </c>
    </row>
    <row r="69" spans="1:23" x14ac:dyDescent="0.25">
      <c r="A69" s="35"/>
      <c r="B69" s="20" t="s">
        <v>29</v>
      </c>
      <c r="C69" s="20" t="s">
        <v>156</v>
      </c>
      <c r="D69" s="20" t="s">
        <v>30</v>
      </c>
      <c r="E69" s="20" t="s">
        <v>160</v>
      </c>
      <c r="F69" s="46">
        <v>591487</v>
      </c>
      <c r="G69" s="53" t="s">
        <v>137</v>
      </c>
      <c r="H69" s="37"/>
      <c r="I69" s="38"/>
      <c r="J69" s="20" t="s">
        <v>29</v>
      </c>
      <c r="K69" s="20" t="s">
        <v>277</v>
      </c>
      <c r="L69" s="46" t="s">
        <v>30</v>
      </c>
      <c r="M69" s="46" t="s">
        <v>270</v>
      </c>
      <c r="N69" s="46">
        <v>591487</v>
      </c>
      <c r="O69" s="53" t="s">
        <v>273</v>
      </c>
      <c r="P69" s="13"/>
      <c r="Q69" s="14"/>
      <c r="R69" s="11" t="s">
        <v>29</v>
      </c>
      <c r="S69" s="11" t="s">
        <v>29</v>
      </c>
      <c r="T69" s="46" t="s">
        <v>30</v>
      </c>
      <c r="U69" s="46" t="s">
        <v>255</v>
      </c>
      <c r="V69" s="11">
        <v>591487</v>
      </c>
      <c r="W69" s="12" t="s">
        <v>31</v>
      </c>
    </row>
    <row r="70" spans="1:23" x14ac:dyDescent="0.25">
      <c r="A70" s="35"/>
      <c r="B70" s="46">
        <v>491863</v>
      </c>
      <c r="C70" s="46" t="s">
        <v>101</v>
      </c>
      <c r="D70" s="46" t="s">
        <v>32</v>
      </c>
      <c r="E70" s="46" t="s">
        <v>215</v>
      </c>
      <c r="F70" s="46" t="s">
        <v>33</v>
      </c>
      <c r="G70" s="53" t="s">
        <v>218</v>
      </c>
      <c r="H70" s="37"/>
      <c r="I70" s="38"/>
      <c r="J70" s="46">
        <v>491863</v>
      </c>
      <c r="K70" s="46" t="s">
        <v>279</v>
      </c>
      <c r="L70" s="46" t="s">
        <v>32</v>
      </c>
      <c r="M70" s="46" t="s">
        <v>158</v>
      </c>
      <c r="N70" s="46" t="s">
        <v>33</v>
      </c>
      <c r="O70" s="53" t="s">
        <v>274</v>
      </c>
      <c r="P70" s="13"/>
      <c r="Q70" s="14"/>
      <c r="R70" s="46">
        <v>491863</v>
      </c>
      <c r="S70" s="46" t="s">
        <v>252</v>
      </c>
      <c r="T70" s="46" t="s">
        <v>32</v>
      </c>
      <c r="U70" s="46" t="s">
        <v>256</v>
      </c>
      <c r="V70" s="46" t="s">
        <v>33</v>
      </c>
      <c r="W70" s="53" t="s">
        <v>251</v>
      </c>
    </row>
    <row r="71" spans="1:23" x14ac:dyDescent="0.25">
      <c r="A71" s="35"/>
      <c r="B71" s="46" t="s">
        <v>34</v>
      </c>
      <c r="C71" s="46" t="s">
        <v>212</v>
      </c>
      <c r="D71" s="46" t="s">
        <v>35</v>
      </c>
      <c r="E71" s="46" t="s">
        <v>214</v>
      </c>
      <c r="F71" s="46" t="s">
        <v>36</v>
      </c>
      <c r="G71" s="53" t="s">
        <v>216</v>
      </c>
      <c r="H71" s="37"/>
      <c r="I71" s="38"/>
      <c r="J71" s="46" t="s">
        <v>34</v>
      </c>
      <c r="K71" s="46" t="s">
        <v>212</v>
      </c>
      <c r="L71" s="46" t="s">
        <v>35</v>
      </c>
      <c r="M71" s="46" t="s">
        <v>268</v>
      </c>
      <c r="N71" s="46" t="s">
        <v>36</v>
      </c>
      <c r="O71" s="53" t="s">
        <v>162</v>
      </c>
      <c r="P71" s="13"/>
      <c r="Q71" s="14"/>
      <c r="R71" s="46" t="s">
        <v>34</v>
      </c>
      <c r="S71" s="46" t="s">
        <v>253</v>
      </c>
      <c r="T71" s="46" t="s">
        <v>35</v>
      </c>
      <c r="U71" s="46" t="s">
        <v>105</v>
      </c>
      <c r="V71" s="46" t="s">
        <v>36</v>
      </c>
      <c r="W71" s="53" t="s">
        <v>260</v>
      </c>
    </row>
    <row r="72" spans="1:23" x14ac:dyDescent="0.25">
      <c r="A72" s="35"/>
      <c r="B72" s="46" t="s">
        <v>37</v>
      </c>
      <c r="C72" s="46" t="s">
        <v>155</v>
      </c>
      <c r="D72" s="46" t="s">
        <v>38</v>
      </c>
      <c r="E72" s="46" t="s">
        <v>159</v>
      </c>
      <c r="F72" s="20" t="s">
        <v>39</v>
      </c>
      <c r="G72" s="26" t="s">
        <v>217</v>
      </c>
      <c r="H72" s="37"/>
      <c r="I72" s="38"/>
      <c r="J72" s="46" t="s">
        <v>37</v>
      </c>
      <c r="K72" s="46" t="s">
        <v>276</v>
      </c>
      <c r="L72" s="46" t="s">
        <v>38</v>
      </c>
      <c r="M72" s="46" t="s">
        <v>271</v>
      </c>
      <c r="N72" s="46" t="s">
        <v>39</v>
      </c>
      <c r="O72" s="53" t="s">
        <v>272</v>
      </c>
      <c r="P72" s="13"/>
      <c r="Q72" s="14"/>
      <c r="R72" s="46" t="s">
        <v>37</v>
      </c>
      <c r="S72" s="46" t="s">
        <v>254</v>
      </c>
      <c r="T72" s="46" t="s">
        <v>38</v>
      </c>
      <c r="U72" s="46" t="s">
        <v>259</v>
      </c>
      <c r="V72" s="46" t="s">
        <v>39</v>
      </c>
      <c r="W72" s="53" t="s">
        <v>249</v>
      </c>
    </row>
    <row r="73" spans="1:23" ht="15.75" thickBot="1" x14ac:dyDescent="0.3">
      <c r="A73" s="39"/>
      <c r="B73" s="47" t="s">
        <v>40</v>
      </c>
      <c r="C73" s="47" t="s">
        <v>221</v>
      </c>
      <c r="D73" s="47">
        <v>605196</v>
      </c>
      <c r="E73" s="47" t="s">
        <v>157</v>
      </c>
      <c r="F73" s="24" t="s">
        <v>41</v>
      </c>
      <c r="G73" s="25" t="s">
        <v>219</v>
      </c>
      <c r="I73" s="42"/>
      <c r="J73" s="47" t="s">
        <v>40</v>
      </c>
      <c r="K73" s="47" t="s">
        <v>102</v>
      </c>
      <c r="L73" s="47">
        <v>605196</v>
      </c>
      <c r="M73" s="47" t="s">
        <v>157</v>
      </c>
      <c r="N73" s="47" t="s">
        <v>41</v>
      </c>
      <c r="O73" s="54" t="s">
        <v>280</v>
      </c>
      <c r="P73" s="13"/>
      <c r="Q73" s="17"/>
      <c r="R73" s="15" t="s">
        <v>40</v>
      </c>
      <c r="S73" s="15" t="s">
        <v>40</v>
      </c>
      <c r="T73" s="47">
        <v>605196</v>
      </c>
      <c r="U73" s="47" t="s">
        <v>257</v>
      </c>
      <c r="V73" s="24" t="s">
        <v>41</v>
      </c>
      <c r="W73" s="25" t="s">
        <v>248</v>
      </c>
    </row>
    <row r="74" spans="1:23" x14ac:dyDescent="0.25">
      <c r="A74" s="1"/>
      <c r="B74" s="57" t="s">
        <v>25</v>
      </c>
      <c r="C74" s="56" t="s">
        <v>287</v>
      </c>
      <c r="D74" s="57" t="s">
        <v>25</v>
      </c>
      <c r="E74" s="56" t="s">
        <v>287</v>
      </c>
      <c r="F74" s="57" t="s">
        <v>25</v>
      </c>
      <c r="G74" s="56" t="s">
        <v>287</v>
      </c>
      <c r="I74" s="1"/>
      <c r="J74" s="57" t="s">
        <v>25</v>
      </c>
      <c r="K74" s="56" t="s">
        <v>287</v>
      </c>
      <c r="L74" s="57" t="s">
        <v>25</v>
      </c>
      <c r="M74" s="56" t="s">
        <v>287</v>
      </c>
      <c r="N74" s="57" t="s">
        <v>25</v>
      </c>
      <c r="O74" s="56" t="s">
        <v>287</v>
      </c>
      <c r="Q74" s="1"/>
      <c r="R74" s="57" t="s">
        <v>25</v>
      </c>
      <c r="S74" s="56" t="s">
        <v>287</v>
      </c>
      <c r="T74" s="57" t="s">
        <v>25</v>
      </c>
      <c r="U74" s="56" t="s">
        <v>287</v>
      </c>
      <c r="V74" s="57" t="s">
        <v>25</v>
      </c>
      <c r="W74" s="56" t="s">
        <v>287</v>
      </c>
    </row>
    <row r="75" spans="1:23" x14ac:dyDescent="0.25">
      <c r="A75" s="48" t="s">
        <v>284</v>
      </c>
      <c r="B75" s="1">
        <v>3</v>
      </c>
      <c r="C75" s="1">
        <v>4</v>
      </c>
      <c r="D75" s="1">
        <v>4</v>
      </c>
      <c r="E75" s="1">
        <v>5</v>
      </c>
      <c r="F75" s="1">
        <v>3</v>
      </c>
      <c r="G75" s="1">
        <v>4</v>
      </c>
      <c r="I75" s="48" t="s">
        <v>284</v>
      </c>
      <c r="J75" s="1">
        <v>3</v>
      </c>
      <c r="K75" s="1">
        <v>5</v>
      </c>
      <c r="L75" s="1">
        <v>2</v>
      </c>
      <c r="M75" s="1">
        <v>6</v>
      </c>
      <c r="N75" s="1">
        <v>2</v>
      </c>
      <c r="O75" s="1">
        <v>6</v>
      </c>
      <c r="Q75" s="48" t="s">
        <v>284</v>
      </c>
      <c r="R75" s="1">
        <v>3</v>
      </c>
      <c r="S75" s="1">
        <v>3</v>
      </c>
      <c r="T75" s="1">
        <v>2</v>
      </c>
      <c r="U75" s="1">
        <v>6</v>
      </c>
      <c r="V75" s="1">
        <v>1</v>
      </c>
      <c r="W75" s="1">
        <v>4</v>
      </c>
    </row>
    <row r="76" spans="1:23" x14ac:dyDescent="0.25">
      <c r="A76" s="49" t="s">
        <v>285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I76" s="49" t="s">
        <v>285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Q76" s="49" t="s">
        <v>285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</row>
    <row r="77" spans="1:23" x14ac:dyDescent="0.25">
      <c r="A77" s="50" t="s">
        <v>286</v>
      </c>
      <c r="B77" s="1">
        <v>2</v>
      </c>
      <c r="C77" s="1">
        <v>2</v>
      </c>
      <c r="D77" s="1">
        <v>1</v>
      </c>
      <c r="E77" s="1">
        <v>1</v>
      </c>
      <c r="F77" s="1">
        <v>0</v>
      </c>
      <c r="G77" s="1">
        <v>2</v>
      </c>
      <c r="I77" s="50" t="s">
        <v>286</v>
      </c>
      <c r="J77" s="1">
        <v>0</v>
      </c>
      <c r="K77" s="1">
        <v>1</v>
      </c>
      <c r="L77" s="1">
        <v>1</v>
      </c>
      <c r="M77" s="1">
        <v>0</v>
      </c>
      <c r="N77" s="1">
        <v>0</v>
      </c>
      <c r="O77" s="1">
        <v>0</v>
      </c>
      <c r="Q77" s="50" t="s">
        <v>286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v>1</v>
      </c>
    </row>
    <row r="79" spans="1:23" x14ac:dyDescent="0.25">
      <c r="A79" s="48"/>
      <c r="B79" s="21" t="s">
        <v>281</v>
      </c>
    </row>
    <row r="80" spans="1:23" x14ac:dyDescent="0.25">
      <c r="A80" s="49"/>
      <c r="B80" s="21" t="s">
        <v>282</v>
      </c>
    </row>
    <row r="81" spans="1:23" x14ac:dyDescent="0.25">
      <c r="A81" s="50"/>
      <c r="B81" s="21" t="s">
        <v>283</v>
      </c>
    </row>
    <row r="83" spans="1:23" x14ac:dyDescent="0.25">
      <c r="B83" s="21" t="s">
        <v>6</v>
      </c>
      <c r="D83" t="s">
        <v>8</v>
      </c>
      <c r="F83" t="s">
        <v>9</v>
      </c>
      <c r="J83" t="s">
        <v>6</v>
      </c>
      <c r="L83" t="s">
        <v>8</v>
      </c>
      <c r="N83" t="s">
        <v>9</v>
      </c>
      <c r="R83" t="s">
        <v>6</v>
      </c>
      <c r="T83" t="s">
        <v>289</v>
      </c>
      <c r="V83" t="s">
        <v>9</v>
      </c>
    </row>
    <row r="84" spans="1:23" x14ac:dyDescent="0.25">
      <c r="A84" s="62" t="s">
        <v>1</v>
      </c>
      <c r="B84" s="62" t="s">
        <v>25</v>
      </c>
      <c r="C84" s="63" t="s">
        <v>287</v>
      </c>
      <c r="D84" s="62" t="s">
        <v>25</v>
      </c>
      <c r="E84" s="63" t="s">
        <v>287</v>
      </c>
      <c r="F84" s="62" t="s">
        <v>25</v>
      </c>
      <c r="G84" s="63" t="s">
        <v>287</v>
      </c>
      <c r="I84" s="62" t="s">
        <v>3</v>
      </c>
      <c r="J84" s="62" t="s">
        <v>25</v>
      </c>
      <c r="K84" s="63" t="s">
        <v>287</v>
      </c>
      <c r="L84" s="62" t="s">
        <v>25</v>
      </c>
      <c r="M84" s="63" t="s">
        <v>287</v>
      </c>
      <c r="N84" s="62" t="s">
        <v>25</v>
      </c>
      <c r="O84" s="63" t="s">
        <v>287</v>
      </c>
      <c r="Q84" s="62" t="s">
        <v>5</v>
      </c>
      <c r="R84" s="62" t="s">
        <v>25</v>
      </c>
      <c r="S84" s="63" t="s">
        <v>287</v>
      </c>
      <c r="T84" s="62" t="s">
        <v>25</v>
      </c>
      <c r="U84" s="63" t="s">
        <v>287</v>
      </c>
      <c r="V84" s="62" t="s">
        <v>25</v>
      </c>
      <c r="W84" s="63" t="s">
        <v>287</v>
      </c>
    </row>
    <row r="85" spans="1:23" x14ac:dyDescent="0.25">
      <c r="A85" s="64" t="s">
        <v>284</v>
      </c>
      <c r="B85" s="62">
        <f t="shared" ref="B85:G87" si="0">SUM(B75,B55,B36,B16)</f>
        <v>6</v>
      </c>
      <c r="C85" s="62">
        <f t="shared" si="0"/>
        <v>12</v>
      </c>
      <c r="D85" s="62">
        <f t="shared" si="0"/>
        <v>10</v>
      </c>
      <c r="E85" s="62">
        <f t="shared" si="0"/>
        <v>14</v>
      </c>
      <c r="F85" s="62">
        <f t="shared" si="0"/>
        <v>7</v>
      </c>
      <c r="G85" s="62">
        <f t="shared" si="0"/>
        <v>15</v>
      </c>
      <c r="I85" s="64" t="s">
        <v>284</v>
      </c>
      <c r="J85" s="62">
        <f t="shared" ref="J85:O87" si="1">SUM(J75,J55,J36,J16)</f>
        <v>8</v>
      </c>
      <c r="K85" s="62">
        <f t="shared" si="1"/>
        <v>18</v>
      </c>
      <c r="L85" s="62">
        <f t="shared" si="1"/>
        <v>9</v>
      </c>
      <c r="M85" s="62">
        <f t="shared" si="1"/>
        <v>19</v>
      </c>
      <c r="N85" s="62">
        <f t="shared" si="1"/>
        <v>9</v>
      </c>
      <c r="O85" s="62">
        <f t="shared" si="1"/>
        <v>17</v>
      </c>
      <c r="Q85" s="64" t="s">
        <v>284</v>
      </c>
      <c r="R85" s="62">
        <f t="shared" ref="R85:W87" si="2">SUM(R75,R55,R36,R16)</f>
        <v>4</v>
      </c>
      <c r="S85" s="62">
        <f t="shared" si="2"/>
        <v>11</v>
      </c>
      <c r="T85" s="62">
        <f t="shared" si="2"/>
        <v>6</v>
      </c>
      <c r="U85" s="62">
        <f t="shared" si="2"/>
        <v>17</v>
      </c>
      <c r="V85" s="62">
        <f t="shared" si="2"/>
        <v>9</v>
      </c>
      <c r="W85" s="62">
        <f t="shared" si="2"/>
        <v>17</v>
      </c>
    </row>
    <row r="86" spans="1:23" x14ac:dyDescent="0.25">
      <c r="A86" s="65" t="s">
        <v>285</v>
      </c>
      <c r="B86" s="62">
        <f t="shared" si="0"/>
        <v>1</v>
      </c>
      <c r="C86" s="62">
        <f t="shared" si="0"/>
        <v>1</v>
      </c>
      <c r="D86" s="62">
        <f t="shared" si="0"/>
        <v>2</v>
      </c>
      <c r="E86" s="62">
        <f t="shared" si="0"/>
        <v>2</v>
      </c>
      <c r="F86" s="62">
        <f t="shared" si="0"/>
        <v>0</v>
      </c>
      <c r="G86" s="62">
        <f t="shared" si="0"/>
        <v>1</v>
      </c>
      <c r="I86" s="65" t="s">
        <v>285</v>
      </c>
      <c r="J86" s="62">
        <f t="shared" si="1"/>
        <v>0</v>
      </c>
      <c r="K86" s="62">
        <f t="shared" si="1"/>
        <v>1</v>
      </c>
      <c r="L86" s="62">
        <f t="shared" si="1"/>
        <v>0</v>
      </c>
      <c r="M86" s="62">
        <f t="shared" si="1"/>
        <v>0</v>
      </c>
      <c r="N86" s="62">
        <f t="shared" si="1"/>
        <v>0</v>
      </c>
      <c r="O86" s="62">
        <f t="shared" si="1"/>
        <v>0</v>
      </c>
      <c r="Q86" s="65" t="s">
        <v>285</v>
      </c>
      <c r="R86" s="62">
        <f t="shared" si="2"/>
        <v>2</v>
      </c>
      <c r="S86" s="62">
        <f t="shared" si="2"/>
        <v>3</v>
      </c>
      <c r="T86" s="62">
        <f t="shared" si="2"/>
        <v>0</v>
      </c>
      <c r="U86" s="62">
        <f t="shared" si="2"/>
        <v>1</v>
      </c>
      <c r="V86" s="62">
        <f t="shared" si="2"/>
        <v>2</v>
      </c>
      <c r="W86" s="62">
        <f t="shared" si="2"/>
        <v>2</v>
      </c>
    </row>
    <row r="87" spans="1:23" x14ac:dyDescent="0.25">
      <c r="A87" s="66" t="s">
        <v>286</v>
      </c>
      <c r="B87" s="62">
        <f t="shared" si="0"/>
        <v>3</v>
      </c>
      <c r="C87" s="62">
        <f t="shared" si="0"/>
        <v>4</v>
      </c>
      <c r="D87" s="62">
        <f t="shared" si="0"/>
        <v>1</v>
      </c>
      <c r="E87" s="62">
        <f t="shared" si="0"/>
        <v>3</v>
      </c>
      <c r="F87" s="62">
        <f t="shared" si="0"/>
        <v>1</v>
      </c>
      <c r="G87" s="62">
        <f t="shared" si="0"/>
        <v>5</v>
      </c>
      <c r="I87" s="66" t="s">
        <v>286</v>
      </c>
      <c r="J87" s="62">
        <f t="shared" si="1"/>
        <v>0</v>
      </c>
      <c r="K87" s="62">
        <f t="shared" si="1"/>
        <v>4</v>
      </c>
      <c r="L87" s="62">
        <f t="shared" si="1"/>
        <v>5</v>
      </c>
      <c r="M87" s="62">
        <f t="shared" si="1"/>
        <v>4</v>
      </c>
      <c r="N87" s="62">
        <f t="shared" si="1"/>
        <v>1</v>
      </c>
      <c r="O87" s="62">
        <f t="shared" si="1"/>
        <v>3</v>
      </c>
      <c r="Q87" s="66" t="s">
        <v>286</v>
      </c>
      <c r="R87" s="62">
        <f t="shared" si="2"/>
        <v>2</v>
      </c>
      <c r="S87" s="62">
        <f t="shared" si="2"/>
        <v>5</v>
      </c>
      <c r="T87" s="62">
        <f t="shared" si="2"/>
        <v>2</v>
      </c>
      <c r="U87" s="62">
        <f t="shared" si="2"/>
        <v>4</v>
      </c>
      <c r="V87" s="62">
        <f t="shared" si="2"/>
        <v>1</v>
      </c>
      <c r="W87" s="62">
        <f t="shared" si="2"/>
        <v>3</v>
      </c>
    </row>
    <row r="88" spans="1:23" s="1" customFormat="1" x14ac:dyDescent="0.25">
      <c r="A88" s="56">
        <v>24</v>
      </c>
      <c r="B88" s="1">
        <f>(B85/A88)*100</f>
        <v>25</v>
      </c>
      <c r="C88" s="1">
        <f>(C85/A88)*100</f>
        <v>50</v>
      </c>
      <c r="D88" s="1">
        <f>(D85/A88)*100</f>
        <v>41.666666666666671</v>
      </c>
      <c r="E88" s="1">
        <f>(E85/A88)*100</f>
        <v>58.333333333333336</v>
      </c>
      <c r="F88" s="1">
        <f>(F85/A88)*100</f>
        <v>29.166666666666668</v>
      </c>
      <c r="G88" s="1">
        <f>(G85/A88)*100</f>
        <v>62.5</v>
      </c>
      <c r="H88" s="30"/>
      <c r="I88" s="56">
        <v>24</v>
      </c>
      <c r="J88" s="1">
        <f>(J85/I88)*100</f>
        <v>33.333333333333329</v>
      </c>
      <c r="K88" s="1">
        <f>(K85/I88)*100</f>
        <v>75</v>
      </c>
      <c r="L88" s="1">
        <f>(L85/I88)*100</f>
        <v>37.5</v>
      </c>
      <c r="M88" s="1">
        <f>(M85/I88)*100</f>
        <v>79.166666666666657</v>
      </c>
      <c r="N88" s="1">
        <f>(N85/I88)*100</f>
        <v>37.5</v>
      </c>
      <c r="O88" s="1">
        <f>(O85/I88)*100</f>
        <v>70.833333333333343</v>
      </c>
      <c r="P88" s="30"/>
      <c r="Q88" s="56">
        <v>24</v>
      </c>
      <c r="R88" s="1">
        <f>(R85/Q88)*100</f>
        <v>16.666666666666664</v>
      </c>
      <c r="S88" s="1">
        <f>(S85/Q88)*100</f>
        <v>45.833333333333329</v>
      </c>
      <c r="T88" s="1">
        <f>(T85/Q88)*100</f>
        <v>25</v>
      </c>
      <c r="U88" s="1">
        <f>(U85/Q88)*100</f>
        <v>70.833333333333343</v>
      </c>
      <c r="V88" s="1">
        <f>(V85/Q88)*100</f>
        <v>37.5</v>
      </c>
      <c r="W88" s="1">
        <f>(W85/Q88)*100</f>
        <v>70.833333333333343</v>
      </c>
    </row>
    <row r="89" spans="1:23" s="1" customFormat="1" x14ac:dyDescent="0.25">
      <c r="A89" s="56" t="s">
        <v>321</v>
      </c>
      <c r="B89" s="1">
        <f>(B86/A88)*100</f>
        <v>4.1666666666666661</v>
      </c>
      <c r="C89" s="1">
        <f>(C86/A88)*100</f>
        <v>4.1666666666666661</v>
      </c>
      <c r="D89" s="1">
        <f>(D86/A88)*100</f>
        <v>8.3333333333333321</v>
      </c>
      <c r="E89" s="1">
        <f>(E86/A88)*100</f>
        <v>8.3333333333333321</v>
      </c>
      <c r="F89" s="1">
        <f>(F86/A88)*100</f>
        <v>0</v>
      </c>
      <c r="G89" s="1">
        <f>(G86/A88)*100</f>
        <v>4.1666666666666661</v>
      </c>
      <c r="H89" s="30"/>
      <c r="I89" s="56" t="s">
        <v>321</v>
      </c>
      <c r="J89" s="1">
        <f>(J86/I88)*100</f>
        <v>0</v>
      </c>
      <c r="K89" s="1">
        <f>(K86/I88)*100</f>
        <v>4.1666666666666661</v>
      </c>
      <c r="L89" s="1">
        <f>(L86/I88)*100</f>
        <v>0</v>
      </c>
      <c r="M89" s="1">
        <f>(M86/I88)*100</f>
        <v>0</v>
      </c>
      <c r="N89" s="1">
        <f>(N86/I88)*100</f>
        <v>0</v>
      </c>
      <c r="O89" s="1">
        <f>(O86/I88)*100</f>
        <v>0</v>
      </c>
      <c r="P89" s="30"/>
      <c r="Q89" s="56" t="s">
        <v>321</v>
      </c>
      <c r="R89" s="1">
        <f>(R86/Q88)*100</f>
        <v>8.3333333333333321</v>
      </c>
      <c r="S89" s="1">
        <f>(S86/Q88)*100</f>
        <v>12.5</v>
      </c>
      <c r="T89" s="1">
        <f>(T86/Q88)*100</f>
        <v>0</v>
      </c>
      <c r="U89" s="1">
        <f>(U86/Q88)*100</f>
        <v>4.1666666666666661</v>
      </c>
      <c r="V89" s="1">
        <f>(V86/Q88)*100</f>
        <v>8.3333333333333321</v>
      </c>
      <c r="W89" s="1">
        <f>(W86/Q88)*100</f>
        <v>8.3333333333333321</v>
      </c>
    </row>
    <row r="90" spans="1:23" s="1" customFormat="1" x14ac:dyDescent="0.25">
      <c r="A90" s="56"/>
      <c r="B90" s="1">
        <f>(B87/A88)*100</f>
        <v>12.5</v>
      </c>
      <c r="C90" s="1">
        <f>(C87/A88)*100</f>
        <v>16.666666666666664</v>
      </c>
      <c r="D90" s="1">
        <f>(D87/A88)*100</f>
        <v>4.1666666666666661</v>
      </c>
      <c r="E90" s="1">
        <f>(E87/A88)*100</f>
        <v>12.5</v>
      </c>
      <c r="F90" s="1">
        <f>(F87/A88)*100</f>
        <v>4.1666666666666661</v>
      </c>
      <c r="G90" s="1">
        <f>(G87/A88)*100</f>
        <v>20.833333333333336</v>
      </c>
      <c r="H90" s="30"/>
      <c r="I90" s="56"/>
      <c r="J90" s="1">
        <f>(J87/I88)*100</f>
        <v>0</v>
      </c>
      <c r="K90" s="1">
        <f>(K87/I88)*100</f>
        <v>16.666666666666664</v>
      </c>
      <c r="L90" s="1">
        <f>(L87/I88)*100</f>
        <v>20.833333333333336</v>
      </c>
      <c r="M90" s="1">
        <f>(M87/I88)*100</f>
        <v>16.666666666666664</v>
      </c>
      <c r="N90" s="1">
        <f>(N87/I88)*100</f>
        <v>4.1666666666666661</v>
      </c>
      <c r="O90" s="1">
        <f>(O87/I88)*100</f>
        <v>12.5</v>
      </c>
      <c r="P90" s="30"/>
      <c r="Q90" s="56"/>
      <c r="R90" s="1">
        <f>(R87/Q88)*100</f>
        <v>8.3333333333333321</v>
      </c>
      <c r="S90" s="1">
        <f>(S87/Q88)*100</f>
        <v>20.833333333333336</v>
      </c>
      <c r="T90" s="1">
        <f>(T87/Q88)*100</f>
        <v>8.3333333333333321</v>
      </c>
      <c r="U90" s="1">
        <f>(U87/Q88)*100</f>
        <v>16.666666666666664</v>
      </c>
      <c r="V90" s="1">
        <f>(V87/Q88)*100</f>
        <v>4.1666666666666661</v>
      </c>
      <c r="W90" s="1">
        <f>(W87/Q88)*100</f>
        <v>12.5</v>
      </c>
    </row>
    <row r="92" spans="1:23" x14ac:dyDescent="0.25">
      <c r="A92" s="62" t="s">
        <v>290</v>
      </c>
      <c r="B92" s="62" t="s">
        <v>25</v>
      </c>
      <c r="C92" s="63" t="s">
        <v>287</v>
      </c>
      <c r="D92" s="62" t="s">
        <v>25</v>
      </c>
      <c r="E92" s="63" t="s">
        <v>287</v>
      </c>
      <c r="F92" s="62" t="s">
        <v>25</v>
      </c>
      <c r="G92" s="63" t="s">
        <v>287</v>
      </c>
    </row>
    <row r="93" spans="1:23" x14ac:dyDescent="0.25">
      <c r="A93" s="64" t="s">
        <v>284</v>
      </c>
      <c r="B93" s="62">
        <f t="shared" ref="B93:G95" si="3">SUM(B85,J85,R85)</f>
        <v>18</v>
      </c>
      <c r="C93" s="62">
        <f t="shared" si="3"/>
        <v>41</v>
      </c>
      <c r="D93" s="62">
        <f t="shared" si="3"/>
        <v>25</v>
      </c>
      <c r="E93" s="62">
        <f t="shared" si="3"/>
        <v>50</v>
      </c>
      <c r="F93" s="62">
        <f t="shared" si="3"/>
        <v>25</v>
      </c>
      <c r="G93" s="62">
        <f t="shared" si="3"/>
        <v>49</v>
      </c>
    </row>
    <row r="94" spans="1:23" x14ac:dyDescent="0.25">
      <c r="A94" s="65" t="s">
        <v>285</v>
      </c>
      <c r="B94" s="62">
        <f t="shared" si="3"/>
        <v>3</v>
      </c>
      <c r="C94" s="62">
        <f t="shared" si="3"/>
        <v>5</v>
      </c>
      <c r="D94" s="62">
        <f t="shared" si="3"/>
        <v>2</v>
      </c>
      <c r="E94" s="62">
        <f t="shared" si="3"/>
        <v>3</v>
      </c>
      <c r="F94" s="62">
        <f t="shared" si="3"/>
        <v>2</v>
      </c>
      <c r="G94" s="62">
        <f t="shared" si="3"/>
        <v>3</v>
      </c>
    </row>
    <row r="95" spans="1:23" x14ac:dyDescent="0.25">
      <c r="A95" s="66" t="s">
        <v>286</v>
      </c>
      <c r="B95" s="62">
        <f t="shared" si="3"/>
        <v>5</v>
      </c>
      <c r="C95" s="62">
        <f t="shared" si="3"/>
        <v>13</v>
      </c>
      <c r="D95" s="62">
        <f t="shared" si="3"/>
        <v>8</v>
      </c>
      <c r="E95" s="62">
        <f t="shared" si="3"/>
        <v>11</v>
      </c>
      <c r="F95" s="62">
        <f t="shared" si="3"/>
        <v>3</v>
      </c>
      <c r="G95" s="62">
        <f t="shared" si="3"/>
        <v>11</v>
      </c>
    </row>
    <row r="96" spans="1:23" x14ac:dyDescent="0.25">
      <c r="A96">
        <v>72</v>
      </c>
      <c r="B96">
        <f>(B93/A96)*100</f>
        <v>25</v>
      </c>
      <c r="C96" s="1">
        <f>(C93/A96)*100</f>
        <v>56.944444444444443</v>
      </c>
      <c r="D96" s="1">
        <f>(D93/A96)*100</f>
        <v>34.722222222222221</v>
      </c>
      <c r="E96" s="1">
        <f>(E93/A96)*100</f>
        <v>69.444444444444443</v>
      </c>
      <c r="F96" s="1">
        <f>(F93/A96)*100</f>
        <v>34.722222222222221</v>
      </c>
      <c r="G96" s="1">
        <f>(G93/A96)*100</f>
        <v>68.055555555555557</v>
      </c>
    </row>
    <row r="97" spans="1:8" x14ac:dyDescent="0.25">
      <c r="A97" t="s">
        <v>321</v>
      </c>
      <c r="B97">
        <f>(B94/A96)*100</f>
        <v>4.1666666666666661</v>
      </c>
      <c r="C97" s="1">
        <f>(C94/A96)*100</f>
        <v>6.9444444444444446</v>
      </c>
      <c r="D97" s="1">
        <f>(D94/A96)*100</f>
        <v>2.7777777777777777</v>
      </c>
      <c r="E97" s="1">
        <f>(E94/A96)*100</f>
        <v>4.1666666666666661</v>
      </c>
      <c r="F97" s="1">
        <f>(F94/A96)*100</f>
        <v>2.7777777777777777</v>
      </c>
      <c r="G97" s="1">
        <f>(G94/A96)*100</f>
        <v>4.1666666666666661</v>
      </c>
    </row>
    <row r="98" spans="1:8" x14ac:dyDescent="0.25">
      <c r="B98">
        <f>(B95/A96)*100</f>
        <v>6.9444444444444446</v>
      </c>
      <c r="C98" s="1">
        <f>(C95/A96)*100</f>
        <v>18.055555555555554</v>
      </c>
      <c r="D98" s="1">
        <f>(D95/A96)*100</f>
        <v>11.111111111111111</v>
      </c>
      <c r="E98" s="1">
        <f>(E95/A96)*100</f>
        <v>15.277777777777779</v>
      </c>
      <c r="F98" s="1">
        <f>(F95/A96)*100</f>
        <v>4.1666666666666661</v>
      </c>
      <c r="G98" s="1">
        <f>(G95/A96)*100</f>
        <v>15.277777777777779</v>
      </c>
    </row>
    <row r="100" spans="1:8" x14ac:dyDescent="0.25">
      <c r="A100" s="64" t="s">
        <v>288</v>
      </c>
      <c r="F100" t="s">
        <v>301</v>
      </c>
    </row>
    <row r="101" spans="1:8" x14ac:dyDescent="0.25">
      <c r="A101" s="62" t="s">
        <v>291</v>
      </c>
      <c r="B101" s="67" t="s">
        <v>6</v>
      </c>
      <c r="C101" s="67" t="s">
        <v>8</v>
      </c>
      <c r="D101" s="62" t="s">
        <v>9</v>
      </c>
      <c r="F101" t="s">
        <v>6</v>
      </c>
      <c r="G101" t="s">
        <v>289</v>
      </c>
      <c r="H101" t="s">
        <v>9</v>
      </c>
    </row>
    <row r="102" spans="1:8" x14ac:dyDescent="0.25">
      <c r="A102" s="62" t="s">
        <v>292</v>
      </c>
      <c r="B102" s="68">
        <f>MIN(F102:F113)</f>
        <v>0</v>
      </c>
      <c r="C102" s="68">
        <f>MIN(G102:G113)</f>
        <v>0</v>
      </c>
      <c r="D102" s="68">
        <f>MIN(H102:H113)</f>
        <v>0</v>
      </c>
      <c r="F102">
        <f>B16</f>
        <v>1</v>
      </c>
      <c r="G102">
        <f>D16</f>
        <v>2</v>
      </c>
      <c r="H102">
        <f>F16</f>
        <v>0</v>
      </c>
    </row>
    <row r="103" spans="1:8" x14ac:dyDescent="0.25">
      <c r="A103" s="62" t="s">
        <v>293</v>
      </c>
      <c r="B103" s="68">
        <f>QUARTILE(F102:F113,1)</f>
        <v>1</v>
      </c>
      <c r="C103" s="68">
        <f>QUARTILE(G102:G113,1)</f>
        <v>1</v>
      </c>
      <c r="D103" s="68">
        <f>QUARTILE(H102:H113,1)</f>
        <v>1</v>
      </c>
      <c r="F103">
        <f>B36</f>
        <v>1</v>
      </c>
      <c r="G103">
        <f>D36</f>
        <v>0</v>
      </c>
      <c r="H103">
        <f>F36</f>
        <v>0</v>
      </c>
    </row>
    <row r="104" spans="1:8" x14ac:dyDescent="0.25">
      <c r="A104" s="62" t="s">
        <v>294</v>
      </c>
      <c r="B104" s="68">
        <f>MEDIAN(F102:F113)</f>
        <v>1</v>
      </c>
      <c r="C104" s="68">
        <f>MEDIAN(G102:G113)</f>
        <v>2</v>
      </c>
      <c r="D104" s="68">
        <f>MEDIAN(H102:H113)</f>
        <v>2</v>
      </c>
      <c r="F104">
        <f>B55</f>
        <v>1</v>
      </c>
      <c r="G104">
        <f>D55</f>
        <v>4</v>
      </c>
      <c r="H104">
        <f>F55</f>
        <v>4</v>
      </c>
    </row>
    <row r="105" spans="1:8" x14ac:dyDescent="0.25">
      <c r="A105" s="62" t="s">
        <v>295</v>
      </c>
      <c r="B105" s="68">
        <f>QUARTILE(F102:F113,3)</f>
        <v>2.25</v>
      </c>
      <c r="C105" s="68">
        <f>QUARTILE(G102:G113,3)</f>
        <v>3.25</v>
      </c>
      <c r="D105" s="68">
        <f>QUARTILE(H102:H113,3)</f>
        <v>3</v>
      </c>
      <c r="F105">
        <f>B75</f>
        <v>3</v>
      </c>
      <c r="G105">
        <f>D75</f>
        <v>4</v>
      </c>
      <c r="H105">
        <f>F75</f>
        <v>3</v>
      </c>
    </row>
    <row r="106" spans="1:8" x14ac:dyDescent="0.25">
      <c r="A106" s="62" t="s">
        <v>296</v>
      </c>
      <c r="B106" s="68">
        <f>MAX(F102:F113)</f>
        <v>3</v>
      </c>
      <c r="C106" s="68">
        <f>MAX(G102:G113)</f>
        <v>4</v>
      </c>
      <c r="D106" s="68">
        <f>MAX(H102:H113)</f>
        <v>4</v>
      </c>
      <c r="F106">
        <f>J16</f>
        <v>1</v>
      </c>
      <c r="G106">
        <f>L16</f>
        <v>2</v>
      </c>
      <c r="H106">
        <f>N16</f>
        <v>1</v>
      </c>
    </row>
    <row r="107" spans="1:8" x14ac:dyDescent="0.25">
      <c r="A107" s="62"/>
      <c r="B107" s="68"/>
      <c r="C107" s="68"/>
      <c r="D107" s="68"/>
      <c r="F107">
        <f>J36</f>
        <v>2</v>
      </c>
      <c r="G107">
        <f>L36</f>
        <v>4</v>
      </c>
      <c r="H107">
        <f>N36</f>
        <v>4</v>
      </c>
    </row>
    <row r="108" spans="1:8" x14ac:dyDescent="0.25">
      <c r="A108" s="62" t="s">
        <v>297</v>
      </c>
      <c r="B108" s="68">
        <f>B103-B102</f>
        <v>1</v>
      </c>
      <c r="C108" s="68">
        <f>C103-C102</f>
        <v>1</v>
      </c>
      <c r="D108" s="68">
        <f>D103-D102</f>
        <v>1</v>
      </c>
      <c r="F108">
        <f>J55</f>
        <v>2</v>
      </c>
      <c r="G108">
        <f>L55</f>
        <v>1</v>
      </c>
      <c r="H108">
        <f>N55</f>
        <v>2</v>
      </c>
    </row>
    <row r="109" spans="1:8" x14ac:dyDescent="0.25">
      <c r="A109" s="62" t="str">
        <f>A103</f>
        <v>Q1</v>
      </c>
      <c r="B109" s="68">
        <f>B103</f>
        <v>1</v>
      </c>
      <c r="C109" s="68">
        <f>C103</f>
        <v>1</v>
      </c>
      <c r="D109" s="68">
        <f>D103</f>
        <v>1</v>
      </c>
      <c r="F109">
        <f>J75</f>
        <v>3</v>
      </c>
      <c r="G109">
        <f>L75</f>
        <v>2</v>
      </c>
      <c r="H109">
        <f>N75</f>
        <v>2</v>
      </c>
    </row>
    <row r="110" spans="1:8" x14ac:dyDescent="0.25">
      <c r="A110" s="62" t="s">
        <v>298</v>
      </c>
      <c r="B110" s="68">
        <f t="shared" ref="B110:C112" si="4">B104-B103</f>
        <v>0</v>
      </c>
      <c r="C110" s="68">
        <f t="shared" si="4"/>
        <v>1</v>
      </c>
      <c r="D110" s="68">
        <f t="shared" ref="D110" si="5">D104-D103</f>
        <v>1</v>
      </c>
      <c r="F110">
        <f>R16</f>
        <v>0</v>
      </c>
      <c r="G110">
        <f>T16</f>
        <v>0</v>
      </c>
      <c r="H110">
        <f>V16</f>
        <v>3</v>
      </c>
    </row>
    <row r="111" spans="1:8" x14ac:dyDescent="0.25">
      <c r="A111" s="62" t="s">
        <v>299</v>
      </c>
      <c r="B111" s="68">
        <f t="shared" si="4"/>
        <v>1.25</v>
      </c>
      <c r="C111" s="68">
        <f t="shared" si="4"/>
        <v>1.25</v>
      </c>
      <c r="D111" s="68">
        <f t="shared" ref="D111" si="6">D105-D104</f>
        <v>1</v>
      </c>
      <c r="F111">
        <f>R36</f>
        <v>1</v>
      </c>
      <c r="G111">
        <f>T36</f>
        <v>1</v>
      </c>
      <c r="H111">
        <f>V36</f>
        <v>2</v>
      </c>
    </row>
    <row r="112" spans="1:8" x14ac:dyDescent="0.25">
      <c r="A112" s="62" t="s">
        <v>300</v>
      </c>
      <c r="B112" s="68">
        <f t="shared" si="4"/>
        <v>0.75</v>
      </c>
      <c r="C112" s="68">
        <f t="shared" si="4"/>
        <v>0.75</v>
      </c>
      <c r="D112" s="68">
        <f t="shared" ref="D112" si="7">D106-D105</f>
        <v>1</v>
      </c>
      <c r="F112">
        <f>R55</f>
        <v>0</v>
      </c>
      <c r="G112">
        <f>T55</f>
        <v>3</v>
      </c>
      <c r="H112">
        <f>V55</f>
        <v>3</v>
      </c>
    </row>
    <row r="113" spans="1:16" x14ac:dyDescent="0.25">
      <c r="F113">
        <f>R75</f>
        <v>3</v>
      </c>
      <c r="G113">
        <f>T75</f>
        <v>2</v>
      </c>
      <c r="H113">
        <f>V75</f>
        <v>1</v>
      </c>
    </row>
    <row r="114" spans="1:16" x14ac:dyDescent="0.25">
      <c r="F114" t="s">
        <v>317</v>
      </c>
      <c r="G114" t="s">
        <v>316</v>
      </c>
      <c r="H114" t="s">
        <v>318</v>
      </c>
    </row>
    <row r="115" spans="1:16" x14ac:dyDescent="0.25">
      <c r="E115" s="1" t="s">
        <v>319</v>
      </c>
      <c r="F115">
        <f>TTEST(F102:F113,H102:H113,1,3)</f>
        <v>0.13141832472325291</v>
      </c>
      <c r="G115">
        <f>TTEST(F102:F113,G102:G113,1,3)</f>
        <v>0.13820602662875586</v>
      </c>
      <c r="H115">
        <f>TTEST(H102:H113,G102:G113,1,3)</f>
        <v>0.5</v>
      </c>
    </row>
    <row r="116" spans="1:16" x14ac:dyDescent="0.25">
      <c r="L116" t="s">
        <v>302</v>
      </c>
      <c r="N116" t="s">
        <v>303</v>
      </c>
      <c r="P116" t="s">
        <v>304</v>
      </c>
    </row>
    <row r="118" spans="1:16" x14ac:dyDescent="0.25">
      <c r="A118" s="64" t="s">
        <v>305</v>
      </c>
    </row>
    <row r="120" spans="1:16" x14ac:dyDescent="0.25">
      <c r="F120" s="1" t="s">
        <v>301</v>
      </c>
      <c r="G120" s="1"/>
      <c r="H120" s="1"/>
    </row>
    <row r="121" spans="1:16" x14ac:dyDescent="0.25">
      <c r="A121" s="62" t="s">
        <v>320</v>
      </c>
      <c r="B121" s="67" t="s">
        <v>6</v>
      </c>
      <c r="C121" s="67" t="s">
        <v>8</v>
      </c>
      <c r="D121" s="62" t="s">
        <v>9</v>
      </c>
      <c r="F121" s="1" t="s">
        <v>6</v>
      </c>
      <c r="G121" s="1" t="s">
        <v>289</v>
      </c>
      <c r="H121" s="1" t="s">
        <v>9</v>
      </c>
    </row>
    <row r="122" spans="1:16" x14ac:dyDescent="0.25">
      <c r="A122" s="62" t="s">
        <v>292</v>
      </c>
      <c r="B122" s="68">
        <f>MIN(F122:F133)</f>
        <v>1</v>
      </c>
      <c r="C122" s="68">
        <f>MIN(G122:G133)</f>
        <v>1</v>
      </c>
      <c r="D122" s="68">
        <f>MIN(H122:H133)</f>
        <v>1</v>
      </c>
      <c r="F122" s="1">
        <f>C16</f>
        <v>3</v>
      </c>
      <c r="G122" s="1">
        <f>E16</f>
        <v>3</v>
      </c>
      <c r="H122" s="1">
        <f>G16</f>
        <v>5</v>
      </c>
    </row>
    <row r="123" spans="1:16" x14ac:dyDescent="0.25">
      <c r="A123" s="62" t="s">
        <v>293</v>
      </c>
      <c r="B123" s="68">
        <f>QUARTILE(F122:F133,1)</f>
        <v>2.75</v>
      </c>
      <c r="C123" s="68">
        <f>QUARTILE(G122:G133,1)</f>
        <v>3.75</v>
      </c>
      <c r="D123" s="68">
        <f>QUARTILE(H122:H133,1)</f>
        <v>3.75</v>
      </c>
      <c r="F123" s="1">
        <f>C36</f>
        <v>1</v>
      </c>
      <c r="G123" s="1">
        <f>E36</f>
        <v>1</v>
      </c>
      <c r="H123" s="1">
        <f>G36</f>
        <v>1</v>
      </c>
    </row>
    <row r="124" spans="1:16" x14ac:dyDescent="0.25">
      <c r="A124" s="62" t="s">
        <v>294</v>
      </c>
      <c r="B124" s="68">
        <f>MEDIAN(F122:F133)</f>
        <v>4</v>
      </c>
      <c r="C124" s="68">
        <f>MEDIAN(G122:G133)</f>
        <v>4</v>
      </c>
      <c r="D124" s="68">
        <f>MEDIAN(H122:H133)</f>
        <v>4</v>
      </c>
      <c r="F124" s="1">
        <f>C55</f>
        <v>4</v>
      </c>
      <c r="G124" s="1">
        <f>E55</f>
        <v>5</v>
      </c>
      <c r="H124" s="1">
        <f>G55</f>
        <v>5</v>
      </c>
    </row>
    <row r="125" spans="1:16" x14ac:dyDescent="0.25">
      <c r="A125" s="62" t="s">
        <v>295</v>
      </c>
      <c r="B125" s="68">
        <f>QUARTILE(F122:F133,3)</f>
        <v>4</v>
      </c>
      <c r="C125" s="68">
        <f>QUARTILE(G122:G133,3)</f>
        <v>5</v>
      </c>
      <c r="D125" s="68">
        <f>QUARTILE(H122:H133,3)</f>
        <v>5</v>
      </c>
      <c r="F125" s="1">
        <f>C75</f>
        <v>4</v>
      </c>
      <c r="G125" s="1">
        <f>E75</f>
        <v>5</v>
      </c>
      <c r="H125" s="1">
        <f>G75</f>
        <v>4</v>
      </c>
    </row>
    <row r="126" spans="1:16" x14ac:dyDescent="0.25">
      <c r="A126" s="62" t="s">
        <v>296</v>
      </c>
      <c r="B126" s="68">
        <f>MAX(F122:F133)</f>
        <v>5</v>
      </c>
      <c r="C126" s="68">
        <f>MAX(G122:G133)</f>
        <v>6</v>
      </c>
      <c r="D126" s="68">
        <f>MAX(H122:H133)</f>
        <v>6</v>
      </c>
      <c r="F126" s="1">
        <f>K16</f>
        <v>5</v>
      </c>
      <c r="G126" s="1">
        <f>M16</f>
        <v>4</v>
      </c>
      <c r="H126" s="1">
        <f>O16</f>
        <v>3</v>
      </c>
    </row>
    <row r="127" spans="1:16" x14ac:dyDescent="0.25">
      <c r="A127" s="62"/>
      <c r="B127" s="68"/>
      <c r="C127" s="68"/>
      <c r="D127" s="68"/>
      <c r="F127" s="1">
        <f>K36</f>
        <v>4</v>
      </c>
      <c r="G127" s="1">
        <f>M36</f>
        <v>4</v>
      </c>
      <c r="H127" s="1">
        <f>O36</f>
        <v>4</v>
      </c>
    </row>
    <row r="128" spans="1:16" x14ac:dyDescent="0.25">
      <c r="A128" s="62" t="s">
        <v>297</v>
      </c>
      <c r="B128" s="68">
        <f>B123-B122</f>
        <v>1.75</v>
      </c>
      <c r="C128" s="68">
        <f>C123-C122</f>
        <v>2.75</v>
      </c>
      <c r="D128" s="68">
        <f>D123-D122</f>
        <v>2.75</v>
      </c>
      <c r="F128" s="1">
        <f>K55</f>
        <v>4</v>
      </c>
      <c r="G128" s="1">
        <f>M55</f>
        <v>5</v>
      </c>
      <c r="H128" s="1">
        <f>O55</f>
        <v>4</v>
      </c>
    </row>
    <row r="129" spans="1:8" x14ac:dyDescent="0.25">
      <c r="A129" s="62" t="str">
        <f>A123</f>
        <v>Q1</v>
      </c>
      <c r="B129" s="68">
        <f>B123</f>
        <v>2.75</v>
      </c>
      <c r="C129" s="68">
        <f>C123</f>
        <v>3.75</v>
      </c>
      <c r="D129" s="68">
        <f>D123</f>
        <v>3.75</v>
      </c>
      <c r="F129" s="1">
        <f>K75</f>
        <v>5</v>
      </c>
      <c r="G129" s="1">
        <f>M75</f>
        <v>6</v>
      </c>
      <c r="H129" s="1">
        <f>O75</f>
        <v>6</v>
      </c>
    </row>
    <row r="130" spans="1:8" x14ac:dyDescent="0.25">
      <c r="A130" s="62" t="s">
        <v>298</v>
      </c>
      <c r="B130" s="68">
        <f t="shared" ref="B130:D132" si="8">B124-B123</f>
        <v>1.25</v>
      </c>
      <c r="C130" s="68">
        <f t="shared" si="8"/>
        <v>0.25</v>
      </c>
      <c r="D130" s="68">
        <f t="shared" si="8"/>
        <v>0.25</v>
      </c>
      <c r="F130" s="1">
        <f>S16</f>
        <v>4</v>
      </c>
      <c r="G130" s="1">
        <f>U16</f>
        <v>3</v>
      </c>
      <c r="H130" s="1">
        <f>W16</f>
        <v>6</v>
      </c>
    </row>
    <row r="131" spans="1:8" x14ac:dyDescent="0.25">
      <c r="A131" s="62" t="s">
        <v>299</v>
      </c>
      <c r="B131" s="68">
        <f t="shared" ref="B131:C131" si="9">B125-B124</f>
        <v>0</v>
      </c>
      <c r="C131" s="68">
        <f t="shared" si="9"/>
        <v>1</v>
      </c>
      <c r="D131" s="68">
        <f t="shared" si="8"/>
        <v>1</v>
      </c>
      <c r="F131" s="1">
        <f>S36</f>
        <v>2</v>
      </c>
      <c r="G131" s="1">
        <f>U36</f>
        <v>4</v>
      </c>
      <c r="H131" s="1">
        <f>W36</f>
        <v>4</v>
      </c>
    </row>
    <row r="132" spans="1:8" x14ac:dyDescent="0.25">
      <c r="A132" s="62" t="s">
        <v>300</v>
      </c>
      <c r="B132" s="68">
        <f t="shared" ref="B132:C132" si="10">B126-B125</f>
        <v>1</v>
      </c>
      <c r="C132" s="68">
        <f t="shared" si="10"/>
        <v>1</v>
      </c>
      <c r="D132" s="68">
        <f t="shared" si="8"/>
        <v>1</v>
      </c>
      <c r="F132" s="1">
        <f>S55</f>
        <v>2</v>
      </c>
      <c r="G132" s="69">
        <f>U55</f>
        <v>4</v>
      </c>
      <c r="H132" s="1">
        <f>W55</f>
        <v>3</v>
      </c>
    </row>
    <row r="133" spans="1:8" x14ac:dyDescent="0.25">
      <c r="F133" s="1">
        <f>S75</f>
        <v>3</v>
      </c>
      <c r="G133" s="1">
        <f>U75</f>
        <v>6</v>
      </c>
      <c r="H133" s="1">
        <f>W75</f>
        <v>4</v>
      </c>
    </row>
    <row r="134" spans="1:8" x14ac:dyDescent="0.25">
      <c r="F134" s="1" t="s">
        <v>317</v>
      </c>
      <c r="G134" s="1" t="s">
        <v>316</v>
      </c>
      <c r="H134" s="1" t="s">
        <v>318</v>
      </c>
    </row>
    <row r="135" spans="1:8" x14ac:dyDescent="0.25">
      <c r="A135" s="49" t="s">
        <v>306</v>
      </c>
      <c r="E135" s="1" t="s">
        <v>319</v>
      </c>
      <c r="F135" s="1">
        <f>TTEST(F122:F133,H122:H133,1,3)</f>
        <v>0.11314166815771198</v>
      </c>
      <c r="G135" s="1">
        <f>TTEST(F122:F133,G122:G133,1,3)</f>
        <v>8.9737105657233987E-2</v>
      </c>
      <c r="H135" s="1">
        <f>TTEST(H122:H133,G122:G133,1,3)</f>
        <v>0.44234527597615247</v>
      </c>
    </row>
    <row r="137" spans="1:8" x14ac:dyDescent="0.25">
      <c r="F137" s="1" t="s">
        <v>301</v>
      </c>
      <c r="G137" s="1"/>
      <c r="H137" s="1"/>
    </row>
    <row r="138" spans="1:8" x14ac:dyDescent="0.25">
      <c r="A138" s="62" t="s">
        <v>291</v>
      </c>
      <c r="B138" s="67" t="s">
        <v>6</v>
      </c>
      <c r="C138" s="67" t="s">
        <v>8</v>
      </c>
      <c r="D138" s="62" t="s">
        <v>9</v>
      </c>
      <c r="F138" s="1" t="s">
        <v>6</v>
      </c>
      <c r="G138" s="1" t="s">
        <v>289</v>
      </c>
      <c r="H138" s="1" t="s">
        <v>9</v>
      </c>
    </row>
    <row r="139" spans="1:8" x14ac:dyDescent="0.25">
      <c r="A139" s="62" t="s">
        <v>292</v>
      </c>
      <c r="B139" s="68">
        <f>MIN(F139:F150)</f>
        <v>0</v>
      </c>
      <c r="C139" s="68">
        <f>MIN(G139:G150)</f>
        <v>0</v>
      </c>
      <c r="D139" s="68">
        <f>MIN(H139:H150)</f>
        <v>0</v>
      </c>
      <c r="F139" s="1">
        <f>B17</f>
        <v>0</v>
      </c>
      <c r="G139" s="1">
        <f>D17</f>
        <v>0</v>
      </c>
      <c r="H139" s="1">
        <f>F17</f>
        <v>0</v>
      </c>
    </row>
    <row r="140" spans="1:8" x14ac:dyDescent="0.25">
      <c r="A140" s="62" t="s">
        <v>293</v>
      </c>
      <c r="B140" s="68">
        <f>QUARTILE(F139:F150,1)</f>
        <v>0</v>
      </c>
      <c r="C140" s="68">
        <f>QUARTILE(G139:G150,1)</f>
        <v>0</v>
      </c>
      <c r="D140" s="68">
        <f>QUARTILE(H139:H150,1)</f>
        <v>0</v>
      </c>
      <c r="F140" s="1">
        <f>B37</f>
        <v>0</v>
      </c>
      <c r="G140" s="1">
        <f>D37</f>
        <v>1</v>
      </c>
      <c r="H140" s="1">
        <f>F37</f>
        <v>0</v>
      </c>
    </row>
    <row r="141" spans="1:8" x14ac:dyDescent="0.25">
      <c r="A141" s="62" t="s">
        <v>294</v>
      </c>
      <c r="B141" s="68">
        <f>MEDIAN(F139:F150)</f>
        <v>0</v>
      </c>
      <c r="C141" s="68">
        <f>MEDIAN(G139:G150)</f>
        <v>0</v>
      </c>
      <c r="D141" s="68">
        <f>MEDIAN(H139:H150)</f>
        <v>0</v>
      </c>
      <c r="F141" s="1">
        <f>B56</f>
        <v>1</v>
      </c>
      <c r="G141" s="1">
        <f>D56</f>
        <v>1</v>
      </c>
      <c r="H141" s="1">
        <f>F56</f>
        <v>0</v>
      </c>
    </row>
    <row r="142" spans="1:8" x14ac:dyDescent="0.25">
      <c r="A142" s="62" t="s">
        <v>295</v>
      </c>
      <c r="B142" s="68">
        <f>QUARTILE(F139:F150,3)</f>
        <v>0</v>
      </c>
      <c r="C142" s="68">
        <f>QUARTILE(G139:G150,3)</f>
        <v>0</v>
      </c>
      <c r="D142" s="68">
        <f>QUARTILE(H139:H150,3)</f>
        <v>0</v>
      </c>
      <c r="F142" s="1">
        <f>B76</f>
        <v>0</v>
      </c>
      <c r="G142" s="1">
        <f>D76</f>
        <v>0</v>
      </c>
      <c r="H142" s="1">
        <f>F76</f>
        <v>0</v>
      </c>
    </row>
    <row r="143" spans="1:8" x14ac:dyDescent="0.25">
      <c r="A143" s="62" t="s">
        <v>296</v>
      </c>
      <c r="B143" s="68">
        <f>MAX(F139:F150)</f>
        <v>2</v>
      </c>
      <c r="C143" s="68">
        <f>MAX(G139:G150)</f>
        <v>1</v>
      </c>
      <c r="D143" s="68">
        <f>MAX(H139:H150)</f>
        <v>1</v>
      </c>
      <c r="F143" s="1">
        <f>J17</f>
        <v>0</v>
      </c>
      <c r="G143" s="1">
        <f>L17</f>
        <v>0</v>
      </c>
      <c r="H143" s="1">
        <f>N17</f>
        <v>0</v>
      </c>
    </row>
    <row r="144" spans="1:8" x14ac:dyDescent="0.25">
      <c r="A144" s="62"/>
      <c r="B144" s="68"/>
      <c r="C144" s="68"/>
      <c r="D144" s="68"/>
      <c r="F144" s="1">
        <f>J37</f>
        <v>0</v>
      </c>
      <c r="G144" s="1">
        <f>L37</f>
        <v>0</v>
      </c>
      <c r="H144" s="1">
        <f>N37</f>
        <v>0</v>
      </c>
    </row>
    <row r="145" spans="1:8" x14ac:dyDescent="0.25">
      <c r="A145" s="62" t="s">
        <v>297</v>
      </c>
      <c r="B145" s="68">
        <f>B140-B139</f>
        <v>0</v>
      </c>
      <c r="C145" s="68">
        <f>C140-C139</f>
        <v>0</v>
      </c>
      <c r="D145" s="68">
        <f>D140-D139</f>
        <v>0</v>
      </c>
      <c r="F145" s="1">
        <f>J56</f>
        <v>0</v>
      </c>
      <c r="G145" s="1">
        <f>L56</f>
        <v>0</v>
      </c>
      <c r="H145" s="1">
        <f>N56</f>
        <v>0</v>
      </c>
    </row>
    <row r="146" spans="1:8" x14ac:dyDescent="0.25">
      <c r="A146" s="62" t="str">
        <f>A140</f>
        <v>Q1</v>
      </c>
      <c r="B146" s="68">
        <f>B140</f>
        <v>0</v>
      </c>
      <c r="C146" s="68">
        <f>C140</f>
        <v>0</v>
      </c>
      <c r="D146" s="68">
        <f>D140</f>
        <v>0</v>
      </c>
      <c r="F146" s="1">
        <f>J76</f>
        <v>0</v>
      </c>
      <c r="G146" s="1">
        <f>L76</f>
        <v>0</v>
      </c>
      <c r="H146" s="1">
        <f>N76</f>
        <v>0</v>
      </c>
    </row>
    <row r="147" spans="1:8" x14ac:dyDescent="0.25">
      <c r="A147" s="62" t="s">
        <v>298</v>
      </c>
      <c r="B147" s="68">
        <f t="shared" ref="B147:D147" si="11">B141-B140</f>
        <v>0</v>
      </c>
      <c r="C147" s="68">
        <f t="shared" si="11"/>
        <v>0</v>
      </c>
      <c r="D147" s="68">
        <f t="shared" si="11"/>
        <v>0</v>
      </c>
      <c r="F147" s="1">
        <f>R17</f>
        <v>0</v>
      </c>
      <c r="G147" s="1">
        <f>T17</f>
        <v>0</v>
      </c>
      <c r="H147" s="1">
        <f>V17</f>
        <v>0</v>
      </c>
    </row>
    <row r="148" spans="1:8" x14ac:dyDescent="0.25">
      <c r="A148" s="62" t="s">
        <v>299</v>
      </c>
      <c r="B148" s="68">
        <f t="shared" ref="B148:D148" si="12">B142-B141</f>
        <v>0</v>
      </c>
      <c r="C148" s="68">
        <f t="shared" si="12"/>
        <v>0</v>
      </c>
      <c r="D148" s="68">
        <f t="shared" si="12"/>
        <v>0</v>
      </c>
      <c r="F148" s="1">
        <f>R37</f>
        <v>0</v>
      </c>
      <c r="G148" s="1">
        <f>T37</f>
        <v>0</v>
      </c>
      <c r="H148" s="1">
        <f>V37</f>
        <v>1</v>
      </c>
    </row>
    <row r="149" spans="1:8" x14ac:dyDescent="0.25">
      <c r="A149" s="62" t="s">
        <v>300</v>
      </c>
      <c r="B149" s="68">
        <f t="shared" ref="B149:D149" si="13">B143-B142</f>
        <v>2</v>
      </c>
      <c r="C149" s="68">
        <f t="shared" si="13"/>
        <v>1</v>
      </c>
      <c r="D149" s="68">
        <f t="shared" si="13"/>
        <v>1</v>
      </c>
      <c r="F149" s="1">
        <f>R56</f>
        <v>2</v>
      </c>
      <c r="G149" s="69">
        <f>T56</f>
        <v>0</v>
      </c>
      <c r="H149" s="1">
        <f>V56</f>
        <v>1</v>
      </c>
    </row>
    <row r="150" spans="1:8" x14ac:dyDescent="0.25">
      <c r="F150" s="1">
        <f>R76</f>
        <v>0</v>
      </c>
      <c r="G150" s="1">
        <f>T76</f>
        <v>0</v>
      </c>
      <c r="H150" s="1">
        <f>V76</f>
        <v>0</v>
      </c>
    </row>
    <row r="151" spans="1:8" x14ac:dyDescent="0.25">
      <c r="F151" s="1" t="s">
        <v>317</v>
      </c>
      <c r="G151" s="1" t="s">
        <v>316</v>
      </c>
      <c r="H151" s="1" t="s">
        <v>318</v>
      </c>
    </row>
    <row r="152" spans="1:8" x14ac:dyDescent="0.25">
      <c r="E152" s="1" t="s">
        <v>319</v>
      </c>
      <c r="F152" s="1">
        <f>TTEST(F139:F150,H139:H150,1,3)</f>
        <v>0.34918666053576158</v>
      </c>
      <c r="G152" s="1">
        <f>TTEST(F139:F150,G139:G150,1,3)</f>
        <v>0.34918666053576158</v>
      </c>
      <c r="H152" s="1">
        <f>TTEST(H139:H150,G139:G150,1,3)</f>
        <v>0.5</v>
      </c>
    </row>
    <row r="153" spans="1:8" x14ac:dyDescent="0.25">
      <c r="A153" s="49" t="s">
        <v>307</v>
      </c>
    </row>
    <row r="155" spans="1:8" x14ac:dyDescent="0.25">
      <c r="F155" s="1" t="s">
        <v>301</v>
      </c>
      <c r="G155" s="1"/>
      <c r="H155" s="1"/>
    </row>
    <row r="156" spans="1:8" x14ac:dyDescent="0.25">
      <c r="A156" s="62" t="s">
        <v>320</v>
      </c>
      <c r="B156" s="67" t="s">
        <v>6</v>
      </c>
      <c r="C156" s="67" t="s">
        <v>8</v>
      </c>
      <c r="D156" s="62" t="s">
        <v>9</v>
      </c>
      <c r="F156" s="1" t="s">
        <v>6</v>
      </c>
      <c r="G156" s="1" t="s">
        <v>289</v>
      </c>
      <c r="H156" s="1" t="s">
        <v>9</v>
      </c>
    </row>
    <row r="157" spans="1:8" x14ac:dyDescent="0.25">
      <c r="A157" s="62" t="s">
        <v>292</v>
      </c>
      <c r="B157" s="68">
        <f>MIN(F157:F168)</f>
        <v>0</v>
      </c>
      <c r="C157" s="68">
        <f>MIN(G157:G168)</f>
        <v>0</v>
      </c>
      <c r="D157" s="68">
        <f>MIN(H157:H168)</f>
        <v>0</v>
      </c>
      <c r="F157" s="1">
        <f>C17</f>
        <v>0</v>
      </c>
      <c r="G157" s="1">
        <f>E17</f>
        <v>1</v>
      </c>
      <c r="H157" s="1">
        <f>G17</f>
        <v>0</v>
      </c>
    </row>
    <row r="158" spans="1:8" x14ac:dyDescent="0.25">
      <c r="A158" s="62" t="s">
        <v>293</v>
      </c>
      <c r="B158" s="68">
        <f>QUARTILE(F157:F168,1)</f>
        <v>0</v>
      </c>
      <c r="C158" s="68">
        <f>QUARTILE(G157:G168,1)</f>
        <v>0</v>
      </c>
      <c r="D158" s="68">
        <f>QUARTILE(H157:H168,1)</f>
        <v>0</v>
      </c>
      <c r="F158" s="1">
        <f>C37</f>
        <v>1</v>
      </c>
      <c r="G158" s="1">
        <f>E37</f>
        <v>1</v>
      </c>
      <c r="H158" s="1">
        <f>G37</f>
        <v>1</v>
      </c>
    </row>
    <row r="159" spans="1:8" x14ac:dyDescent="0.25">
      <c r="A159" s="62" t="s">
        <v>294</v>
      </c>
      <c r="B159" s="68">
        <f>MEDIAN(F157:F168)</f>
        <v>0</v>
      </c>
      <c r="C159" s="68">
        <f>MEDIAN(G157:G168)</f>
        <v>0</v>
      </c>
      <c r="D159" s="68">
        <f>MEDIAN(H157:H168)</f>
        <v>0</v>
      </c>
      <c r="F159" s="1">
        <f>C56</f>
        <v>0</v>
      </c>
      <c r="G159" s="1">
        <f>E56</f>
        <v>0</v>
      </c>
      <c r="H159" s="1">
        <f>G56</f>
        <v>0</v>
      </c>
    </row>
    <row r="160" spans="1:8" x14ac:dyDescent="0.25">
      <c r="A160" s="62" t="s">
        <v>295</v>
      </c>
      <c r="B160" s="68">
        <f>QUARTILE(F157:F168,3)</f>
        <v>1</v>
      </c>
      <c r="C160" s="68">
        <f>QUARTILE(G157:G168,3)</f>
        <v>0.25</v>
      </c>
      <c r="D160" s="68">
        <f>QUARTILE(H157:H168,3)</f>
        <v>0</v>
      </c>
      <c r="F160" s="1">
        <f>C76</f>
        <v>0</v>
      </c>
      <c r="G160" s="1">
        <f>E76</f>
        <v>0</v>
      </c>
      <c r="H160" s="1">
        <f>G76</f>
        <v>0</v>
      </c>
    </row>
    <row r="161" spans="1:8" x14ac:dyDescent="0.25">
      <c r="A161" s="62" t="s">
        <v>296</v>
      </c>
      <c r="B161" s="68">
        <f>MAX(F157:F168)</f>
        <v>2</v>
      </c>
      <c r="C161" s="68">
        <f>MAX(G157:G168)</f>
        <v>1</v>
      </c>
      <c r="D161" s="68">
        <f>MAX(H157:H168)</f>
        <v>2</v>
      </c>
      <c r="F161" s="1">
        <f>K17</f>
        <v>0</v>
      </c>
      <c r="G161" s="1">
        <f>M17</f>
        <v>0</v>
      </c>
      <c r="H161" s="1">
        <f>O17</f>
        <v>0</v>
      </c>
    </row>
    <row r="162" spans="1:8" x14ac:dyDescent="0.25">
      <c r="A162" s="62"/>
      <c r="B162" s="68"/>
      <c r="C162" s="68"/>
      <c r="D162" s="68"/>
      <c r="F162" s="1">
        <f>K37</f>
        <v>0</v>
      </c>
      <c r="G162" s="1">
        <f>M37</f>
        <v>0</v>
      </c>
      <c r="H162" s="1">
        <f>O37</f>
        <v>0</v>
      </c>
    </row>
    <row r="163" spans="1:8" x14ac:dyDescent="0.25">
      <c r="A163" s="62" t="s">
        <v>297</v>
      </c>
      <c r="B163" s="68">
        <f>B158-B157</f>
        <v>0</v>
      </c>
      <c r="C163" s="68">
        <f>C158-C157</f>
        <v>0</v>
      </c>
      <c r="D163" s="68">
        <f>D158-D157</f>
        <v>0</v>
      </c>
      <c r="F163" s="1">
        <f>K56</f>
        <v>1</v>
      </c>
      <c r="G163" s="1">
        <f>M56</f>
        <v>0</v>
      </c>
      <c r="H163" s="1">
        <f>O56</f>
        <v>0</v>
      </c>
    </row>
    <row r="164" spans="1:8" x14ac:dyDescent="0.25">
      <c r="A164" s="62" t="str">
        <f>A158</f>
        <v>Q1</v>
      </c>
      <c r="B164" s="68">
        <f>B158</f>
        <v>0</v>
      </c>
      <c r="C164" s="68">
        <f>C158</f>
        <v>0</v>
      </c>
      <c r="D164" s="68">
        <f>D158</f>
        <v>0</v>
      </c>
      <c r="F164" s="1">
        <f>K76</f>
        <v>0</v>
      </c>
      <c r="G164" s="1">
        <f>M76</f>
        <v>0</v>
      </c>
      <c r="H164" s="1">
        <f>O76</f>
        <v>0</v>
      </c>
    </row>
    <row r="165" spans="1:8" x14ac:dyDescent="0.25">
      <c r="A165" s="62" t="s">
        <v>298</v>
      </c>
      <c r="B165" s="68">
        <f t="shared" ref="B165:D165" si="14">B159-B158</f>
        <v>0</v>
      </c>
      <c r="C165" s="68">
        <f t="shared" si="14"/>
        <v>0</v>
      </c>
      <c r="D165" s="68">
        <f t="shared" si="14"/>
        <v>0</v>
      </c>
      <c r="F165" s="1">
        <f>S17</f>
        <v>1</v>
      </c>
      <c r="G165" s="1">
        <f>U17</f>
        <v>0</v>
      </c>
      <c r="H165" s="1">
        <f>W17</f>
        <v>0</v>
      </c>
    </row>
    <row r="166" spans="1:8" x14ac:dyDescent="0.25">
      <c r="A166" s="62" t="s">
        <v>299</v>
      </c>
      <c r="B166" s="68">
        <f t="shared" ref="B166:D166" si="15">B160-B159</f>
        <v>1</v>
      </c>
      <c r="C166" s="68">
        <f t="shared" si="15"/>
        <v>0.25</v>
      </c>
      <c r="D166" s="68">
        <f t="shared" si="15"/>
        <v>0</v>
      </c>
      <c r="F166" s="1">
        <f>S37</f>
        <v>0</v>
      </c>
      <c r="G166" s="1">
        <f>U37</f>
        <v>0</v>
      </c>
      <c r="H166" s="1">
        <f>W37</f>
        <v>0</v>
      </c>
    </row>
    <row r="167" spans="1:8" x14ac:dyDescent="0.25">
      <c r="A167" s="62" t="s">
        <v>300</v>
      </c>
      <c r="B167" s="68">
        <f t="shared" ref="B167:D167" si="16">B161-B160</f>
        <v>1</v>
      </c>
      <c r="C167" s="68">
        <f t="shared" si="16"/>
        <v>0.75</v>
      </c>
      <c r="D167" s="68">
        <f t="shared" si="16"/>
        <v>2</v>
      </c>
      <c r="F167" s="1">
        <f>S56</f>
        <v>2</v>
      </c>
      <c r="G167" s="69">
        <f>U56</f>
        <v>1</v>
      </c>
      <c r="H167" s="1">
        <f>W56</f>
        <v>2</v>
      </c>
    </row>
    <row r="168" spans="1:8" x14ac:dyDescent="0.25">
      <c r="F168" s="1">
        <f>S76</f>
        <v>0</v>
      </c>
      <c r="G168" s="1">
        <f>U76</f>
        <v>0</v>
      </c>
      <c r="H168" s="1">
        <f>W76</f>
        <v>0</v>
      </c>
    </row>
    <row r="169" spans="1:8" x14ac:dyDescent="0.25">
      <c r="F169" s="1" t="s">
        <v>317</v>
      </c>
      <c r="G169" s="1" t="s">
        <v>316</v>
      </c>
      <c r="H169" s="1" t="s">
        <v>318</v>
      </c>
    </row>
    <row r="170" spans="1:8" x14ac:dyDescent="0.25">
      <c r="A170" s="66" t="s">
        <v>308</v>
      </c>
      <c r="E170" s="1" t="s">
        <v>319</v>
      </c>
      <c r="F170" s="1">
        <f>TTEST(F157:F168,H157:H168,1,3)</f>
        <v>0.26682108597109899</v>
      </c>
      <c r="G170" s="1">
        <f>TTEST(F157:F168,G157:G168,1,3)</f>
        <v>0.2414941672187445</v>
      </c>
      <c r="H170" s="1">
        <f>TTEST(H157:H168,G157:G168,1,3)</f>
        <v>0.5</v>
      </c>
    </row>
    <row r="172" spans="1:8" x14ac:dyDescent="0.25">
      <c r="F172" s="1" t="s">
        <v>301</v>
      </c>
      <c r="G172" s="1"/>
      <c r="H172" s="1"/>
    </row>
    <row r="173" spans="1:8" x14ac:dyDescent="0.25">
      <c r="A173" s="62" t="s">
        <v>291</v>
      </c>
      <c r="B173" s="67" t="s">
        <v>6</v>
      </c>
      <c r="C173" s="67" t="s">
        <v>8</v>
      </c>
      <c r="D173" s="62" t="s">
        <v>9</v>
      </c>
      <c r="F173" s="1" t="s">
        <v>6</v>
      </c>
      <c r="G173" s="1" t="s">
        <v>289</v>
      </c>
      <c r="H173" s="1" t="s">
        <v>9</v>
      </c>
    </row>
    <row r="174" spans="1:8" x14ac:dyDescent="0.25">
      <c r="A174" s="62" t="s">
        <v>292</v>
      </c>
      <c r="B174" s="68">
        <f>MIN(F174:F185)</f>
        <v>0</v>
      </c>
      <c r="C174" s="68">
        <f>MIN(G174:G185)</f>
        <v>0</v>
      </c>
      <c r="D174" s="68">
        <f>MIN(H174:H185)</f>
        <v>0</v>
      </c>
      <c r="F174" s="1">
        <f>B18</f>
        <v>0</v>
      </c>
      <c r="G174" s="1">
        <f>D18</f>
        <v>0</v>
      </c>
      <c r="H174" s="1">
        <f>F18</f>
        <v>0</v>
      </c>
    </row>
    <row r="175" spans="1:8" x14ac:dyDescent="0.25">
      <c r="A175" s="62" t="s">
        <v>293</v>
      </c>
      <c r="B175" s="68">
        <f>QUARTILE(F174:F185,1)</f>
        <v>0</v>
      </c>
      <c r="C175" s="68">
        <f>QUARTILE(G174:G185,1)</f>
        <v>0</v>
      </c>
      <c r="D175" s="68">
        <f>QUARTILE(H174:H185,1)</f>
        <v>0</v>
      </c>
      <c r="F175" s="1">
        <f>B38</f>
        <v>0</v>
      </c>
      <c r="G175" s="1">
        <f>D38</f>
        <v>0</v>
      </c>
      <c r="H175" s="1">
        <f>F38</f>
        <v>1</v>
      </c>
    </row>
    <row r="176" spans="1:8" x14ac:dyDescent="0.25">
      <c r="A176" s="62" t="s">
        <v>294</v>
      </c>
      <c r="B176" s="68">
        <f>MEDIAN(F174:F185)</f>
        <v>0</v>
      </c>
      <c r="C176" s="68">
        <f>MEDIAN(G174:G185)</f>
        <v>0.5</v>
      </c>
      <c r="D176" s="68">
        <f>MEDIAN(H174:H185)</f>
        <v>0</v>
      </c>
      <c r="F176" s="1">
        <f>B57</f>
        <v>1</v>
      </c>
      <c r="G176" s="1">
        <f>D57</f>
        <v>0</v>
      </c>
      <c r="H176" s="1">
        <f>F57</f>
        <v>0</v>
      </c>
    </row>
    <row r="177" spans="1:8" x14ac:dyDescent="0.25">
      <c r="A177" s="62" t="s">
        <v>295</v>
      </c>
      <c r="B177" s="68">
        <f>QUARTILE(F174:F185,3)</f>
        <v>1</v>
      </c>
      <c r="C177" s="68">
        <f>QUARTILE(G174:G185,3)</f>
        <v>1</v>
      </c>
      <c r="D177" s="68">
        <f>QUARTILE(H174:H185,3)</f>
        <v>0.25</v>
      </c>
      <c r="F177" s="1">
        <f>B77</f>
        <v>2</v>
      </c>
      <c r="G177" s="1">
        <f>D77</f>
        <v>1</v>
      </c>
      <c r="H177" s="1">
        <f>F77</f>
        <v>0</v>
      </c>
    </row>
    <row r="178" spans="1:8" x14ac:dyDescent="0.25">
      <c r="A178" s="62" t="s">
        <v>296</v>
      </c>
      <c r="B178" s="68">
        <f>MAX(F174:F185)</f>
        <v>2</v>
      </c>
      <c r="C178" s="68">
        <f>MAX(G174:G185)</f>
        <v>3</v>
      </c>
      <c r="D178" s="68">
        <f>MAX(H174:H185)</f>
        <v>1</v>
      </c>
      <c r="F178" s="1">
        <f>J18</f>
        <v>0</v>
      </c>
      <c r="G178" s="1">
        <f>L18</f>
        <v>1</v>
      </c>
      <c r="H178" s="1">
        <f>N18</f>
        <v>0</v>
      </c>
    </row>
    <row r="179" spans="1:8" x14ac:dyDescent="0.25">
      <c r="A179" s="62"/>
      <c r="B179" s="68"/>
      <c r="C179" s="68"/>
      <c r="D179" s="68"/>
      <c r="F179" s="1">
        <f>J38</f>
        <v>0</v>
      </c>
      <c r="G179" s="1">
        <f>L38</f>
        <v>0</v>
      </c>
      <c r="H179" s="1">
        <f>N38</f>
        <v>0</v>
      </c>
    </row>
    <row r="180" spans="1:8" x14ac:dyDescent="0.25">
      <c r="A180" s="62" t="s">
        <v>297</v>
      </c>
      <c r="B180" s="68">
        <f>B175-B174</f>
        <v>0</v>
      </c>
      <c r="C180" s="68">
        <f>C175-C174</f>
        <v>0</v>
      </c>
      <c r="D180" s="68">
        <f>D175-D174</f>
        <v>0</v>
      </c>
      <c r="F180" s="1">
        <f>J57</f>
        <v>0</v>
      </c>
      <c r="G180" s="1">
        <f>L57</f>
        <v>3</v>
      </c>
      <c r="H180" s="1">
        <f>N57</f>
        <v>1</v>
      </c>
    </row>
    <row r="181" spans="1:8" x14ac:dyDescent="0.25">
      <c r="A181" s="62" t="str">
        <f>A175</f>
        <v>Q1</v>
      </c>
      <c r="B181" s="68">
        <f>B175</f>
        <v>0</v>
      </c>
      <c r="C181" s="68">
        <f>C175</f>
        <v>0</v>
      </c>
      <c r="D181" s="68">
        <f>D175</f>
        <v>0</v>
      </c>
      <c r="F181" s="1">
        <f>J77</f>
        <v>0</v>
      </c>
      <c r="G181" s="1">
        <f>L77</f>
        <v>1</v>
      </c>
      <c r="H181" s="1">
        <f>N77</f>
        <v>0</v>
      </c>
    </row>
    <row r="182" spans="1:8" x14ac:dyDescent="0.25">
      <c r="A182" s="62" t="s">
        <v>298</v>
      </c>
      <c r="B182" s="68">
        <f t="shared" ref="B182:D182" si="17">B176-B175</f>
        <v>0</v>
      </c>
      <c r="C182" s="68">
        <f t="shared" si="17"/>
        <v>0.5</v>
      </c>
      <c r="D182" s="68">
        <f t="shared" si="17"/>
        <v>0</v>
      </c>
      <c r="F182" s="1">
        <f>R18</f>
        <v>1</v>
      </c>
      <c r="G182" s="1">
        <f>T18</f>
        <v>0</v>
      </c>
      <c r="H182" s="1">
        <f>V18</f>
        <v>0</v>
      </c>
    </row>
    <row r="183" spans="1:8" x14ac:dyDescent="0.25">
      <c r="A183" s="62" t="s">
        <v>299</v>
      </c>
      <c r="B183" s="68">
        <f t="shared" ref="B183:D183" si="18">B177-B176</f>
        <v>1</v>
      </c>
      <c r="C183" s="68">
        <f t="shared" si="18"/>
        <v>0.5</v>
      </c>
      <c r="D183" s="68">
        <f t="shared" si="18"/>
        <v>0.25</v>
      </c>
      <c r="F183" s="1">
        <f>R38</f>
        <v>1</v>
      </c>
      <c r="G183" s="1">
        <f>T38</f>
        <v>1</v>
      </c>
      <c r="H183" s="1">
        <f>V38</f>
        <v>0</v>
      </c>
    </row>
    <row r="184" spans="1:8" x14ac:dyDescent="0.25">
      <c r="A184" s="62" t="s">
        <v>300</v>
      </c>
      <c r="B184" s="68">
        <f t="shared" ref="B184:D184" si="19">B178-B177</f>
        <v>1</v>
      </c>
      <c r="C184" s="68">
        <f t="shared" si="19"/>
        <v>2</v>
      </c>
      <c r="D184" s="68">
        <f t="shared" si="19"/>
        <v>0.75</v>
      </c>
      <c r="F184" s="1">
        <f>R57</f>
        <v>0</v>
      </c>
      <c r="G184" s="69">
        <f>T57</f>
        <v>1</v>
      </c>
      <c r="H184" s="1">
        <f>V57</f>
        <v>1</v>
      </c>
    </row>
    <row r="185" spans="1:8" x14ac:dyDescent="0.25">
      <c r="F185" s="1">
        <f>R77</f>
        <v>0</v>
      </c>
      <c r="G185" s="1">
        <f>T77</f>
        <v>0</v>
      </c>
      <c r="H185" s="1">
        <f>V77</f>
        <v>0</v>
      </c>
    </row>
    <row r="186" spans="1:8" x14ac:dyDescent="0.25">
      <c r="F186" s="1" t="s">
        <v>317</v>
      </c>
      <c r="G186" s="1" t="s">
        <v>316</v>
      </c>
      <c r="H186" s="1" t="s">
        <v>318</v>
      </c>
    </row>
    <row r="187" spans="1:8" x14ac:dyDescent="0.25">
      <c r="E187" s="1" t="s">
        <v>319</v>
      </c>
      <c r="F187" s="1">
        <f>TTEST(F174:F185,H174:H185,1,3)</f>
        <v>0.2414941672187445</v>
      </c>
      <c r="G187" s="1">
        <f>TTEST(F174:F185,G174:G185,1,3)</f>
        <v>0.2223561126811282</v>
      </c>
      <c r="H187" s="1">
        <f>TTEST(H174:H185,G174:G185,1,3)</f>
        <v>8.3139825648485099E-2</v>
      </c>
    </row>
    <row r="188" spans="1:8" x14ac:dyDescent="0.25">
      <c r="A188" s="66" t="s">
        <v>309</v>
      </c>
    </row>
    <row r="190" spans="1:8" x14ac:dyDescent="0.25">
      <c r="F190" s="1" t="s">
        <v>301</v>
      </c>
      <c r="G190" s="1"/>
      <c r="H190" s="1"/>
    </row>
    <row r="191" spans="1:8" x14ac:dyDescent="0.25">
      <c r="A191" s="62" t="s">
        <v>320</v>
      </c>
      <c r="B191" s="67" t="s">
        <v>6</v>
      </c>
      <c r="C191" s="67" t="s">
        <v>8</v>
      </c>
      <c r="D191" s="62" t="s">
        <v>9</v>
      </c>
      <c r="F191" s="1" t="s">
        <v>6</v>
      </c>
      <c r="G191" s="1" t="s">
        <v>289</v>
      </c>
      <c r="H191" s="1" t="s">
        <v>9</v>
      </c>
    </row>
    <row r="192" spans="1:8" x14ac:dyDescent="0.25">
      <c r="A192" s="62" t="s">
        <v>292</v>
      </c>
      <c r="B192" s="68">
        <f>MIN(F192:F203)</f>
        <v>0</v>
      </c>
      <c r="C192" s="68">
        <f>MIN(G192:G203)</f>
        <v>0</v>
      </c>
      <c r="D192" s="68">
        <f>MIN(H192:H203)</f>
        <v>0</v>
      </c>
      <c r="F192" s="1">
        <f>C18</f>
        <v>0</v>
      </c>
      <c r="G192" s="1">
        <f>E18</f>
        <v>0</v>
      </c>
      <c r="H192" s="1">
        <f>G18</f>
        <v>1</v>
      </c>
    </row>
    <row r="193" spans="1:8" x14ac:dyDescent="0.25">
      <c r="A193" s="62" t="s">
        <v>293</v>
      </c>
      <c r="B193" s="68">
        <f>QUARTILE(F192:F203,1)</f>
        <v>1</v>
      </c>
      <c r="C193" s="68">
        <f>QUARTILE(G192:G203,1)</f>
        <v>0</v>
      </c>
      <c r="D193" s="68">
        <f>QUARTILE(H192:H203,1)</f>
        <v>0.75</v>
      </c>
      <c r="F193" s="1">
        <f>C38</f>
        <v>0</v>
      </c>
      <c r="G193" s="1">
        <f>E38</f>
        <v>1</v>
      </c>
      <c r="H193" s="1">
        <f>G38</f>
        <v>1</v>
      </c>
    </row>
    <row r="194" spans="1:8" x14ac:dyDescent="0.25">
      <c r="A194" s="62" t="s">
        <v>294</v>
      </c>
      <c r="B194" s="68">
        <f>MEDIAN(F192:F203)</f>
        <v>1</v>
      </c>
      <c r="C194" s="68">
        <f>MEDIAN(G192:G203)</f>
        <v>1</v>
      </c>
      <c r="D194" s="68">
        <f>MEDIAN(H192:H203)</f>
        <v>1</v>
      </c>
      <c r="F194" s="1">
        <f>C57</f>
        <v>2</v>
      </c>
      <c r="G194" s="1">
        <f>E57</f>
        <v>1</v>
      </c>
      <c r="H194" s="1">
        <f>G57</f>
        <v>1</v>
      </c>
    </row>
    <row r="195" spans="1:8" x14ac:dyDescent="0.25">
      <c r="A195" s="62" t="s">
        <v>295</v>
      </c>
      <c r="B195" s="68">
        <f>QUARTILE(F192:F203,3)</f>
        <v>1.25</v>
      </c>
      <c r="C195" s="68">
        <f>QUARTILE(G192:G203,3)</f>
        <v>1.25</v>
      </c>
      <c r="D195" s="68">
        <f>QUARTILE(H192:H203,3)</f>
        <v>1</v>
      </c>
      <c r="F195" s="1">
        <f>C77</f>
        <v>2</v>
      </c>
      <c r="G195" s="1">
        <f>E77</f>
        <v>1</v>
      </c>
      <c r="H195" s="1">
        <f>G77</f>
        <v>2</v>
      </c>
    </row>
    <row r="196" spans="1:8" x14ac:dyDescent="0.25">
      <c r="A196" s="62" t="s">
        <v>296</v>
      </c>
      <c r="B196" s="68">
        <f>MAX(F192:F203)</f>
        <v>2</v>
      </c>
      <c r="C196" s="68">
        <f>MAX(G192:G203)</f>
        <v>2</v>
      </c>
      <c r="D196" s="68">
        <f>MAX(H192:H203)</f>
        <v>2</v>
      </c>
      <c r="F196" s="1">
        <f>K18</f>
        <v>1</v>
      </c>
      <c r="G196" s="1">
        <f>M18</f>
        <v>1</v>
      </c>
      <c r="H196" s="1">
        <f>O18</f>
        <v>1</v>
      </c>
    </row>
    <row r="197" spans="1:8" x14ac:dyDescent="0.25">
      <c r="A197" s="62"/>
      <c r="B197" s="68"/>
      <c r="C197" s="68"/>
      <c r="D197" s="68"/>
      <c r="F197" s="1">
        <f>K38</f>
        <v>1</v>
      </c>
      <c r="G197" s="1">
        <f>M38</f>
        <v>2</v>
      </c>
      <c r="H197" s="1">
        <f>O38</f>
        <v>1</v>
      </c>
    </row>
    <row r="198" spans="1:8" x14ac:dyDescent="0.25">
      <c r="A198" s="62" t="s">
        <v>297</v>
      </c>
      <c r="B198" s="68">
        <f>B193-B192</f>
        <v>1</v>
      </c>
      <c r="C198" s="68">
        <f>C193-C192</f>
        <v>0</v>
      </c>
      <c r="D198" s="68">
        <f>D193-D192</f>
        <v>0.75</v>
      </c>
      <c r="F198" s="1">
        <f>K57</f>
        <v>1</v>
      </c>
      <c r="G198" s="1">
        <f>M57</f>
        <v>1</v>
      </c>
      <c r="H198" s="1">
        <f>O57</f>
        <v>1</v>
      </c>
    </row>
    <row r="199" spans="1:8" x14ac:dyDescent="0.25">
      <c r="A199" s="62" t="str">
        <f>A193</f>
        <v>Q1</v>
      </c>
      <c r="B199" s="68">
        <f>B193</f>
        <v>1</v>
      </c>
      <c r="C199" s="68">
        <f>C193</f>
        <v>0</v>
      </c>
      <c r="D199" s="68">
        <f>D193</f>
        <v>0.75</v>
      </c>
      <c r="F199" s="1">
        <f>K77</f>
        <v>1</v>
      </c>
      <c r="G199" s="1">
        <f>M77</f>
        <v>0</v>
      </c>
      <c r="H199" s="1">
        <f>O77</f>
        <v>0</v>
      </c>
    </row>
    <row r="200" spans="1:8" x14ac:dyDescent="0.25">
      <c r="A200" s="62" t="s">
        <v>298</v>
      </c>
      <c r="B200" s="68">
        <f t="shared" ref="B200:D200" si="20">B194-B193</f>
        <v>0</v>
      </c>
      <c r="C200" s="68">
        <f t="shared" si="20"/>
        <v>1</v>
      </c>
      <c r="D200" s="68">
        <f t="shared" si="20"/>
        <v>0.25</v>
      </c>
      <c r="F200" s="1">
        <f>S18</f>
        <v>1</v>
      </c>
      <c r="G200" s="1">
        <f>U18</f>
        <v>2</v>
      </c>
      <c r="H200" s="1">
        <f>W18</f>
        <v>0</v>
      </c>
    </row>
    <row r="201" spans="1:8" x14ac:dyDescent="0.25">
      <c r="A201" s="62" t="s">
        <v>299</v>
      </c>
      <c r="B201" s="68">
        <f t="shared" ref="B201:D201" si="21">B195-B194</f>
        <v>0.25</v>
      </c>
      <c r="C201" s="68">
        <f t="shared" si="21"/>
        <v>0.25</v>
      </c>
      <c r="D201" s="68">
        <f t="shared" si="21"/>
        <v>0</v>
      </c>
      <c r="F201" s="1">
        <f>S38</f>
        <v>2</v>
      </c>
      <c r="G201" s="1">
        <f>U38</f>
        <v>2</v>
      </c>
      <c r="H201" s="1">
        <f>W38</f>
        <v>2</v>
      </c>
    </row>
    <row r="202" spans="1:8" x14ac:dyDescent="0.25">
      <c r="A202" s="62" t="s">
        <v>300</v>
      </c>
      <c r="B202" s="68">
        <f t="shared" ref="B202:D202" si="22">B196-B195</f>
        <v>0.75</v>
      </c>
      <c r="C202" s="68">
        <f t="shared" si="22"/>
        <v>0.75</v>
      </c>
      <c r="D202" s="68">
        <f t="shared" si="22"/>
        <v>1</v>
      </c>
      <c r="F202" s="1">
        <f>S57</f>
        <v>1</v>
      </c>
      <c r="G202" s="69">
        <f>U57</f>
        <v>0</v>
      </c>
      <c r="H202" s="1">
        <f>W57</f>
        <v>0</v>
      </c>
    </row>
    <row r="203" spans="1:8" x14ac:dyDescent="0.25">
      <c r="F203" s="1">
        <f>S77</f>
        <v>1</v>
      </c>
      <c r="G203" s="1">
        <f>U77</f>
        <v>0</v>
      </c>
      <c r="H203" s="1">
        <f>W77</f>
        <v>1</v>
      </c>
    </row>
    <row r="204" spans="1:8" x14ac:dyDescent="0.25">
      <c r="F204" s="1" t="s">
        <v>317</v>
      </c>
      <c r="G204" s="1" t="s">
        <v>316</v>
      </c>
      <c r="H204" s="1" t="s">
        <v>318</v>
      </c>
    </row>
    <row r="205" spans="1:8" x14ac:dyDescent="0.25">
      <c r="E205" s="1" t="s">
        <v>319</v>
      </c>
      <c r="F205" s="1">
        <f>TTEST(F192:F203,H192:H203,1,3)</f>
        <v>0.27384758795541753</v>
      </c>
      <c r="G205" s="1">
        <f>TTEST(F192:F203,G192:G203,1,3)</f>
        <v>0.29177227182943999</v>
      </c>
      <c r="H205" s="1">
        <f>TTEST(H192:H203,G192:G203,1,3)</f>
        <v>0.5</v>
      </c>
    </row>
    <row r="208" spans="1:8" x14ac:dyDescent="0.25">
      <c r="A208" t="s">
        <v>310</v>
      </c>
    </row>
    <row r="210" spans="1:8" x14ac:dyDescent="0.25">
      <c r="F210" s="1" t="s">
        <v>301</v>
      </c>
      <c r="G210" s="1"/>
      <c r="H210" s="1"/>
    </row>
    <row r="211" spans="1:8" x14ac:dyDescent="0.25">
      <c r="A211" s="62" t="s">
        <v>291</v>
      </c>
      <c r="B211" s="67" t="s">
        <v>6</v>
      </c>
      <c r="C211" s="67" t="s">
        <v>8</v>
      </c>
      <c r="D211" s="62" t="s">
        <v>9</v>
      </c>
      <c r="F211" s="1" t="s">
        <v>6</v>
      </c>
      <c r="G211" s="1" t="s">
        <v>289</v>
      </c>
      <c r="H211" s="1" t="s">
        <v>9</v>
      </c>
    </row>
    <row r="212" spans="1:8" x14ac:dyDescent="0.25">
      <c r="A212" s="62" t="s">
        <v>292</v>
      </c>
      <c r="B212" s="68">
        <f>MIN(F212:F223)</f>
        <v>0</v>
      </c>
      <c r="C212" s="68">
        <f>MIN(G212:G223)</f>
        <v>0</v>
      </c>
      <c r="D212" s="68">
        <f>MIN(H212:H223)</f>
        <v>0</v>
      </c>
      <c r="F212" s="1">
        <f t="shared" ref="F212:H223" si="23">SUM(F174,F139)</f>
        <v>0</v>
      </c>
      <c r="G212" s="1">
        <f t="shared" si="23"/>
        <v>0</v>
      </c>
      <c r="H212" s="1">
        <f t="shared" si="23"/>
        <v>0</v>
      </c>
    </row>
    <row r="213" spans="1:8" x14ac:dyDescent="0.25">
      <c r="A213" s="62" t="s">
        <v>293</v>
      </c>
      <c r="B213" s="68">
        <f>QUARTILE(F212:F223,1)</f>
        <v>0</v>
      </c>
      <c r="C213" s="68">
        <f>QUARTILE(G212:G223,1)</f>
        <v>0</v>
      </c>
      <c r="D213" s="68">
        <f>QUARTILE(H212:H223,1)</f>
        <v>0</v>
      </c>
      <c r="F213" s="1">
        <f t="shared" si="23"/>
        <v>0</v>
      </c>
      <c r="G213" s="1">
        <f t="shared" si="23"/>
        <v>1</v>
      </c>
      <c r="H213" s="1">
        <f t="shared" si="23"/>
        <v>1</v>
      </c>
    </row>
    <row r="214" spans="1:8" x14ac:dyDescent="0.25">
      <c r="A214" s="62" t="s">
        <v>294</v>
      </c>
      <c r="B214" s="68">
        <f>MEDIAN(F212:F223)</f>
        <v>0</v>
      </c>
      <c r="C214" s="68">
        <f>MEDIAN(G212:G223)</f>
        <v>1</v>
      </c>
      <c r="D214" s="68">
        <f>MEDIAN(H212:H223)</f>
        <v>0</v>
      </c>
      <c r="F214" s="1">
        <f t="shared" si="23"/>
        <v>2</v>
      </c>
      <c r="G214" s="1">
        <f t="shared" si="23"/>
        <v>1</v>
      </c>
      <c r="H214" s="1">
        <f t="shared" si="23"/>
        <v>0</v>
      </c>
    </row>
    <row r="215" spans="1:8" x14ac:dyDescent="0.25">
      <c r="A215" s="62" t="s">
        <v>295</v>
      </c>
      <c r="B215" s="68">
        <f>QUARTILE(F212:F223,3)</f>
        <v>1.25</v>
      </c>
      <c r="C215" s="68">
        <f>QUARTILE(G212:G223,3)</f>
        <v>1</v>
      </c>
      <c r="D215" s="68">
        <f>QUARTILE(H212:H223,3)</f>
        <v>1</v>
      </c>
      <c r="F215" s="1">
        <f t="shared" si="23"/>
        <v>2</v>
      </c>
      <c r="G215" s="1">
        <f t="shared" si="23"/>
        <v>1</v>
      </c>
      <c r="H215" s="1">
        <f t="shared" si="23"/>
        <v>0</v>
      </c>
    </row>
    <row r="216" spans="1:8" x14ac:dyDescent="0.25">
      <c r="A216" s="62" t="s">
        <v>296</v>
      </c>
      <c r="B216" s="68">
        <f>MAX(F212:F223)</f>
        <v>2</v>
      </c>
      <c r="C216" s="68">
        <f>MAX(G212:G223)</f>
        <v>3</v>
      </c>
      <c r="D216" s="68">
        <f>MAX(H212:H223)</f>
        <v>2</v>
      </c>
      <c r="F216" s="1">
        <f t="shared" si="23"/>
        <v>0</v>
      </c>
      <c r="G216" s="1">
        <f t="shared" si="23"/>
        <v>1</v>
      </c>
      <c r="H216" s="1">
        <f t="shared" si="23"/>
        <v>0</v>
      </c>
    </row>
    <row r="217" spans="1:8" x14ac:dyDescent="0.25">
      <c r="A217" s="62"/>
      <c r="B217" s="68"/>
      <c r="C217" s="68"/>
      <c r="D217" s="68"/>
      <c r="F217" s="1">
        <f t="shared" si="23"/>
        <v>0</v>
      </c>
      <c r="G217" s="1">
        <f t="shared" si="23"/>
        <v>0</v>
      </c>
      <c r="H217" s="1">
        <f t="shared" si="23"/>
        <v>0</v>
      </c>
    </row>
    <row r="218" spans="1:8" x14ac:dyDescent="0.25">
      <c r="A218" s="62" t="s">
        <v>297</v>
      </c>
      <c r="B218" s="68">
        <f>B213-B212</f>
        <v>0</v>
      </c>
      <c r="C218" s="68">
        <f>C213-C212</f>
        <v>0</v>
      </c>
      <c r="D218" s="68">
        <f>D213-D212</f>
        <v>0</v>
      </c>
      <c r="F218" s="1">
        <f t="shared" si="23"/>
        <v>0</v>
      </c>
      <c r="G218" s="1">
        <f t="shared" si="23"/>
        <v>3</v>
      </c>
      <c r="H218" s="1">
        <f t="shared" si="23"/>
        <v>1</v>
      </c>
    </row>
    <row r="219" spans="1:8" x14ac:dyDescent="0.25">
      <c r="A219" s="62" t="str">
        <f>A213</f>
        <v>Q1</v>
      </c>
      <c r="B219" s="68">
        <f>B213</f>
        <v>0</v>
      </c>
      <c r="C219" s="68">
        <f>C213</f>
        <v>0</v>
      </c>
      <c r="D219" s="68">
        <f>D213</f>
        <v>0</v>
      </c>
      <c r="F219" s="1">
        <f t="shared" si="23"/>
        <v>0</v>
      </c>
      <c r="G219" s="1">
        <f t="shared" si="23"/>
        <v>1</v>
      </c>
      <c r="H219" s="1">
        <f t="shared" si="23"/>
        <v>0</v>
      </c>
    </row>
    <row r="220" spans="1:8" x14ac:dyDescent="0.25">
      <c r="A220" s="62" t="s">
        <v>298</v>
      </c>
      <c r="B220" s="68">
        <f t="shared" ref="B220:D220" si="24">B214-B213</f>
        <v>0</v>
      </c>
      <c r="C220" s="68">
        <f t="shared" si="24"/>
        <v>1</v>
      </c>
      <c r="D220" s="68">
        <f t="shared" si="24"/>
        <v>0</v>
      </c>
      <c r="F220" s="1">
        <f t="shared" si="23"/>
        <v>1</v>
      </c>
      <c r="G220" s="1">
        <f t="shared" si="23"/>
        <v>0</v>
      </c>
      <c r="H220" s="1">
        <f t="shared" si="23"/>
        <v>0</v>
      </c>
    </row>
    <row r="221" spans="1:8" x14ac:dyDescent="0.25">
      <c r="A221" s="62" t="s">
        <v>299</v>
      </c>
      <c r="B221" s="68">
        <f t="shared" ref="B221:D221" si="25">B215-B214</f>
        <v>1.25</v>
      </c>
      <c r="C221" s="68">
        <f t="shared" si="25"/>
        <v>0</v>
      </c>
      <c r="D221" s="68">
        <f t="shared" si="25"/>
        <v>1</v>
      </c>
      <c r="F221" s="1">
        <f t="shared" si="23"/>
        <v>1</v>
      </c>
      <c r="G221" s="1">
        <f t="shared" si="23"/>
        <v>1</v>
      </c>
      <c r="H221" s="1">
        <f t="shared" si="23"/>
        <v>1</v>
      </c>
    </row>
    <row r="222" spans="1:8" x14ac:dyDescent="0.25">
      <c r="A222" s="62" t="s">
        <v>300</v>
      </c>
      <c r="B222" s="68">
        <f t="shared" ref="B222:D222" si="26">B216-B215</f>
        <v>0.75</v>
      </c>
      <c r="C222" s="68">
        <f t="shared" si="26"/>
        <v>2</v>
      </c>
      <c r="D222" s="68">
        <f t="shared" si="26"/>
        <v>1</v>
      </c>
      <c r="F222" s="1">
        <f t="shared" si="23"/>
        <v>2</v>
      </c>
      <c r="G222" s="1">
        <f t="shared" si="23"/>
        <v>1</v>
      </c>
      <c r="H222" s="1">
        <f t="shared" si="23"/>
        <v>2</v>
      </c>
    </row>
    <row r="223" spans="1:8" x14ac:dyDescent="0.25">
      <c r="F223" s="1">
        <f t="shared" si="23"/>
        <v>0</v>
      </c>
      <c r="G223" s="1">
        <f t="shared" si="23"/>
        <v>0</v>
      </c>
      <c r="H223" s="1">
        <f t="shared" si="23"/>
        <v>0</v>
      </c>
    </row>
    <row r="224" spans="1:8" x14ac:dyDescent="0.25">
      <c r="F224" s="1" t="s">
        <v>317</v>
      </c>
      <c r="G224" s="1" t="s">
        <v>316</v>
      </c>
      <c r="H224" s="1" t="s">
        <v>318</v>
      </c>
    </row>
    <row r="225" spans="1:8" x14ac:dyDescent="0.25">
      <c r="E225" s="1" t="s">
        <v>319</v>
      </c>
      <c r="F225" s="1">
        <f>TTEST(F212:F223,H212:H223,1,3)</f>
        <v>0.22235611268112815</v>
      </c>
      <c r="G225" s="1">
        <f>TTEST(F212:F223,G212:G223,1,3)</f>
        <v>0.32016281650131906</v>
      </c>
      <c r="H225" s="1">
        <f>TTEST(H212:H223,G212:G223,1,3)</f>
        <v>9.5771728356413635E-2</v>
      </c>
    </row>
    <row r="227" spans="1:8" x14ac:dyDescent="0.25">
      <c r="A227" t="s">
        <v>311</v>
      </c>
    </row>
    <row r="229" spans="1:8" x14ac:dyDescent="0.25">
      <c r="F229" s="1" t="s">
        <v>301</v>
      </c>
      <c r="G229" s="1"/>
      <c r="H229" s="1"/>
    </row>
    <row r="230" spans="1:8" x14ac:dyDescent="0.25">
      <c r="A230" s="62" t="s">
        <v>320</v>
      </c>
      <c r="B230" s="67" t="s">
        <v>6</v>
      </c>
      <c r="C230" s="67" t="s">
        <v>8</v>
      </c>
      <c r="D230" s="62" t="s">
        <v>9</v>
      </c>
      <c r="F230" s="1" t="s">
        <v>6</v>
      </c>
      <c r="G230" s="1" t="s">
        <v>289</v>
      </c>
      <c r="H230" s="1" t="s">
        <v>9</v>
      </c>
    </row>
    <row r="231" spans="1:8" x14ac:dyDescent="0.25">
      <c r="A231" s="62" t="s">
        <v>292</v>
      </c>
      <c r="B231" s="68">
        <f>MIN(F231:F242)</f>
        <v>0</v>
      </c>
      <c r="C231" s="68">
        <f>MIN(G231:G242)</f>
        <v>0</v>
      </c>
      <c r="D231" s="68">
        <f>MIN(H231:H242)</f>
        <v>0</v>
      </c>
      <c r="F231">
        <f t="shared" ref="F231:H242" si="27">SUM(F192,F157)</f>
        <v>0</v>
      </c>
      <c r="G231" s="1">
        <f t="shared" si="27"/>
        <v>1</v>
      </c>
      <c r="H231" s="1">
        <f t="shared" si="27"/>
        <v>1</v>
      </c>
    </row>
    <row r="232" spans="1:8" x14ac:dyDescent="0.25">
      <c r="A232" s="62" t="s">
        <v>293</v>
      </c>
      <c r="B232" s="68">
        <f>QUARTILE(F231:F242,1)</f>
        <v>1</v>
      </c>
      <c r="C232" s="68">
        <f>QUARTILE(G231:G242,1)</f>
        <v>1</v>
      </c>
      <c r="D232" s="68">
        <f>QUARTILE(H231:H242,1)</f>
        <v>1</v>
      </c>
      <c r="F232" s="1">
        <f t="shared" si="27"/>
        <v>1</v>
      </c>
      <c r="G232" s="1">
        <f t="shared" si="27"/>
        <v>2</v>
      </c>
      <c r="H232" s="1">
        <f t="shared" si="27"/>
        <v>2</v>
      </c>
    </row>
    <row r="233" spans="1:8" x14ac:dyDescent="0.25">
      <c r="A233" s="62" t="s">
        <v>294</v>
      </c>
      <c r="B233" s="68">
        <f>MEDIAN(F231:F242)</f>
        <v>1.5</v>
      </c>
      <c r="C233" s="68">
        <f>MEDIAN(G231:G242)</f>
        <v>1</v>
      </c>
      <c r="D233" s="68">
        <f>MEDIAN(H231:H242)</f>
        <v>1</v>
      </c>
      <c r="F233" s="1">
        <f t="shared" si="27"/>
        <v>2</v>
      </c>
      <c r="G233" s="1">
        <f t="shared" si="27"/>
        <v>1</v>
      </c>
      <c r="H233" s="1">
        <f t="shared" si="27"/>
        <v>1</v>
      </c>
    </row>
    <row r="234" spans="1:8" x14ac:dyDescent="0.25">
      <c r="A234" s="62" t="s">
        <v>295</v>
      </c>
      <c r="B234" s="68">
        <f>QUARTILE(F231:F242,3)</f>
        <v>2</v>
      </c>
      <c r="C234" s="68">
        <f>QUARTILE(G231:G242,3)</f>
        <v>2</v>
      </c>
      <c r="D234" s="68">
        <f>QUARTILE(H231:H242,3)</f>
        <v>2</v>
      </c>
      <c r="F234" s="1">
        <f t="shared" si="27"/>
        <v>2</v>
      </c>
      <c r="G234" s="1">
        <f t="shared" si="27"/>
        <v>1</v>
      </c>
      <c r="H234" s="1">
        <f t="shared" si="27"/>
        <v>2</v>
      </c>
    </row>
    <row r="235" spans="1:8" x14ac:dyDescent="0.25">
      <c r="A235" s="62" t="s">
        <v>296</v>
      </c>
      <c r="B235" s="68">
        <f>MAX(F231:F242)</f>
        <v>3</v>
      </c>
      <c r="C235" s="68">
        <f>MAX(G231:G242)</f>
        <v>2</v>
      </c>
      <c r="D235" s="68">
        <f>MAX(H231:H242)</f>
        <v>2</v>
      </c>
      <c r="F235" s="1">
        <f t="shared" si="27"/>
        <v>1</v>
      </c>
      <c r="G235" s="1">
        <f t="shared" si="27"/>
        <v>1</v>
      </c>
      <c r="H235" s="1">
        <f t="shared" si="27"/>
        <v>1</v>
      </c>
    </row>
    <row r="236" spans="1:8" x14ac:dyDescent="0.25">
      <c r="A236" s="62"/>
      <c r="B236" s="68"/>
      <c r="C236" s="68"/>
      <c r="D236" s="68"/>
      <c r="F236" s="1">
        <f t="shared" si="27"/>
        <v>1</v>
      </c>
      <c r="G236" s="1">
        <f t="shared" si="27"/>
        <v>2</v>
      </c>
      <c r="H236" s="1">
        <f t="shared" si="27"/>
        <v>1</v>
      </c>
    </row>
    <row r="237" spans="1:8" x14ac:dyDescent="0.25">
      <c r="A237" s="62" t="s">
        <v>297</v>
      </c>
      <c r="B237" s="68">
        <f>B232-B231</f>
        <v>1</v>
      </c>
      <c r="C237" s="68">
        <f>C232-C231</f>
        <v>1</v>
      </c>
      <c r="D237" s="68">
        <f>D232-D231</f>
        <v>1</v>
      </c>
      <c r="F237" s="1">
        <f t="shared" si="27"/>
        <v>2</v>
      </c>
      <c r="G237" s="1">
        <f t="shared" si="27"/>
        <v>1</v>
      </c>
      <c r="H237" s="1">
        <f t="shared" si="27"/>
        <v>1</v>
      </c>
    </row>
    <row r="238" spans="1:8" x14ac:dyDescent="0.25">
      <c r="A238" s="62" t="str">
        <f>A232</f>
        <v>Q1</v>
      </c>
      <c r="B238" s="68">
        <f>B232</f>
        <v>1</v>
      </c>
      <c r="C238" s="68">
        <f>C232</f>
        <v>1</v>
      </c>
      <c r="D238" s="68">
        <f>D232</f>
        <v>1</v>
      </c>
      <c r="F238" s="1">
        <f t="shared" si="27"/>
        <v>1</v>
      </c>
      <c r="G238" s="1">
        <f t="shared" si="27"/>
        <v>0</v>
      </c>
      <c r="H238" s="1">
        <f t="shared" si="27"/>
        <v>0</v>
      </c>
    </row>
    <row r="239" spans="1:8" x14ac:dyDescent="0.25">
      <c r="A239" s="62" t="s">
        <v>298</v>
      </c>
      <c r="B239" s="68">
        <f t="shared" ref="B239:D239" si="28">B233-B232</f>
        <v>0.5</v>
      </c>
      <c r="C239" s="68">
        <f t="shared" si="28"/>
        <v>0</v>
      </c>
      <c r="D239" s="68">
        <f t="shared" si="28"/>
        <v>0</v>
      </c>
      <c r="F239" s="1">
        <f t="shared" si="27"/>
        <v>2</v>
      </c>
      <c r="G239" s="1">
        <f t="shared" si="27"/>
        <v>2</v>
      </c>
      <c r="H239" s="1">
        <f t="shared" si="27"/>
        <v>0</v>
      </c>
    </row>
    <row r="240" spans="1:8" x14ac:dyDescent="0.25">
      <c r="A240" s="62" t="s">
        <v>299</v>
      </c>
      <c r="B240" s="68">
        <f t="shared" ref="B240:D240" si="29">B234-B233</f>
        <v>0.5</v>
      </c>
      <c r="C240" s="68">
        <f t="shared" si="29"/>
        <v>1</v>
      </c>
      <c r="D240" s="68">
        <f t="shared" si="29"/>
        <v>1</v>
      </c>
      <c r="F240" s="1">
        <f t="shared" si="27"/>
        <v>2</v>
      </c>
      <c r="G240" s="1">
        <f t="shared" si="27"/>
        <v>2</v>
      </c>
      <c r="H240" s="1">
        <f t="shared" si="27"/>
        <v>2</v>
      </c>
    </row>
    <row r="241" spans="1:8" x14ac:dyDescent="0.25">
      <c r="A241" s="62" t="s">
        <v>300</v>
      </c>
      <c r="B241" s="68">
        <f t="shared" ref="B241:D241" si="30">B235-B234</f>
        <v>1</v>
      </c>
      <c r="C241" s="68">
        <f t="shared" si="30"/>
        <v>0</v>
      </c>
      <c r="D241" s="68">
        <f t="shared" si="30"/>
        <v>0</v>
      </c>
      <c r="F241" s="1">
        <f t="shared" si="27"/>
        <v>3</v>
      </c>
      <c r="G241" s="1">
        <f t="shared" si="27"/>
        <v>1</v>
      </c>
      <c r="H241" s="1">
        <f t="shared" si="27"/>
        <v>2</v>
      </c>
    </row>
    <row r="242" spans="1:8" x14ac:dyDescent="0.25">
      <c r="F242" s="1">
        <f t="shared" si="27"/>
        <v>1</v>
      </c>
      <c r="G242" s="1">
        <f t="shared" si="27"/>
        <v>0</v>
      </c>
      <c r="H242" s="1">
        <f t="shared" si="27"/>
        <v>1</v>
      </c>
    </row>
    <row r="243" spans="1:8" x14ac:dyDescent="0.25">
      <c r="F243" s="1" t="s">
        <v>317</v>
      </c>
      <c r="G243" s="1" t="s">
        <v>316</v>
      </c>
      <c r="H243" s="1" t="s">
        <v>318</v>
      </c>
    </row>
    <row r="244" spans="1:8" x14ac:dyDescent="0.25">
      <c r="E244" s="1" t="s">
        <v>319</v>
      </c>
      <c r="F244" s="1">
        <f>TTEST(F231:F242,H231:H242,1,3)</f>
        <v>0.14684481455711884</v>
      </c>
      <c r="G244" s="1">
        <f>TTEST(F231:F242,G231:G242,1,3)</f>
        <v>0.14684481455711884</v>
      </c>
      <c r="H244" s="1">
        <f>TTEST(H231:H242,G231:G242,1,3)</f>
        <v>0.5</v>
      </c>
    </row>
    <row r="245" spans="1:8" x14ac:dyDescent="0.25">
      <c r="A245" t="s">
        <v>312</v>
      </c>
    </row>
    <row r="247" spans="1:8" x14ac:dyDescent="0.25">
      <c r="F247" s="1" t="s">
        <v>301</v>
      </c>
      <c r="G247" s="1"/>
      <c r="H247" s="1"/>
    </row>
    <row r="248" spans="1:8" x14ac:dyDescent="0.25">
      <c r="A248" s="62" t="s">
        <v>291</v>
      </c>
      <c r="B248" s="67" t="s">
        <v>6</v>
      </c>
      <c r="C248" s="67" t="s">
        <v>8</v>
      </c>
      <c r="D248" s="62" t="s">
        <v>9</v>
      </c>
      <c r="F248" s="1" t="s">
        <v>6</v>
      </c>
      <c r="G248" s="1" t="s">
        <v>289</v>
      </c>
      <c r="H248" s="1" t="s">
        <v>9</v>
      </c>
    </row>
    <row r="249" spans="1:8" x14ac:dyDescent="0.25">
      <c r="A249" s="62" t="s">
        <v>292</v>
      </c>
      <c r="B249" s="68">
        <f>MIN(F249:F260)</f>
        <v>0</v>
      </c>
      <c r="C249" s="68">
        <f>MIN(G249:G260)</f>
        <v>0</v>
      </c>
      <c r="D249" s="68">
        <f>MIN(H249:H260)</f>
        <v>0</v>
      </c>
      <c r="F249" s="1">
        <f t="shared" ref="F249:H260" si="31">SUM(F102,F174)</f>
        <v>1</v>
      </c>
      <c r="G249" s="1">
        <f t="shared" si="31"/>
        <v>2</v>
      </c>
      <c r="H249" s="1">
        <f t="shared" si="31"/>
        <v>0</v>
      </c>
    </row>
    <row r="250" spans="1:8" x14ac:dyDescent="0.25">
      <c r="A250" s="62" t="s">
        <v>293</v>
      </c>
      <c r="B250" s="68">
        <f>QUARTILE(F249:F260,1)</f>
        <v>1</v>
      </c>
      <c r="C250" s="68">
        <f>QUARTILE(G249:G260,1)</f>
        <v>2</v>
      </c>
      <c r="D250" s="68">
        <f>QUARTILE(H249:H260,1)</f>
        <v>1</v>
      </c>
      <c r="F250" s="1">
        <f t="shared" si="31"/>
        <v>1</v>
      </c>
      <c r="G250" s="1">
        <f t="shared" si="31"/>
        <v>0</v>
      </c>
      <c r="H250" s="1">
        <f t="shared" si="31"/>
        <v>1</v>
      </c>
    </row>
    <row r="251" spans="1:8" x14ac:dyDescent="0.25">
      <c r="A251" s="62" t="s">
        <v>294</v>
      </c>
      <c r="B251" s="68">
        <f>MEDIAN(F249:F260)</f>
        <v>2</v>
      </c>
      <c r="C251" s="68">
        <f>MEDIAN(G249:G260)</f>
        <v>3</v>
      </c>
      <c r="D251" s="68">
        <f>MEDIAN(H249:H260)</f>
        <v>2.5</v>
      </c>
      <c r="F251" s="1">
        <f t="shared" si="31"/>
        <v>2</v>
      </c>
      <c r="G251" s="1">
        <f t="shared" si="31"/>
        <v>4</v>
      </c>
      <c r="H251" s="1">
        <f t="shared" si="31"/>
        <v>4</v>
      </c>
    </row>
    <row r="252" spans="1:8" x14ac:dyDescent="0.25">
      <c r="A252" s="62" t="s">
        <v>295</v>
      </c>
      <c r="B252" s="68">
        <f>QUARTILE(F249:F260,3)</f>
        <v>2.25</v>
      </c>
      <c r="C252" s="68">
        <f>QUARTILE(G249:G260,3)</f>
        <v>4</v>
      </c>
      <c r="D252" s="68">
        <f>QUARTILE(H249:H260,3)</f>
        <v>3.25</v>
      </c>
      <c r="F252" s="1">
        <f t="shared" si="31"/>
        <v>5</v>
      </c>
      <c r="G252" s="1">
        <f t="shared" si="31"/>
        <v>5</v>
      </c>
      <c r="H252" s="1">
        <f t="shared" si="31"/>
        <v>3</v>
      </c>
    </row>
    <row r="253" spans="1:8" x14ac:dyDescent="0.25">
      <c r="A253" s="62" t="s">
        <v>296</v>
      </c>
      <c r="B253" s="68">
        <f>MAX(F249:F260)</f>
        <v>5</v>
      </c>
      <c r="C253" s="68">
        <f>MAX(G249:G260)</f>
        <v>5</v>
      </c>
      <c r="D253" s="68">
        <f>MAX(H249:H260)</f>
        <v>4</v>
      </c>
      <c r="F253" s="1">
        <f t="shared" si="31"/>
        <v>1</v>
      </c>
      <c r="G253" s="1">
        <f t="shared" si="31"/>
        <v>3</v>
      </c>
      <c r="H253" s="1">
        <f t="shared" si="31"/>
        <v>1</v>
      </c>
    </row>
    <row r="254" spans="1:8" x14ac:dyDescent="0.25">
      <c r="A254" s="62"/>
      <c r="B254" s="68"/>
      <c r="C254" s="68"/>
      <c r="D254" s="68"/>
      <c r="F254" s="1">
        <f t="shared" si="31"/>
        <v>2</v>
      </c>
      <c r="G254" s="1">
        <f t="shared" si="31"/>
        <v>4</v>
      </c>
      <c r="H254" s="1">
        <f t="shared" si="31"/>
        <v>4</v>
      </c>
    </row>
    <row r="255" spans="1:8" x14ac:dyDescent="0.25">
      <c r="A255" s="62" t="s">
        <v>297</v>
      </c>
      <c r="B255" s="68">
        <f>B250-B249</f>
        <v>1</v>
      </c>
      <c r="C255" s="68">
        <f>C250-C249</f>
        <v>2</v>
      </c>
      <c r="D255" s="68">
        <f>D250-D249</f>
        <v>1</v>
      </c>
      <c r="F255" s="1">
        <f t="shared" si="31"/>
        <v>2</v>
      </c>
      <c r="G255" s="1">
        <f t="shared" si="31"/>
        <v>4</v>
      </c>
      <c r="H255" s="1">
        <f t="shared" si="31"/>
        <v>3</v>
      </c>
    </row>
    <row r="256" spans="1:8" x14ac:dyDescent="0.25">
      <c r="A256" s="62" t="str">
        <f>A250</f>
        <v>Q1</v>
      </c>
      <c r="B256" s="68">
        <f>B250</f>
        <v>1</v>
      </c>
      <c r="C256" s="68">
        <f>C250</f>
        <v>2</v>
      </c>
      <c r="D256" s="68">
        <f>D250</f>
        <v>1</v>
      </c>
      <c r="F256" s="1">
        <f t="shared" si="31"/>
        <v>3</v>
      </c>
      <c r="G256" s="1">
        <f t="shared" si="31"/>
        <v>3</v>
      </c>
      <c r="H256" s="1">
        <f t="shared" si="31"/>
        <v>2</v>
      </c>
    </row>
    <row r="257" spans="1:8" x14ac:dyDescent="0.25">
      <c r="A257" s="62" t="s">
        <v>298</v>
      </c>
      <c r="B257" s="68">
        <f t="shared" ref="B257:D257" si="32">B251-B250</f>
        <v>1</v>
      </c>
      <c r="C257" s="68">
        <f t="shared" si="32"/>
        <v>1</v>
      </c>
      <c r="D257" s="68">
        <f t="shared" si="32"/>
        <v>1.5</v>
      </c>
      <c r="F257" s="1">
        <f t="shared" si="31"/>
        <v>1</v>
      </c>
      <c r="G257" s="1">
        <f t="shared" si="31"/>
        <v>0</v>
      </c>
      <c r="H257" s="1">
        <f t="shared" si="31"/>
        <v>3</v>
      </c>
    </row>
    <row r="258" spans="1:8" x14ac:dyDescent="0.25">
      <c r="A258" s="62" t="s">
        <v>299</v>
      </c>
      <c r="B258" s="68">
        <f t="shared" ref="B258:D258" si="33">B252-B251</f>
        <v>0.25</v>
      </c>
      <c r="C258" s="68">
        <f t="shared" si="33"/>
        <v>1</v>
      </c>
      <c r="D258" s="68">
        <f t="shared" si="33"/>
        <v>0.75</v>
      </c>
      <c r="F258" s="1">
        <f t="shared" si="31"/>
        <v>2</v>
      </c>
      <c r="G258" s="1">
        <f t="shared" si="31"/>
        <v>2</v>
      </c>
      <c r="H258" s="1">
        <f t="shared" si="31"/>
        <v>2</v>
      </c>
    </row>
    <row r="259" spans="1:8" x14ac:dyDescent="0.25">
      <c r="A259" s="62" t="s">
        <v>300</v>
      </c>
      <c r="B259" s="68">
        <f t="shared" ref="B259:D259" si="34">B253-B252</f>
        <v>2.75</v>
      </c>
      <c r="C259" s="68">
        <f t="shared" si="34"/>
        <v>1</v>
      </c>
      <c r="D259" s="68">
        <f t="shared" si="34"/>
        <v>0.75</v>
      </c>
      <c r="F259" s="1">
        <f t="shared" si="31"/>
        <v>0</v>
      </c>
      <c r="G259" s="1">
        <f t="shared" si="31"/>
        <v>4</v>
      </c>
      <c r="H259" s="1">
        <f t="shared" si="31"/>
        <v>4</v>
      </c>
    </row>
    <row r="260" spans="1:8" x14ac:dyDescent="0.25">
      <c r="F260" s="1">
        <f t="shared" si="31"/>
        <v>3</v>
      </c>
      <c r="G260" s="1">
        <f t="shared" si="31"/>
        <v>2</v>
      </c>
      <c r="H260" s="1">
        <f t="shared" si="31"/>
        <v>1</v>
      </c>
    </row>
    <row r="261" spans="1:8" x14ac:dyDescent="0.25">
      <c r="F261" s="1" t="s">
        <v>317</v>
      </c>
      <c r="G261" s="1" t="s">
        <v>316</v>
      </c>
      <c r="H261" s="1" t="s">
        <v>318</v>
      </c>
    </row>
    <row r="262" spans="1:8" x14ac:dyDescent="0.25">
      <c r="E262" s="1" t="s">
        <v>319</v>
      </c>
      <c r="F262" s="1">
        <f>TTEST(F249:F260,H249:H260,1,3)</f>
        <v>0.22740978461746481</v>
      </c>
      <c r="G262" s="1">
        <f>TTEST(F249:F260,G249:G260,1,3)</f>
        <v>8.8876755584925304E-2</v>
      </c>
      <c r="H262" s="1">
        <f>TTEST(H249:H260,G249:G260,1,3)</f>
        <v>0.25050164544609077</v>
      </c>
    </row>
    <row r="264" spans="1:8" x14ac:dyDescent="0.25">
      <c r="A264" t="s">
        <v>313</v>
      </c>
    </row>
    <row r="266" spans="1:8" x14ac:dyDescent="0.25">
      <c r="F266" s="1" t="s">
        <v>301</v>
      </c>
      <c r="G266" s="1"/>
      <c r="H266" s="1"/>
    </row>
    <row r="267" spans="1:8" x14ac:dyDescent="0.25">
      <c r="A267" s="62" t="s">
        <v>320</v>
      </c>
      <c r="B267" s="67" t="s">
        <v>6</v>
      </c>
      <c r="C267" s="67" t="s">
        <v>8</v>
      </c>
      <c r="D267" s="62" t="s">
        <v>9</v>
      </c>
      <c r="F267" s="1" t="s">
        <v>6</v>
      </c>
      <c r="G267" s="1" t="s">
        <v>289</v>
      </c>
      <c r="H267" s="1" t="s">
        <v>9</v>
      </c>
    </row>
    <row r="268" spans="1:8" x14ac:dyDescent="0.25">
      <c r="A268" s="62" t="s">
        <v>292</v>
      </c>
      <c r="B268" s="68">
        <f>MIN(F268:F279)</f>
        <v>1</v>
      </c>
      <c r="C268" s="68">
        <f>MIN(G268:G279)</f>
        <v>2</v>
      </c>
      <c r="D268" s="68">
        <f>MIN(H268:H279)</f>
        <v>2</v>
      </c>
      <c r="F268" s="1">
        <f t="shared" ref="F268:H279" si="35">SUM(F122,F192)</f>
        <v>3</v>
      </c>
      <c r="G268" s="1">
        <f t="shared" si="35"/>
        <v>3</v>
      </c>
      <c r="H268" s="1">
        <f t="shared" si="35"/>
        <v>6</v>
      </c>
    </row>
    <row r="269" spans="1:8" x14ac:dyDescent="0.25">
      <c r="A269" s="62" t="s">
        <v>293</v>
      </c>
      <c r="B269" s="68">
        <f>QUARTILE(F268:F279,1)</f>
        <v>3.75</v>
      </c>
      <c r="C269" s="68">
        <f>QUARTILE(G268:G279,1)</f>
        <v>4.75</v>
      </c>
      <c r="D269" s="68">
        <f>QUARTILE(H268:H279,1)</f>
        <v>4.75</v>
      </c>
      <c r="F269" s="1">
        <f t="shared" si="35"/>
        <v>1</v>
      </c>
      <c r="G269" s="1">
        <f t="shared" si="35"/>
        <v>2</v>
      </c>
      <c r="H269" s="1">
        <f t="shared" si="35"/>
        <v>2</v>
      </c>
    </row>
    <row r="270" spans="1:8" x14ac:dyDescent="0.25">
      <c r="A270" s="62" t="s">
        <v>294</v>
      </c>
      <c r="B270" s="68">
        <f>MEDIAN(F268:F279)</f>
        <v>5</v>
      </c>
      <c r="C270" s="68">
        <f>MEDIAN(G268:G279)</f>
        <v>6</v>
      </c>
      <c r="D270" s="68">
        <f>MEDIAN(H268:H279)</f>
        <v>5.5</v>
      </c>
      <c r="F270" s="1">
        <f t="shared" si="35"/>
        <v>6</v>
      </c>
      <c r="G270" s="1">
        <f t="shared" si="35"/>
        <v>6</v>
      </c>
      <c r="H270" s="1">
        <f t="shared" si="35"/>
        <v>6</v>
      </c>
    </row>
    <row r="271" spans="1:8" x14ac:dyDescent="0.25">
      <c r="A271" s="62" t="s">
        <v>295</v>
      </c>
      <c r="B271" s="68">
        <f>QUARTILE(F268:F279,3)</f>
        <v>6</v>
      </c>
      <c r="C271" s="68">
        <f>QUARTILE(G268:G279,3)</f>
        <v>6</v>
      </c>
      <c r="D271" s="68">
        <f>QUARTILE(H268:H279,3)</f>
        <v>6</v>
      </c>
      <c r="F271" s="1">
        <f t="shared" si="35"/>
        <v>6</v>
      </c>
      <c r="G271" s="1">
        <f t="shared" si="35"/>
        <v>6</v>
      </c>
      <c r="H271" s="1">
        <f t="shared" si="35"/>
        <v>6</v>
      </c>
    </row>
    <row r="272" spans="1:8" x14ac:dyDescent="0.25">
      <c r="A272" s="62" t="s">
        <v>296</v>
      </c>
      <c r="B272" s="68">
        <f>MAX(F268:F279)</f>
        <v>6</v>
      </c>
      <c r="C272" s="68">
        <f>MAX(G268:G279)</f>
        <v>6</v>
      </c>
      <c r="D272" s="68">
        <f>MAX(H268:H279)</f>
        <v>6</v>
      </c>
      <c r="F272" s="1">
        <f t="shared" si="35"/>
        <v>6</v>
      </c>
      <c r="G272" s="1">
        <f t="shared" si="35"/>
        <v>5</v>
      </c>
      <c r="H272" s="1">
        <f t="shared" si="35"/>
        <v>4</v>
      </c>
    </row>
    <row r="273" spans="1:8" x14ac:dyDescent="0.25">
      <c r="A273" s="62"/>
      <c r="B273" s="68"/>
      <c r="C273" s="68"/>
      <c r="D273" s="68"/>
      <c r="F273" s="1">
        <f t="shared" si="35"/>
        <v>5</v>
      </c>
      <c r="G273" s="1">
        <f t="shared" si="35"/>
        <v>6</v>
      </c>
      <c r="H273" s="1">
        <f t="shared" si="35"/>
        <v>5</v>
      </c>
    </row>
    <row r="274" spans="1:8" x14ac:dyDescent="0.25">
      <c r="A274" s="62" t="s">
        <v>297</v>
      </c>
      <c r="B274" s="68">
        <f>B269-B268</f>
        <v>2.75</v>
      </c>
      <c r="C274" s="68">
        <f>C269-C268</f>
        <v>2.75</v>
      </c>
      <c r="D274" s="68">
        <f>D269-D268</f>
        <v>2.75</v>
      </c>
      <c r="F274" s="1">
        <f t="shared" si="35"/>
        <v>5</v>
      </c>
      <c r="G274" s="1">
        <f t="shared" si="35"/>
        <v>6</v>
      </c>
      <c r="H274" s="1">
        <f t="shared" si="35"/>
        <v>5</v>
      </c>
    </row>
    <row r="275" spans="1:8" x14ac:dyDescent="0.25">
      <c r="A275" s="62" t="str">
        <f>A269</f>
        <v>Q1</v>
      </c>
      <c r="B275" s="68">
        <f>B269</f>
        <v>3.75</v>
      </c>
      <c r="C275" s="68">
        <f>C269</f>
        <v>4.75</v>
      </c>
      <c r="D275" s="68">
        <f>D269</f>
        <v>4.75</v>
      </c>
      <c r="F275" s="1">
        <f t="shared" si="35"/>
        <v>6</v>
      </c>
      <c r="G275" s="1">
        <f t="shared" si="35"/>
        <v>6</v>
      </c>
      <c r="H275" s="1">
        <f t="shared" si="35"/>
        <v>6</v>
      </c>
    </row>
    <row r="276" spans="1:8" x14ac:dyDescent="0.25">
      <c r="A276" s="62" t="s">
        <v>298</v>
      </c>
      <c r="B276" s="68">
        <f t="shared" ref="B276:D276" si="36">B270-B269</f>
        <v>1.25</v>
      </c>
      <c r="C276" s="68">
        <f t="shared" si="36"/>
        <v>1.25</v>
      </c>
      <c r="D276" s="68">
        <f t="shared" si="36"/>
        <v>0.75</v>
      </c>
      <c r="F276" s="1">
        <f t="shared" si="35"/>
        <v>5</v>
      </c>
      <c r="G276" s="1">
        <f t="shared" si="35"/>
        <v>5</v>
      </c>
      <c r="H276" s="1">
        <f t="shared" si="35"/>
        <v>6</v>
      </c>
    </row>
    <row r="277" spans="1:8" x14ac:dyDescent="0.25">
      <c r="A277" s="62" t="s">
        <v>299</v>
      </c>
      <c r="B277" s="68">
        <f t="shared" ref="B277:D277" si="37">B271-B270</f>
        <v>1</v>
      </c>
      <c r="C277" s="68">
        <f t="shared" si="37"/>
        <v>0</v>
      </c>
      <c r="D277" s="68">
        <f t="shared" si="37"/>
        <v>0.5</v>
      </c>
      <c r="F277" s="1">
        <f t="shared" si="35"/>
        <v>4</v>
      </c>
      <c r="G277" s="1">
        <f t="shared" si="35"/>
        <v>6</v>
      </c>
      <c r="H277" s="1">
        <f t="shared" si="35"/>
        <v>6</v>
      </c>
    </row>
    <row r="278" spans="1:8" x14ac:dyDescent="0.25">
      <c r="A278" s="62" t="s">
        <v>300</v>
      </c>
      <c r="B278" s="68">
        <f t="shared" ref="B278:D278" si="38">B272-B271</f>
        <v>0</v>
      </c>
      <c r="C278" s="68">
        <f t="shared" si="38"/>
        <v>0</v>
      </c>
      <c r="D278" s="68">
        <f t="shared" si="38"/>
        <v>0</v>
      </c>
      <c r="F278" s="1">
        <f t="shared" si="35"/>
        <v>3</v>
      </c>
      <c r="G278" s="1">
        <f t="shared" si="35"/>
        <v>4</v>
      </c>
      <c r="H278" s="1">
        <f t="shared" si="35"/>
        <v>3</v>
      </c>
    </row>
    <row r="279" spans="1:8" x14ac:dyDescent="0.25">
      <c r="F279" s="1">
        <f t="shared" si="35"/>
        <v>4</v>
      </c>
      <c r="G279" s="1">
        <f t="shared" si="35"/>
        <v>6</v>
      </c>
      <c r="H279" s="1">
        <f t="shared" si="35"/>
        <v>5</v>
      </c>
    </row>
    <row r="280" spans="1:8" x14ac:dyDescent="0.25">
      <c r="F280" s="1" t="s">
        <v>317</v>
      </c>
      <c r="G280" s="1" t="s">
        <v>316</v>
      </c>
      <c r="H280" s="1" t="s">
        <v>318</v>
      </c>
    </row>
    <row r="281" spans="1:8" x14ac:dyDescent="0.25">
      <c r="E281" s="1" t="s">
        <v>319</v>
      </c>
      <c r="F281" s="1">
        <f>TTEST(F268:F279,H268:H279,1,3)</f>
        <v>0.20563946319428511</v>
      </c>
      <c r="G281" s="1">
        <f>TTEST(F268:F279,G268:G279,1,3)</f>
        <v>0.17182073822722399</v>
      </c>
      <c r="H281" s="1">
        <f>TTEST(H268:H279,G268:G279,1,3)</f>
        <v>0.44119184811928952</v>
      </c>
    </row>
    <row r="282" spans="1:8" x14ac:dyDescent="0.25">
      <c r="A282" t="s">
        <v>314</v>
      </c>
    </row>
    <row r="284" spans="1:8" x14ac:dyDescent="0.25">
      <c r="F284" s="1" t="s">
        <v>301</v>
      </c>
      <c r="G284" s="1"/>
      <c r="H284" s="1"/>
    </row>
    <row r="285" spans="1:8" x14ac:dyDescent="0.25">
      <c r="A285" s="62" t="s">
        <v>291</v>
      </c>
      <c r="B285" s="67" t="s">
        <v>6</v>
      </c>
      <c r="C285" s="67" t="s">
        <v>8</v>
      </c>
      <c r="D285" s="62" t="s">
        <v>9</v>
      </c>
      <c r="F285" s="1" t="s">
        <v>6</v>
      </c>
      <c r="G285" s="1" t="s">
        <v>289</v>
      </c>
      <c r="H285" s="1" t="s">
        <v>9</v>
      </c>
    </row>
    <row r="286" spans="1:8" x14ac:dyDescent="0.25">
      <c r="A286" s="62" t="s">
        <v>292</v>
      </c>
      <c r="B286" s="68">
        <f>MIN(F286:F297)</f>
        <v>1</v>
      </c>
      <c r="C286" s="68">
        <f>MIN(G286:G297)</f>
        <v>0</v>
      </c>
      <c r="D286" s="68">
        <f>MIN(H286:H297)</f>
        <v>0</v>
      </c>
      <c r="F286" s="1">
        <f t="shared" ref="F286:H297" si="39">SUM(F102,F139,F174)</f>
        <v>1</v>
      </c>
      <c r="G286" s="1">
        <f t="shared" si="39"/>
        <v>2</v>
      </c>
      <c r="H286" s="1">
        <f t="shared" si="39"/>
        <v>0</v>
      </c>
    </row>
    <row r="287" spans="1:8" x14ac:dyDescent="0.25">
      <c r="A287" s="62" t="s">
        <v>293</v>
      </c>
      <c r="B287" s="68">
        <f>QUARTILE(F286:F297,1)</f>
        <v>1</v>
      </c>
      <c r="C287" s="68">
        <f>QUARTILE(G286:G297,1)</f>
        <v>2</v>
      </c>
      <c r="D287" s="68">
        <f>QUARTILE(H286:H297,1)</f>
        <v>1</v>
      </c>
      <c r="F287" s="1">
        <f t="shared" si="39"/>
        <v>1</v>
      </c>
      <c r="G287" s="1">
        <f t="shared" si="39"/>
        <v>1</v>
      </c>
      <c r="H287" s="1">
        <f t="shared" si="39"/>
        <v>1</v>
      </c>
    </row>
    <row r="288" spans="1:8" x14ac:dyDescent="0.25">
      <c r="A288" s="62" t="s">
        <v>294</v>
      </c>
      <c r="B288" s="68">
        <f>MEDIAN(F286:F297)</f>
        <v>2</v>
      </c>
      <c r="C288" s="68">
        <f>MEDIAN(G286:G297)</f>
        <v>3</v>
      </c>
      <c r="D288" s="68">
        <f>MEDIAN(H286:H297)</f>
        <v>3</v>
      </c>
      <c r="F288" s="1">
        <f t="shared" si="39"/>
        <v>3</v>
      </c>
      <c r="G288" s="1">
        <f t="shared" si="39"/>
        <v>5</v>
      </c>
      <c r="H288" s="1">
        <f t="shared" si="39"/>
        <v>4</v>
      </c>
    </row>
    <row r="289" spans="1:8" x14ac:dyDescent="0.25">
      <c r="A289" s="62" t="s">
        <v>295</v>
      </c>
      <c r="B289" s="68">
        <f>QUARTILE(F286:F297,3)</f>
        <v>3</v>
      </c>
      <c r="C289" s="68">
        <f>QUARTILE(G286:G297,3)</f>
        <v>4</v>
      </c>
      <c r="D289" s="68">
        <f>QUARTILE(H286:H297,3)</f>
        <v>3.25</v>
      </c>
      <c r="F289" s="1">
        <f t="shared" si="39"/>
        <v>5</v>
      </c>
      <c r="G289" s="1">
        <f t="shared" si="39"/>
        <v>5</v>
      </c>
      <c r="H289" s="1">
        <f t="shared" si="39"/>
        <v>3</v>
      </c>
    </row>
    <row r="290" spans="1:8" x14ac:dyDescent="0.25">
      <c r="A290" s="62" t="s">
        <v>296</v>
      </c>
      <c r="B290" s="68">
        <f>MAX(F286:F297)</f>
        <v>5</v>
      </c>
      <c r="C290" s="68">
        <f>MAX(G286:G297)</f>
        <v>5</v>
      </c>
      <c r="D290" s="68">
        <f>MAX(H286:H297)</f>
        <v>5</v>
      </c>
      <c r="F290" s="1">
        <f t="shared" si="39"/>
        <v>1</v>
      </c>
      <c r="G290" s="1">
        <f t="shared" si="39"/>
        <v>3</v>
      </c>
      <c r="H290" s="1">
        <f t="shared" si="39"/>
        <v>1</v>
      </c>
    </row>
    <row r="291" spans="1:8" x14ac:dyDescent="0.25">
      <c r="A291" s="62"/>
      <c r="B291" s="68"/>
      <c r="C291" s="68"/>
      <c r="D291" s="68"/>
      <c r="F291" s="1">
        <f t="shared" si="39"/>
        <v>2</v>
      </c>
      <c r="G291" s="1">
        <f t="shared" si="39"/>
        <v>4</v>
      </c>
      <c r="H291" s="1">
        <f t="shared" si="39"/>
        <v>4</v>
      </c>
    </row>
    <row r="292" spans="1:8" x14ac:dyDescent="0.25">
      <c r="A292" s="62" t="s">
        <v>297</v>
      </c>
      <c r="B292" s="68">
        <f>B287-B286</f>
        <v>0</v>
      </c>
      <c r="C292" s="68">
        <f>C287-C286</f>
        <v>2</v>
      </c>
      <c r="D292" s="68">
        <f>D287-D286</f>
        <v>1</v>
      </c>
      <c r="F292" s="1">
        <f t="shared" si="39"/>
        <v>2</v>
      </c>
      <c r="G292" s="1">
        <f t="shared" si="39"/>
        <v>4</v>
      </c>
      <c r="H292" s="1">
        <f t="shared" si="39"/>
        <v>3</v>
      </c>
    </row>
    <row r="293" spans="1:8" x14ac:dyDescent="0.25">
      <c r="A293" s="62" t="str">
        <f>A287</f>
        <v>Q1</v>
      </c>
      <c r="B293" s="68">
        <f>B287</f>
        <v>1</v>
      </c>
      <c r="C293" s="68">
        <f>C287</f>
        <v>2</v>
      </c>
      <c r="D293" s="68">
        <f>D287</f>
        <v>1</v>
      </c>
      <c r="F293" s="1">
        <f t="shared" si="39"/>
        <v>3</v>
      </c>
      <c r="G293" s="1">
        <f t="shared" si="39"/>
        <v>3</v>
      </c>
      <c r="H293" s="1">
        <f t="shared" si="39"/>
        <v>2</v>
      </c>
    </row>
    <row r="294" spans="1:8" x14ac:dyDescent="0.25">
      <c r="A294" s="62" t="s">
        <v>298</v>
      </c>
      <c r="B294" s="68">
        <f t="shared" ref="B294:D294" si="40">B288-B287</f>
        <v>1</v>
      </c>
      <c r="C294" s="68">
        <f t="shared" si="40"/>
        <v>1</v>
      </c>
      <c r="D294" s="68">
        <f t="shared" si="40"/>
        <v>2</v>
      </c>
      <c r="F294" s="1">
        <f t="shared" si="39"/>
        <v>1</v>
      </c>
      <c r="G294" s="1">
        <f t="shared" si="39"/>
        <v>0</v>
      </c>
      <c r="H294" s="1">
        <f t="shared" si="39"/>
        <v>3</v>
      </c>
    </row>
    <row r="295" spans="1:8" x14ac:dyDescent="0.25">
      <c r="A295" s="62" t="s">
        <v>299</v>
      </c>
      <c r="B295" s="68">
        <f t="shared" ref="B295:D295" si="41">B289-B288</f>
        <v>1</v>
      </c>
      <c r="C295" s="68">
        <f t="shared" si="41"/>
        <v>1</v>
      </c>
      <c r="D295" s="68">
        <f t="shared" si="41"/>
        <v>0.25</v>
      </c>
      <c r="F295" s="1">
        <f t="shared" si="39"/>
        <v>2</v>
      </c>
      <c r="G295" s="1">
        <f t="shared" si="39"/>
        <v>2</v>
      </c>
      <c r="H295" s="1">
        <f t="shared" si="39"/>
        <v>3</v>
      </c>
    </row>
    <row r="296" spans="1:8" x14ac:dyDescent="0.25">
      <c r="A296" s="62" t="s">
        <v>300</v>
      </c>
      <c r="B296" s="68">
        <f t="shared" ref="B296:D296" si="42">B290-B289</f>
        <v>2</v>
      </c>
      <c r="C296" s="68">
        <f t="shared" si="42"/>
        <v>1</v>
      </c>
      <c r="D296" s="68">
        <f t="shared" si="42"/>
        <v>1.75</v>
      </c>
      <c r="F296" s="1">
        <f t="shared" si="39"/>
        <v>2</v>
      </c>
      <c r="G296" s="1">
        <f t="shared" si="39"/>
        <v>4</v>
      </c>
      <c r="H296" s="1">
        <f t="shared" si="39"/>
        <v>5</v>
      </c>
    </row>
    <row r="297" spans="1:8" x14ac:dyDescent="0.25">
      <c r="F297" s="1">
        <f t="shared" si="39"/>
        <v>3</v>
      </c>
      <c r="G297" s="1">
        <f t="shared" si="39"/>
        <v>2</v>
      </c>
      <c r="H297" s="1">
        <f t="shared" si="39"/>
        <v>1</v>
      </c>
    </row>
    <row r="298" spans="1:8" x14ac:dyDescent="0.25">
      <c r="F298" s="1" t="s">
        <v>317</v>
      </c>
      <c r="G298" s="1" t="s">
        <v>316</v>
      </c>
      <c r="H298" s="1" t="s">
        <v>318</v>
      </c>
    </row>
    <row r="299" spans="1:8" x14ac:dyDescent="0.25">
      <c r="E299" s="1" t="s">
        <v>319</v>
      </c>
      <c r="F299" s="1">
        <f>TTEST(F286:F297,H286:H297,1,3)</f>
        <v>0.27729984258869411</v>
      </c>
      <c r="G299" s="1">
        <f>TTEST(F286:F297,G286:G297,1,3)</f>
        <v>0.10059333199592445</v>
      </c>
      <c r="H299" s="1">
        <f>TTEST(H286:H297,G286:G297,1,3)</f>
        <v>0.25667745190202096</v>
      </c>
    </row>
    <row r="301" spans="1:8" x14ac:dyDescent="0.25">
      <c r="A301" t="s">
        <v>315</v>
      </c>
    </row>
    <row r="303" spans="1:8" x14ac:dyDescent="0.25">
      <c r="F303" s="1" t="s">
        <v>301</v>
      </c>
      <c r="G303" s="1"/>
      <c r="H303" s="1"/>
    </row>
    <row r="304" spans="1:8" x14ac:dyDescent="0.25">
      <c r="A304" s="62" t="s">
        <v>320</v>
      </c>
      <c r="B304" s="67" t="s">
        <v>6</v>
      </c>
      <c r="C304" s="67" t="s">
        <v>8</v>
      </c>
      <c r="D304" s="62" t="s">
        <v>9</v>
      </c>
      <c r="F304" s="1" t="s">
        <v>6</v>
      </c>
      <c r="G304" s="1" t="s">
        <v>289</v>
      </c>
      <c r="H304" s="1" t="s">
        <v>9</v>
      </c>
    </row>
    <row r="305" spans="1:8" x14ac:dyDescent="0.25">
      <c r="A305" s="62" t="s">
        <v>292</v>
      </c>
      <c r="B305" s="68">
        <f>MIN(F305:F316)</f>
        <v>2</v>
      </c>
      <c r="C305" s="68">
        <f>MIN(G305:G316)</f>
        <v>3</v>
      </c>
      <c r="D305" s="68">
        <f>MIN(H305:H316)</f>
        <v>3</v>
      </c>
      <c r="F305" s="1">
        <f t="shared" ref="F305:H316" si="43">SUM(F122,F157,F192)</f>
        <v>3</v>
      </c>
      <c r="G305" s="1">
        <f t="shared" si="43"/>
        <v>4</v>
      </c>
      <c r="H305" s="1">
        <f t="shared" si="43"/>
        <v>6</v>
      </c>
    </row>
    <row r="306" spans="1:8" x14ac:dyDescent="0.25">
      <c r="A306" s="62" t="s">
        <v>293</v>
      </c>
      <c r="B306" s="68">
        <f>QUARTILE(F305:F316,1)</f>
        <v>4</v>
      </c>
      <c r="C306" s="68">
        <f>QUARTILE(G305:G316,1)</f>
        <v>5</v>
      </c>
      <c r="D306" s="68">
        <f>QUARTILE(H305:H316,1)</f>
        <v>5</v>
      </c>
      <c r="F306" s="1">
        <f t="shared" si="43"/>
        <v>2</v>
      </c>
      <c r="G306" s="1">
        <f t="shared" si="43"/>
        <v>3</v>
      </c>
      <c r="H306" s="1">
        <f t="shared" si="43"/>
        <v>3</v>
      </c>
    </row>
    <row r="307" spans="1:8" x14ac:dyDescent="0.25">
      <c r="A307" s="62" t="s">
        <v>294</v>
      </c>
      <c r="B307" s="68">
        <f>MEDIAN(F305:F316)</f>
        <v>5.5</v>
      </c>
      <c r="C307" s="68">
        <f>MEDIAN(G305:G316)</f>
        <v>6</v>
      </c>
      <c r="D307" s="68">
        <f>MEDIAN(H305:H316)</f>
        <v>5.5</v>
      </c>
      <c r="F307" s="1">
        <f t="shared" si="43"/>
        <v>6</v>
      </c>
      <c r="G307" s="1">
        <f t="shared" si="43"/>
        <v>6</v>
      </c>
      <c r="H307" s="1">
        <f t="shared" si="43"/>
        <v>6</v>
      </c>
    </row>
    <row r="308" spans="1:8" x14ac:dyDescent="0.25">
      <c r="A308" s="62" t="s">
        <v>295</v>
      </c>
      <c r="B308" s="68">
        <f>QUARTILE(F305:F316,3)</f>
        <v>6</v>
      </c>
      <c r="C308" s="68">
        <f>QUARTILE(G305:G316,3)</f>
        <v>6</v>
      </c>
      <c r="D308" s="68">
        <f>QUARTILE(H305:H316,3)</f>
        <v>6</v>
      </c>
      <c r="F308" s="1">
        <f t="shared" si="43"/>
        <v>6</v>
      </c>
      <c r="G308" s="1">
        <f t="shared" si="43"/>
        <v>6</v>
      </c>
      <c r="H308" s="1">
        <f t="shared" si="43"/>
        <v>6</v>
      </c>
    </row>
    <row r="309" spans="1:8" x14ac:dyDescent="0.25">
      <c r="A309" s="62" t="s">
        <v>296</v>
      </c>
      <c r="B309" s="68">
        <f>MAX(F305:F316)</f>
        <v>6</v>
      </c>
      <c r="C309" s="68">
        <f>MAX(G305:G316)</f>
        <v>6</v>
      </c>
      <c r="D309" s="68">
        <f>MAX(H305:H316)</f>
        <v>6</v>
      </c>
      <c r="F309" s="1">
        <f t="shared" si="43"/>
        <v>6</v>
      </c>
      <c r="G309" s="1">
        <f t="shared" si="43"/>
        <v>5</v>
      </c>
      <c r="H309" s="1">
        <f t="shared" si="43"/>
        <v>4</v>
      </c>
    </row>
    <row r="310" spans="1:8" x14ac:dyDescent="0.25">
      <c r="A310" s="62"/>
      <c r="B310" s="68"/>
      <c r="C310" s="68"/>
      <c r="D310" s="68"/>
      <c r="F310" s="1">
        <f t="shared" si="43"/>
        <v>5</v>
      </c>
      <c r="G310" s="1">
        <f t="shared" si="43"/>
        <v>6</v>
      </c>
      <c r="H310" s="1">
        <f t="shared" si="43"/>
        <v>5</v>
      </c>
    </row>
    <row r="311" spans="1:8" x14ac:dyDescent="0.25">
      <c r="A311" s="62" t="s">
        <v>297</v>
      </c>
      <c r="B311" s="68">
        <f>B306-B305</f>
        <v>2</v>
      </c>
      <c r="C311" s="68">
        <f>C306-C305</f>
        <v>2</v>
      </c>
      <c r="D311" s="68">
        <f>D306-D305</f>
        <v>2</v>
      </c>
      <c r="F311" s="1">
        <f t="shared" si="43"/>
        <v>6</v>
      </c>
      <c r="G311" s="1">
        <f t="shared" si="43"/>
        <v>6</v>
      </c>
      <c r="H311" s="1">
        <f t="shared" si="43"/>
        <v>5</v>
      </c>
    </row>
    <row r="312" spans="1:8" x14ac:dyDescent="0.25">
      <c r="A312" s="62" t="str">
        <f>A306</f>
        <v>Q1</v>
      </c>
      <c r="B312" s="68">
        <f>B306</f>
        <v>4</v>
      </c>
      <c r="C312" s="68">
        <f>C306</f>
        <v>5</v>
      </c>
      <c r="D312" s="68">
        <f>D306</f>
        <v>5</v>
      </c>
      <c r="F312" s="1">
        <f t="shared" si="43"/>
        <v>6</v>
      </c>
      <c r="G312" s="1">
        <f t="shared" si="43"/>
        <v>6</v>
      </c>
      <c r="H312" s="1">
        <f t="shared" si="43"/>
        <v>6</v>
      </c>
    </row>
    <row r="313" spans="1:8" x14ac:dyDescent="0.25">
      <c r="A313" s="62" t="s">
        <v>298</v>
      </c>
      <c r="B313" s="68">
        <f t="shared" ref="B313:D313" si="44">B307-B306</f>
        <v>1.5</v>
      </c>
      <c r="C313" s="68">
        <f t="shared" si="44"/>
        <v>1</v>
      </c>
      <c r="D313" s="68">
        <f t="shared" si="44"/>
        <v>0.5</v>
      </c>
      <c r="F313" s="1">
        <f t="shared" si="43"/>
        <v>6</v>
      </c>
      <c r="G313" s="1">
        <f t="shared" si="43"/>
        <v>5</v>
      </c>
      <c r="H313" s="1">
        <f t="shared" si="43"/>
        <v>6</v>
      </c>
    </row>
    <row r="314" spans="1:8" x14ac:dyDescent="0.25">
      <c r="A314" s="62" t="s">
        <v>299</v>
      </c>
      <c r="B314" s="68">
        <f t="shared" ref="B314:D314" si="45">B308-B307</f>
        <v>0.5</v>
      </c>
      <c r="C314" s="68">
        <f t="shared" si="45"/>
        <v>0</v>
      </c>
      <c r="D314" s="68">
        <f t="shared" si="45"/>
        <v>0.5</v>
      </c>
      <c r="F314" s="1">
        <f t="shared" si="43"/>
        <v>4</v>
      </c>
      <c r="G314" s="1">
        <f t="shared" si="43"/>
        <v>6</v>
      </c>
      <c r="H314" s="1">
        <f t="shared" si="43"/>
        <v>6</v>
      </c>
    </row>
    <row r="315" spans="1:8" x14ac:dyDescent="0.25">
      <c r="A315" s="62" t="s">
        <v>300</v>
      </c>
      <c r="B315" s="68">
        <f t="shared" ref="B315:D315" si="46">B309-B308</f>
        <v>0</v>
      </c>
      <c r="C315" s="68">
        <f t="shared" si="46"/>
        <v>0</v>
      </c>
      <c r="D315" s="68">
        <f t="shared" si="46"/>
        <v>0</v>
      </c>
      <c r="F315" s="1">
        <f t="shared" si="43"/>
        <v>5</v>
      </c>
      <c r="G315" s="1">
        <f t="shared" si="43"/>
        <v>5</v>
      </c>
      <c r="H315" s="1">
        <f t="shared" si="43"/>
        <v>5</v>
      </c>
    </row>
    <row r="316" spans="1:8" x14ac:dyDescent="0.25">
      <c r="F316" s="1">
        <f t="shared" si="43"/>
        <v>4</v>
      </c>
      <c r="G316" s="1">
        <f t="shared" si="43"/>
        <v>6</v>
      </c>
      <c r="H316" s="1">
        <f t="shared" si="43"/>
        <v>5</v>
      </c>
    </row>
    <row r="317" spans="1:8" x14ac:dyDescent="0.25">
      <c r="F317" s="1" t="s">
        <v>317</v>
      </c>
      <c r="G317" s="1" t="s">
        <v>316</v>
      </c>
      <c r="H317" s="1" t="s">
        <v>318</v>
      </c>
    </row>
    <row r="318" spans="1:8" x14ac:dyDescent="0.25">
      <c r="E318" t="s">
        <v>319</v>
      </c>
      <c r="F318" s="1">
        <f>TTEST(F305:F316,H305:H316,1,3)</f>
        <v>0.25035694148095344</v>
      </c>
      <c r="G318" s="1">
        <f>TTEST(F305:F316,G305:G316,1,3)</f>
        <v>0.20222411441137922</v>
      </c>
      <c r="H318" s="1">
        <f>TTEST(H305:H316,G305:G316,1,3)</f>
        <v>0.41805361160506355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Iris</cp:lastModifiedBy>
  <dcterms:created xsi:type="dcterms:W3CDTF">2015-07-20T11:49:49Z</dcterms:created>
  <dcterms:modified xsi:type="dcterms:W3CDTF">2015-08-03T14:01:30Z</dcterms:modified>
</cp:coreProperties>
</file>