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60" windowWidth="20730" windowHeight="117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8" i="1" l="1"/>
  <c r="C138" i="1"/>
  <c r="B138" i="1"/>
  <c r="AC78" i="1"/>
  <c r="G132" i="1"/>
  <c r="D147" i="1"/>
  <c r="D146" i="1"/>
  <c r="D145" i="1"/>
  <c r="D144" i="1"/>
  <c r="D143" i="1"/>
  <c r="C147" i="1"/>
  <c r="C146" i="1"/>
  <c r="C145" i="1"/>
  <c r="C144" i="1"/>
  <c r="C143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A125" i="1"/>
  <c r="B125" i="1"/>
  <c r="C125" i="1"/>
  <c r="A126" i="1"/>
  <c r="B126" i="1"/>
  <c r="C126" i="1"/>
  <c r="A127" i="1"/>
  <c r="B127" i="1"/>
  <c r="C127" i="1"/>
  <c r="A128" i="1"/>
  <c r="B128" i="1"/>
  <c r="C128" i="1"/>
  <c r="A129" i="1"/>
  <c r="B129" i="1"/>
  <c r="C129" i="1"/>
  <c r="A130" i="1"/>
  <c r="B130" i="1"/>
  <c r="C130" i="1"/>
  <c r="B147" i="1"/>
  <c r="B146" i="1"/>
  <c r="B145" i="1"/>
  <c r="B144" i="1"/>
  <c r="B143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A150" i="1"/>
  <c r="D149" i="1"/>
  <c r="C149" i="1"/>
  <c r="B149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I99" i="1"/>
  <c r="J99" i="1"/>
  <c r="K99" i="1"/>
  <c r="I100" i="1"/>
  <c r="J100" i="1"/>
  <c r="K100" i="1"/>
  <c r="I101" i="1"/>
  <c r="J101" i="1"/>
  <c r="K101" i="1"/>
  <c r="I102" i="1"/>
  <c r="J102" i="1"/>
  <c r="K102" i="1"/>
  <c r="I103" i="1"/>
  <c r="J103" i="1"/>
  <c r="K103" i="1"/>
  <c r="I104" i="1"/>
  <c r="J104" i="1"/>
  <c r="K104" i="1"/>
  <c r="I105" i="1"/>
  <c r="J105" i="1"/>
  <c r="K105" i="1"/>
  <c r="I106" i="1"/>
  <c r="J106" i="1"/>
  <c r="K106" i="1"/>
  <c r="I107" i="1"/>
  <c r="J107" i="1"/>
  <c r="K107" i="1"/>
  <c r="I108" i="1"/>
  <c r="J108" i="1"/>
  <c r="K108" i="1"/>
  <c r="I109" i="1"/>
  <c r="J109" i="1"/>
  <c r="K109" i="1"/>
  <c r="I110" i="1"/>
  <c r="J110" i="1"/>
  <c r="K110" i="1"/>
  <c r="I111" i="1"/>
  <c r="J111" i="1"/>
  <c r="K111" i="1"/>
  <c r="I112" i="1"/>
  <c r="J112" i="1"/>
  <c r="K112" i="1"/>
  <c r="I113" i="1"/>
  <c r="J113" i="1"/>
  <c r="K113" i="1"/>
  <c r="I114" i="1"/>
  <c r="J114" i="1"/>
  <c r="K114" i="1"/>
  <c r="I115" i="1"/>
  <c r="J115" i="1"/>
  <c r="K115" i="1"/>
  <c r="I116" i="1"/>
  <c r="J116" i="1"/>
  <c r="K116" i="1"/>
  <c r="I117" i="1"/>
  <c r="J117" i="1"/>
  <c r="K117" i="1"/>
  <c r="I118" i="1"/>
  <c r="J118" i="1"/>
  <c r="K118" i="1"/>
  <c r="I119" i="1"/>
  <c r="J119" i="1"/>
  <c r="K119" i="1"/>
  <c r="I120" i="1"/>
  <c r="J120" i="1"/>
  <c r="K120" i="1"/>
  <c r="I121" i="1"/>
  <c r="J121" i="1"/>
  <c r="K121" i="1"/>
  <c r="I122" i="1"/>
  <c r="J122" i="1"/>
  <c r="K122" i="1"/>
  <c r="I123" i="1"/>
  <c r="J123" i="1"/>
  <c r="K123" i="1"/>
  <c r="I124" i="1"/>
  <c r="J124" i="1"/>
  <c r="K124" i="1"/>
  <c r="I125" i="1"/>
  <c r="J125" i="1"/>
  <c r="K125" i="1"/>
  <c r="I126" i="1"/>
  <c r="J126" i="1"/>
  <c r="K126" i="1"/>
  <c r="I127" i="1"/>
  <c r="J127" i="1"/>
  <c r="K127" i="1"/>
  <c r="I128" i="1"/>
  <c r="J128" i="1"/>
  <c r="K128" i="1"/>
  <c r="I129" i="1"/>
  <c r="J129" i="1"/>
  <c r="K129" i="1"/>
  <c r="I130" i="1"/>
  <c r="J130" i="1"/>
  <c r="K130" i="1"/>
  <c r="I134" i="1"/>
  <c r="K132" i="1"/>
  <c r="J132" i="1"/>
  <c r="I13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4" i="1"/>
  <c r="F132" i="1"/>
  <c r="E132" i="1"/>
  <c r="AC58" i="1"/>
  <c r="A134" i="1"/>
  <c r="C132" i="1"/>
  <c r="B132" i="1"/>
  <c r="A132" i="1"/>
  <c r="Z78" i="1"/>
  <c r="AF78" i="1"/>
  <c r="AF58" i="1"/>
  <c r="Z58" i="1"/>
  <c r="R58" i="1"/>
  <c r="O58" i="1"/>
  <c r="U58" i="1"/>
  <c r="U78" i="1"/>
  <c r="R78" i="1"/>
  <c r="O78" i="1"/>
  <c r="D78" i="1"/>
  <c r="G78" i="1"/>
  <c r="J78" i="1"/>
  <c r="J58" i="1"/>
  <c r="G58" i="1"/>
  <c r="D58" i="1"/>
  <c r="D38" i="1"/>
  <c r="G38" i="1"/>
  <c r="J38" i="1"/>
  <c r="O38" i="1"/>
  <c r="R38" i="1"/>
  <c r="U38" i="1"/>
  <c r="Z38" i="1"/>
  <c r="AC38" i="1"/>
  <c r="AF38" i="1"/>
  <c r="AF18" i="1"/>
  <c r="AC18" i="1"/>
  <c r="Z18" i="1"/>
  <c r="U18" i="1"/>
  <c r="R18" i="1"/>
  <c r="O18" i="1"/>
  <c r="J18" i="1"/>
  <c r="G18" i="1"/>
  <c r="D18" i="1"/>
</calcChain>
</file>

<file path=xl/sharedStrings.xml><?xml version="1.0" encoding="utf-8"?>
<sst xmlns="http://schemas.openxmlformats.org/spreadsheetml/2006/main" count="1048" uniqueCount="176">
  <si>
    <t>Gruppe 1</t>
  </si>
  <si>
    <t>Nutzer 2</t>
  </si>
  <si>
    <t>Nutzer</t>
  </si>
  <si>
    <t>Normal</t>
  </si>
  <si>
    <t>Unten</t>
  </si>
  <si>
    <t>Mitte</t>
  </si>
  <si>
    <t>Nutzer 1</t>
  </si>
  <si>
    <t>Gruppe 2</t>
  </si>
  <si>
    <t>Nutzer 3</t>
  </si>
  <si>
    <t>Gruppe 3</t>
  </si>
  <si>
    <t>58287.0</t>
  </si>
  <si>
    <t>2151.21</t>
  </si>
  <si>
    <t>6358.67</t>
  </si>
  <si>
    <t>28047.1</t>
  </si>
  <si>
    <t>1893.62</t>
  </si>
  <si>
    <t>65517.0</t>
  </si>
  <si>
    <t>80247.6</t>
  </si>
  <si>
    <t>3732.16</t>
  </si>
  <si>
    <t>8255.43</t>
  </si>
  <si>
    <t>83481.2</t>
  </si>
  <si>
    <t>2563.19</t>
  </si>
  <si>
    <t>22248.9</t>
  </si>
  <si>
    <t>40.1282</t>
  </si>
  <si>
    <t>711.093</t>
  </si>
  <si>
    <t>5.34934</t>
  </si>
  <si>
    <t>32.2157</t>
  </si>
  <si>
    <t>3.53889</t>
  </si>
  <si>
    <t>614.215</t>
  </si>
  <si>
    <t>7.93920</t>
  </si>
  <si>
    <t>40.5626</t>
  </si>
  <si>
    <t>232.080</t>
  </si>
  <si>
    <t>62.8827</t>
  </si>
  <si>
    <t>9.56072</t>
  </si>
  <si>
    <t>603.881</t>
  </si>
  <si>
    <t>9.20430</t>
  </si>
  <si>
    <t>65.2749</t>
  </si>
  <si>
    <t>392.695</t>
  </si>
  <si>
    <t>969.852</t>
  </si>
  <si>
    <t>8.65582</t>
  </si>
  <si>
    <t>92.3628</t>
  </si>
  <si>
    <t>491863</t>
  </si>
  <si>
    <t>605196</t>
  </si>
  <si>
    <t>591487</t>
  </si>
  <si>
    <t>Zeit</t>
  </si>
  <si>
    <t>Nutzer 5</t>
  </si>
  <si>
    <t>Nutzer 4</t>
  </si>
  <si>
    <t>Nutzer 12</t>
  </si>
  <si>
    <t>Nutzer 11</t>
  </si>
  <si>
    <t>Nutzer 10</t>
  </si>
  <si>
    <t>Nutzer 7</t>
  </si>
  <si>
    <t>Nutzer 8</t>
  </si>
  <si>
    <t>Nutzer 9</t>
  </si>
  <si>
    <t>Nutzer 6</t>
  </si>
  <si>
    <t>274981</t>
  </si>
  <si>
    <t>509133</t>
  </si>
  <si>
    <t>730467</t>
  </si>
  <si>
    <t>83482.2</t>
  </si>
  <si>
    <t>8255.34</t>
  </si>
  <si>
    <t>3.36</t>
  </si>
  <si>
    <t>9.420320</t>
  </si>
  <si>
    <t>65.2742</t>
  </si>
  <si>
    <t>392.645</t>
  </si>
  <si>
    <t>7.93120</t>
  </si>
  <si>
    <t>5.34984</t>
  </si>
  <si>
    <t>274891</t>
  </si>
  <si>
    <t>603.821</t>
  </si>
  <si>
    <t>941863</t>
  </si>
  <si>
    <t>3.38699</t>
  </si>
  <si>
    <t>40.1281</t>
  </si>
  <si>
    <t>1893.92</t>
  </si>
  <si>
    <t>92.3268</t>
  </si>
  <si>
    <t>11.8</t>
  </si>
  <si>
    <t>58278.0</t>
  </si>
  <si>
    <t>7.03920</t>
  </si>
  <si>
    <t>73467x</t>
  </si>
  <si>
    <t>22247.9</t>
  </si>
  <si>
    <t>8.15</t>
  </si>
  <si>
    <t>5.27</t>
  </si>
  <si>
    <t>21251.21</t>
  </si>
  <si>
    <t>8.65581</t>
  </si>
  <si>
    <t>534934</t>
  </si>
  <si>
    <t>614215</t>
  </si>
  <si>
    <t>21847.1</t>
  </si>
  <si>
    <t>193.695</t>
  </si>
  <si>
    <t>80247.06</t>
  </si>
  <si>
    <t>392.692</t>
  </si>
  <si>
    <t>28287.0</t>
  </si>
  <si>
    <t>40.1812</t>
  </si>
  <si>
    <t>92.3626</t>
  </si>
  <si>
    <t>8.85582</t>
  </si>
  <si>
    <t>711.039</t>
  </si>
  <si>
    <t>591437</t>
  </si>
  <si>
    <t>6358.17</t>
  </si>
  <si>
    <t>3.53887</t>
  </si>
  <si>
    <t>92.3638</t>
  </si>
  <si>
    <t>5.349343</t>
  </si>
  <si>
    <t>1893.3x</t>
  </si>
  <si>
    <t>392.582</t>
  </si>
  <si>
    <t>2583.19</t>
  </si>
  <si>
    <t>67.8827</t>
  </si>
  <si>
    <t>322157</t>
  </si>
  <si>
    <t>92.63xx</t>
  </si>
  <si>
    <t>969.552</t>
  </si>
  <si>
    <t>8.48</t>
  </si>
  <si>
    <t>7.84</t>
  </si>
  <si>
    <t>6.040</t>
  </si>
  <si>
    <t>6.150</t>
  </si>
  <si>
    <t>6.870</t>
  </si>
  <si>
    <t>Nur Zahl</t>
  </si>
  <si>
    <t>Nur Punkt</t>
  </si>
  <si>
    <t>beides</t>
  </si>
  <si>
    <t>Durchschnittl. Zeit</t>
  </si>
  <si>
    <t>Zeiten aller Nutzer</t>
  </si>
  <si>
    <t>Normal Gruppe1</t>
  </si>
  <si>
    <t>Normal Gruppe2</t>
  </si>
  <si>
    <t>Normal Gruppe 3</t>
  </si>
  <si>
    <t>Durchschnitt</t>
  </si>
  <si>
    <t>Insgesamt</t>
  </si>
  <si>
    <t>Unten Gruppe1</t>
  </si>
  <si>
    <t>UntenGruppe2</t>
  </si>
  <si>
    <t>Unten Gruppe3</t>
  </si>
  <si>
    <t>15.279</t>
  </si>
  <si>
    <t>9.439</t>
  </si>
  <si>
    <t>20.542</t>
  </si>
  <si>
    <t>12.439</t>
  </si>
  <si>
    <t>12.895</t>
  </si>
  <si>
    <t>6.887</t>
  </si>
  <si>
    <t>12.607</t>
  </si>
  <si>
    <t>8.255</t>
  </si>
  <si>
    <t>13.463</t>
  </si>
  <si>
    <t>14.111</t>
  </si>
  <si>
    <t>7.079</t>
  </si>
  <si>
    <t>6.583</t>
  </si>
  <si>
    <t>7.551</t>
  </si>
  <si>
    <t>5.280</t>
  </si>
  <si>
    <t>9.279</t>
  </si>
  <si>
    <t>7.775</t>
  </si>
  <si>
    <t>4.544</t>
  </si>
  <si>
    <t>4.159</t>
  </si>
  <si>
    <t>9.567</t>
  </si>
  <si>
    <t>5.488</t>
  </si>
  <si>
    <t>7.208</t>
  </si>
  <si>
    <t>10.368</t>
  </si>
  <si>
    <t>4.032</t>
  </si>
  <si>
    <t>5.439</t>
  </si>
  <si>
    <t>8.431</t>
  </si>
  <si>
    <t>3.295</t>
  </si>
  <si>
    <t>10.999</t>
  </si>
  <si>
    <t>11.327</t>
  </si>
  <si>
    <t>7.253</t>
  </si>
  <si>
    <t>10.695</t>
  </si>
  <si>
    <t>5.983</t>
  </si>
  <si>
    <t>2.711</t>
  </si>
  <si>
    <t>8.351</t>
  </si>
  <si>
    <t>7.191</t>
  </si>
  <si>
    <t>4.095</t>
  </si>
  <si>
    <t>Mitte Gruppe1</t>
  </si>
  <si>
    <t>Mitte Gruppe2</t>
  </si>
  <si>
    <t>Mitte Gruppe3</t>
  </si>
  <si>
    <t>T-Test</t>
  </si>
  <si>
    <t>Normal vs. Unten</t>
  </si>
  <si>
    <t>Unten vs. Mitte</t>
  </si>
  <si>
    <t>Mitte vs. Normal</t>
  </si>
  <si>
    <t>Minimum</t>
  </si>
  <si>
    <t>Q1</t>
  </si>
  <si>
    <t>Median</t>
  </si>
  <si>
    <t>Q3</t>
  </si>
  <si>
    <t>Maximum</t>
  </si>
  <si>
    <t>Q1-Minimum</t>
  </si>
  <si>
    <t>Median-Q1</t>
  </si>
  <si>
    <t>Q3-Median</t>
  </si>
  <si>
    <t>Maximum-Q3</t>
  </si>
  <si>
    <t xml:space="preserve">6..63 </t>
  </si>
  <si>
    <t>1 = Normal</t>
  </si>
  <si>
    <t>2 = Unten</t>
  </si>
  <si>
    <t>3 = Mitte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</si>
</sst>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00"/>
    <numFmt numFmtId="166" formatCode="0.0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2">
    <xf numFmtId="0" fontId="0" fillId="0" borderId="0" xfId="0"/>
    <xf numFmtId="3" fontId="0" fillId="0" borderId="0" xfId="0" applyNumberFormat="1"/>
    <xf numFmtId="0" fontId="0" fillId="0" borderId="0" xfId="0" applyFont="1"/>
    <xf numFmtId="0" fontId="0" fillId="0" borderId="12" xfId="0" applyFont="1" applyFill="1" applyBorder="1"/>
    <xf numFmtId="49" fontId="0" fillId="0" borderId="1" xfId="0" applyNumberFormat="1" applyFont="1" applyBorder="1" applyAlignment="1">
      <alignment horizontal="left"/>
    </xf>
    <xf numFmtId="49" fontId="0" fillId="0" borderId="2" xfId="0" applyNumberFormat="1" applyFont="1" applyBorder="1" applyAlignment="1">
      <alignment horizontal="left"/>
    </xf>
    <xf numFmtId="49" fontId="0" fillId="0" borderId="13" xfId="0" applyNumberFormat="1" applyFont="1" applyBorder="1" applyAlignment="1">
      <alignment horizontal="left"/>
    </xf>
    <xf numFmtId="49" fontId="0" fillId="0" borderId="0" xfId="0" applyNumberFormat="1" applyFont="1" applyBorder="1" applyAlignment="1">
      <alignment horizontal="left"/>
    </xf>
    <xf numFmtId="49" fontId="0" fillId="0" borderId="14" xfId="0" applyNumberFormat="1" applyFont="1" applyBorder="1" applyAlignment="1">
      <alignment horizontal="left"/>
    </xf>
    <xf numFmtId="49" fontId="0" fillId="0" borderId="5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10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left"/>
    </xf>
    <xf numFmtId="0" fontId="0" fillId="0" borderId="12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3" fontId="0" fillId="0" borderId="2" xfId="0" applyNumberFormat="1" applyFont="1" applyBorder="1" applyAlignment="1">
      <alignment horizontal="left"/>
    </xf>
    <xf numFmtId="3" fontId="0" fillId="0" borderId="3" xfId="0" applyNumberFormat="1" applyFont="1" applyBorder="1" applyAlignment="1">
      <alignment horizontal="left"/>
    </xf>
    <xf numFmtId="3" fontId="0" fillId="0" borderId="0" xfId="0" applyNumberFormat="1" applyFont="1" applyBorder="1" applyAlignment="1">
      <alignment horizontal="left"/>
    </xf>
    <xf numFmtId="3" fontId="0" fillId="0" borderId="4" xfId="0" applyNumberFormat="1" applyFont="1" applyBorder="1" applyAlignment="1">
      <alignment horizontal="left"/>
    </xf>
    <xf numFmtId="0" fontId="0" fillId="0" borderId="9" xfId="0" applyFont="1" applyBorder="1" applyAlignment="1">
      <alignment horizontal="left"/>
    </xf>
    <xf numFmtId="3" fontId="0" fillId="0" borderId="5" xfId="0" applyNumberFormat="1" applyFont="1" applyBorder="1" applyAlignment="1">
      <alignment horizontal="left"/>
    </xf>
    <xf numFmtId="3" fontId="0" fillId="0" borderId="6" xfId="0" applyNumberFormat="1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49" fontId="0" fillId="2" borderId="0" xfId="0" applyNumberFormat="1" applyFont="1" applyFill="1" applyBorder="1" applyAlignment="1">
      <alignment horizontal="left"/>
    </xf>
    <xf numFmtId="49" fontId="0" fillId="2" borderId="2" xfId="0" applyNumberFormat="1" applyFont="1" applyFill="1" applyBorder="1" applyAlignment="1">
      <alignment horizontal="left"/>
    </xf>
    <xf numFmtId="49" fontId="0" fillId="2" borderId="13" xfId="0" applyNumberFormat="1" applyFont="1" applyFill="1" applyBorder="1" applyAlignment="1">
      <alignment horizontal="left"/>
    </xf>
    <xf numFmtId="49" fontId="0" fillId="3" borderId="13" xfId="0" applyNumberFormat="1" applyFont="1" applyFill="1" applyBorder="1" applyAlignment="1">
      <alignment horizontal="left"/>
    </xf>
    <xf numFmtId="49" fontId="0" fillId="3" borderId="0" xfId="0" applyNumberFormat="1" applyFont="1" applyFill="1" applyBorder="1" applyAlignment="1">
      <alignment horizontal="left"/>
    </xf>
    <xf numFmtId="49" fontId="0" fillId="2" borderId="1" xfId="0" applyNumberFormat="1" applyFont="1" applyFill="1" applyBorder="1" applyAlignment="1">
      <alignment horizontal="left"/>
    </xf>
    <xf numFmtId="49" fontId="0" fillId="0" borderId="0" xfId="0" applyNumberFormat="1" applyFont="1" applyFill="1" applyBorder="1" applyAlignment="1">
      <alignment horizontal="left"/>
    </xf>
    <xf numFmtId="3" fontId="3" fillId="0" borderId="0" xfId="0" applyNumberFormat="1" applyFont="1"/>
    <xf numFmtId="0" fontId="0" fillId="0" borderId="0" xfId="0" applyAlignment="1">
      <alignment horizontal="right"/>
    </xf>
    <xf numFmtId="0" fontId="0" fillId="0" borderId="15" xfId="0" applyBorder="1"/>
    <xf numFmtId="0" fontId="0" fillId="0" borderId="15" xfId="0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4" fillId="0" borderId="0" xfId="0" applyFont="1"/>
    <xf numFmtId="165" fontId="0" fillId="0" borderId="2" xfId="0" applyNumberFormat="1" applyFont="1" applyBorder="1" applyAlignment="1">
      <alignment horizontal="left"/>
    </xf>
    <xf numFmtId="165" fontId="0" fillId="0" borderId="0" xfId="0" applyNumberFormat="1" applyFont="1" applyBorder="1" applyAlignment="1">
      <alignment horizontal="left"/>
    </xf>
    <xf numFmtId="165" fontId="0" fillId="0" borderId="5" xfId="0" applyNumberFormat="1" applyFont="1" applyBorder="1" applyAlignment="1">
      <alignment horizontal="left"/>
    </xf>
    <xf numFmtId="166" fontId="0" fillId="0" borderId="2" xfId="0" applyNumberFormat="1" applyFont="1" applyBorder="1" applyAlignment="1">
      <alignment horizontal="left"/>
    </xf>
    <xf numFmtId="166" fontId="0" fillId="0" borderId="0" xfId="0" applyNumberFormat="1" applyFont="1" applyBorder="1" applyAlignment="1">
      <alignment horizontal="left"/>
    </xf>
    <xf numFmtId="166" fontId="0" fillId="0" borderId="5" xfId="0" applyNumberFormat="1" applyFont="1" applyBorder="1" applyAlignment="1">
      <alignment horizontal="left"/>
    </xf>
    <xf numFmtId="166" fontId="0" fillId="0" borderId="3" xfId="0" applyNumberFormat="1" applyFont="1" applyBorder="1" applyAlignment="1">
      <alignment horizontal="left"/>
    </xf>
    <xf numFmtId="166" fontId="0" fillId="0" borderId="4" xfId="0" applyNumberFormat="1" applyFont="1" applyBorder="1" applyAlignment="1">
      <alignment horizontal="left"/>
    </xf>
    <xf numFmtId="166" fontId="0" fillId="0" borderId="6" xfId="0" applyNumberFormat="1" applyFont="1" applyBorder="1" applyAlignment="1">
      <alignment horizontal="left"/>
    </xf>
    <xf numFmtId="165" fontId="3" fillId="0" borderId="0" xfId="0" applyNumberFormat="1" applyFont="1"/>
    <xf numFmtId="166" fontId="0" fillId="0" borderId="0" xfId="0" applyNumberFormat="1" applyFont="1" applyFill="1" applyBorder="1" applyAlignment="1">
      <alignment horizontal="left"/>
    </xf>
    <xf numFmtId="166" fontId="3" fillId="0" borderId="0" xfId="0" applyNumberFormat="1" applyFont="1"/>
    <xf numFmtId="166" fontId="0" fillId="0" borderId="0" xfId="0" applyNumberFormat="1" applyFont="1" applyAlignment="1">
      <alignment horizontal="left"/>
    </xf>
    <xf numFmtId="165" fontId="0" fillId="0" borderId="0" xfId="0" applyNumberFormat="1" applyFont="1" applyFill="1" applyBorder="1" applyAlignment="1">
      <alignment horizontal="left"/>
    </xf>
    <xf numFmtId="165" fontId="0" fillId="0" borderId="4" xfId="0" applyNumberFormat="1" applyFont="1" applyBorder="1" applyAlignment="1">
      <alignment horizontal="left"/>
    </xf>
    <xf numFmtId="165" fontId="0" fillId="0" borderId="6" xfId="0" applyNumberFormat="1" applyFont="1" applyBorder="1" applyAlignment="1">
      <alignment horizontal="left"/>
    </xf>
    <xf numFmtId="165" fontId="0" fillId="0" borderId="3" xfId="0" applyNumberFormat="1" applyFont="1" applyBorder="1" applyAlignment="1">
      <alignment horizontal="left"/>
    </xf>
    <xf numFmtId="166" fontId="0" fillId="0" borderId="3" xfId="0" applyNumberFormat="1" applyFont="1" applyBorder="1"/>
    <xf numFmtId="166" fontId="0" fillId="0" borderId="4" xfId="0" applyNumberFormat="1" applyFont="1" applyBorder="1"/>
    <xf numFmtId="166" fontId="0" fillId="0" borderId="6" xfId="0" applyNumberFormat="1" applyFont="1" applyBorder="1"/>
    <xf numFmtId="166" fontId="0" fillId="0" borderId="0" xfId="0" applyNumberFormat="1"/>
    <xf numFmtId="166" fontId="0" fillId="0" borderId="0" xfId="0" applyNumberFormat="1" applyAlignment="1">
      <alignment horizontal="right"/>
    </xf>
    <xf numFmtId="166" fontId="0" fillId="0" borderId="2" xfId="0" applyNumberFormat="1" applyFont="1" applyBorder="1" applyAlignment="1">
      <alignment horizontal="right"/>
    </xf>
    <xf numFmtId="166" fontId="0" fillId="0" borderId="0" xfId="0" applyNumberFormat="1" applyFont="1" applyBorder="1" applyAlignment="1">
      <alignment horizontal="right"/>
    </xf>
    <xf numFmtId="166" fontId="0" fillId="0" borderId="5" xfId="0" applyNumberFormat="1" applyFont="1" applyBorder="1" applyAlignment="1">
      <alignment horizontal="right"/>
    </xf>
    <xf numFmtId="166" fontId="0" fillId="0" borderId="0" xfId="0" applyNumberFormat="1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Sheet1!$B$149:$D$149</c:f>
                <c:numCache>
                  <c:formatCode>General</c:formatCode>
                  <c:ptCount val="3"/>
                  <c:pt idx="0">
                    <c:v>2.1160000000000001</c:v>
                  </c:pt>
                  <c:pt idx="1">
                    <c:v>2.0249999999999999</c:v>
                  </c:pt>
                  <c:pt idx="2">
                    <c:v>2.1835000000000004</c:v>
                  </c:pt>
                </c:numCache>
              </c:numRef>
            </c:minus>
          </c:errBars>
          <c:val>
            <c:numRef>
              <c:f>Sheet1!$B$150:$D$150</c:f>
              <c:numCache>
                <c:formatCode>#,#00</c:formatCode>
                <c:ptCount val="3"/>
                <c:pt idx="0">
                  <c:v>4.0030000000000001</c:v>
                </c:pt>
                <c:pt idx="1">
                  <c:v>4.0720000000000001</c:v>
                </c:pt>
                <c:pt idx="2">
                  <c:v>4.3505000000000003</c:v>
                </c:pt>
              </c:numCache>
            </c:numRef>
          </c:val>
        </c:ser>
        <c:ser>
          <c:idx val="1"/>
          <c:order val="1"/>
          <c:spPr>
            <a:noFill/>
            <a:ln>
              <a:solidFill>
                <a:schemeClr val="tx1"/>
              </a:solidFill>
            </a:ln>
          </c:spPr>
          <c:invertIfNegative val="0"/>
          <c:val>
            <c:numRef>
              <c:f>Sheet1!$B$151:$D$151</c:f>
              <c:numCache>
                <c:formatCode>#,#00</c:formatCode>
                <c:ptCount val="3"/>
                <c:pt idx="0">
                  <c:v>1.1559999999999997</c:v>
                </c:pt>
                <c:pt idx="1">
                  <c:v>0.9269999999999996</c:v>
                </c:pt>
                <c:pt idx="2">
                  <c:v>1.4314999999999998</c:v>
                </c:pt>
              </c:numCache>
            </c:numRef>
          </c:val>
        </c:ser>
        <c:ser>
          <c:idx val="2"/>
          <c:order val="2"/>
          <c:spPr>
            <a:noFill/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Sheet1!$B$153:$D$153</c:f>
                <c:numCache>
                  <c:formatCode>General</c:formatCode>
                  <c:ptCount val="3"/>
                  <c:pt idx="0">
                    <c:v>10.18</c:v>
                  </c:pt>
                  <c:pt idx="1">
                    <c:v>19.487000000000002</c:v>
                  </c:pt>
                  <c:pt idx="2">
                    <c:v>13.423999999999999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Sheet1!$B$152:$D$152</c:f>
              <c:numCache>
                <c:formatCode>#,#00</c:formatCode>
                <c:ptCount val="3"/>
                <c:pt idx="0">
                  <c:v>2.644000000000001</c:v>
                </c:pt>
                <c:pt idx="1">
                  <c:v>2.6480000000000006</c:v>
                </c:pt>
                <c:pt idx="2">
                  <c:v>2.3930000000000007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533056"/>
        <c:axId val="131538944"/>
      </c:barChart>
      <c:catAx>
        <c:axId val="13153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31538944"/>
        <c:crosses val="autoZero"/>
        <c:auto val="1"/>
        <c:lblAlgn val="ctr"/>
        <c:lblOffset val="100"/>
        <c:noMultiLvlLbl val="0"/>
      </c:catAx>
      <c:valAx>
        <c:axId val="131538944"/>
        <c:scaling>
          <c:orientation val="minMax"/>
        </c:scaling>
        <c:delete val="0"/>
        <c:axPos val="l"/>
        <c:majorGridlines/>
        <c:numFmt formatCode="#,#00" sourceLinked="1"/>
        <c:majorTickMark val="out"/>
        <c:minorTickMark val="none"/>
        <c:tickLblPos val="nextTo"/>
        <c:crossAx val="131533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141</xdr:row>
      <xdr:rowOff>14287</xdr:rowOff>
    </xdr:from>
    <xdr:to>
      <xdr:col>9</xdr:col>
      <xdr:colOff>476250</xdr:colOff>
      <xdr:row>155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7"/>
  <sheetViews>
    <sheetView tabSelected="1" topLeftCell="A112" workbookViewId="0">
      <selection activeCell="D139" sqref="D139"/>
    </sheetView>
  </sheetViews>
  <sheetFormatPr defaultColWidth="8.85546875" defaultRowHeight="15" x14ac:dyDescent="0.25"/>
  <cols>
    <col min="1" max="1" width="18.140625" customWidth="1"/>
    <col min="2" max="2" width="17.140625" customWidth="1"/>
    <col min="3" max="3" width="15.85546875" customWidth="1"/>
    <col min="4" max="4" width="16.5703125" customWidth="1"/>
    <col min="5" max="5" width="15.7109375" customWidth="1"/>
    <col min="6" max="6" width="14" customWidth="1"/>
    <col min="7" max="7" width="15.140625" customWidth="1"/>
    <col min="8" max="8" width="16.140625" customWidth="1"/>
    <col min="9" max="9" width="16.5703125" customWidth="1"/>
    <col min="10" max="10" width="14.85546875" customWidth="1"/>
    <col min="12" max="12" width="18.5703125" customWidth="1"/>
    <col min="13" max="13" width="9" bestFit="1" customWidth="1"/>
    <col min="15" max="16" width="9" bestFit="1" customWidth="1"/>
    <col min="18" max="18" width="9.85546875" bestFit="1" customWidth="1"/>
    <col min="19" max="19" width="9" bestFit="1" customWidth="1"/>
    <col min="21" max="21" width="9.140625" bestFit="1" customWidth="1"/>
    <col min="23" max="23" width="18.5703125" customWidth="1"/>
    <col min="24" max="24" width="9" bestFit="1" customWidth="1"/>
    <col min="25" max="26" width="9.85546875" bestFit="1" customWidth="1"/>
    <col min="27" max="27" width="9" bestFit="1" customWidth="1"/>
    <col min="28" max="29" width="9.85546875" bestFit="1" customWidth="1"/>
    <col min="30" max="31" width="9" bestFit="1" customWidth="1"/>
    <col min="32" max="32" width="9.85546875" bestFit="1" customWidth="1"/>
  </cols>
  <sheetData>
    <row r="1" spans="1:32" ht="15.75" thickBot="1" x14ac:dyDescent="0.3">
      <c r="A1" s="10" t="s">
        <v>6</v>
      </c>
      <c r="B1" s="11" t="s">
        <v>0</v>
      </c>
      <c r="C1" s="11"/>
      <c r="D1" s="12"/>
      <c r="E1" s="11"/>
      <c r="F1" s="11"/>
      <c r="G1" s="12"/>
      <c r="H1" s="11"/>
      <c r="I1" s="13"/>
      <c r="J1" s="12"/>
      <c r="K1" s="12"/>
      <c r="L1" s="10" t="s">
        <v>1</v>
      </c>
      <c r="M1" s="11" t="s">
        <v>7</v>
      </c>
      <c r="N1" s="11"/>
      <c r="O1" s="12"/>
      <c r="P1" s="11"/>
      <c r="Q1" s="11"/>
      <c r="R1" s="12"/>
      <c r="S1" s="11"/>
      <c r="T1" s="13"/>
      <c r="U1" s="12"/>
      <c r="V1" s="12"/>
      <c r="W1" s="10" t="s">
        <v>8</v>
      </c>
      <c r="X1" s="11" t="s">
        <v>9</v>
      </c>
      <c r="Y1" s="11"/>
      <c r="Z1" s="12"/>
      <c r="AA1" s="11"/>
      <c r="AB1" s="11"/>
      <c r="AC1" s="12"/>
      <c r="AD1" s="11"/>
      <c r="AE1" s="13"/>
      <c r="AF1" s="2"/>
    </row>
    <row r="2" spans="1:32" ht="15.75" thickBot="1" x14ac:dyDescent="0.3">
      <c r="A2" s="14"/>
      <c r="B2" s="15" t="s">
        <v>3</v>
      </c>
      <c r="C2" s="16" t="s">
        <v>2</v>
      </c>
      <c r="D2" s="16" t="s">
        <v>43</v>
      </c>
      <c r="E2" s="16" t="s">
        <v>4</v>
      </c>
      <c r="F2" s="16" t="s">
        <v>2</v>
      </c>
      <c r="G2" s="16" t="s">
        <v>43</v>
      </c>
      <c r="H2" s="16" t="s">
        <v>5</v>
      </c>
      <c r="I2" s="16" t="s">
        <v>2</v>
      </c>
      <c r="J2" s="17" t="s">
        <v>43</v>
      </c>
      <c r="K2" s="12"/>
      <c r="L2" s="14"/>
      <c r="M2" s="18" t="s">
        <v>3</v>
      </c>
      <c r="N2" s="19" t="s">
        <v>2</v>
      </c>
      <c r="O2" s="19" t="s">
        <v>43</v>
      </c>
      <c r="P2" s="19" t="s">
        <v>4</v>
      </c>
      <c r="Q2" s="19" t="s">
        <v>2</v>
      </c>
      <c r="R2" s="16" t="s">
        <v>43</v>
      </c>
      <c r="S2" s="19" t="s">
        <v>5</v>
      </c>
      <c r="T2" s="19" t="s">
        <v>2</v>
      </c>
      <c r="U2" s="17" t="s">
        <v>43</v>
      </c>
      <c r="V2" s="12"/>
      <c r="W2" s="14"/>
      <c r="X2" s="18" t="s">
        <v>3</v>
      </c>
      <c r="Y2" s="19" t="s">
        <v>2</v>
      </c>
      <c r="Z2" s="19" t="s">
        <v>43</v>
      </c>
      <c r="AA2" s="19" t="s">
        <v>4</v>
      </c>
      <c r="AB2" s="19" t="s">
        <v>2</v>
      </c>
      <c r="AC2" s="16" t="s">
        <v>43</v>
      </c>
      <c r="AD2" s="19" t="s">
        <v>5</v>
      </c>
      <c r="AE2" s="19" t="s">
        <v>2</v>
      </c>
      <c r="AF2" s="3" t="s">
        <v>43</v>
      </c>
    </row>
    <row r="3" spans="1:32" x14ac:dyDescent="0.25">
      <c r="A3" s="20"/>
      <c r="B3" s="4" t="s">
        <v>23</v>
      </c>
      <c r="C3" s="5" t="s">
        <v>23</v>
      </c>
      <c r="D3" s="49">
        <v>2.8860000000000001</v>
      </c>
      <c r="E3" s="5" t="s">
        <v>34</v>
      </c>
      <c r="F3" s="5" t="s">
        <v>34</v>
      </c>
      <c r="G3" s="49">
        <v>4.5990000000000002</v>
      </c>
      <c r="H3" s="5" t="s">
        <v>28</v>
      </c>
      <c r="I3" s="5" t="s">
        <v>28</v>
      </c>
      <c r="J3" s="52">
        <v>3.7429999999999999</v>
      </c>
      <c r="K3" s="12"/>
      <c r="L3" s="20"/>
      <c r="M3" s="4" t="s">
        <v>23</v>
      </c>
      <c r="N3" s="5" t="s">
        <v>23</v>
      </c>
      <c r="O3" s="49">
        <v>4.8319999999999999</v>
      </c>
      <c r="P3" s="34" t="s">
        <v>34</v>
      </c>
      <c r="Q3" s="34" t="s">
        <v>59</v>
      </c>
      <c r="R3" s="49">
        <v>8.7089999999999996</v>
      </c>
      <c r="S3" s="34" t="s">
        <v>28</v>
      </c>
      <c r="T3" s="34" t="s">
        <v>62</v>
      </c>
      <c r="U3" s="52">
        <v>9.0470000000000006</v>
      </c>
      <c r="V3" s="12"/>
      <c r="W3" s="20"/>
      <c r="X3" s="4" t="s">
        <v>23</v>
      </c>
      <c r="Y3" s="5" t="s">
        <v>23</v>
      </c>
      <c r="Z3" s="49">
        <v>8.0389999999999997</v>
      </c>
      <c r="AA3" s="5" t="s">
        <v>34</v>
      </c>
      <c r="AB3" s="5" t="s">
        <v>34</v>
      </c>
      <c r="AC3" s="49">
        <v>10.087</v>
      </c>
      <c r="AD3" s="5" t="s">
        <v>28</v>
      </c>
      <c r="AE3" s="5" t="s">
        <v>28</v>
      </c>
      <c r="AF3" s="52">
        <v>7.1369999999999996</v>
      </c>
    </row>
    <row r="4" spans="1:32" x14ac:dyDescent="0.25">
      <c r="A4" s="20"/>
      <c r="B4" s="6" t="s">
        <v>10</v>
      </c>
      <c r="C4" s="7" t="s">
        <v>10</v>
      </c>
      <c r="D4" s="50">
        <v>6.0709999999999997</v>
      </c>
      <c r="E4" s="7" t="s">
        <v>14</v>
      </c>
      <c r="F4" s="7" t="s">
        <v>14</v>
      </c>
      <c r="G4" s="50">
        <v>3.1589999999999998</v>
      </c>
      <c r="H4" s="33" t="s">
        <v>18</v>
      </c>
      <c r="I4" s="33" t="s">
        <v>57</v>
      </c>
      <c r="J4" s="53">
        <v>6.5110000000000001</v>
      </c>
      <c r="K4" s="12"/>
      <c r="L4" s="20"/>
      <c r="M4" s="6" t="s">
        <v>10</v>
      </c>
      <c r="N4" s="7" t="s">
        <v>10</v>
      </c>
      <c r="O4" s="50">
        <v>4.4950000000000001</v>
      </c>
      <c r="P4" s="7" t="s">
        <v>14</v>
      </c>
      <c r="Q4" s="7" t="s">
        <v>14</v>
      </c>
      <c r="R4" s="50">
        <v>8.0779999999999994</v>
      </c>
      <c r="S4" s="7" t="s">
        <v>18</v>
      </c>
      <c r="T4" s="7" t="s">
        <v>18</v>
      </c>
      <c r="U4" s="53">
        <v>6.2629999999999999</v>
      </c>
      <c r="V4" s="12"/>
      <c r="W4" s="20"/>
      <c r="X4" s="6" t="s">
        <v>10</v>
      </c>
      <c r="Y4" s="7" t="s">
        <v>10</v>
      </c>
      <c r="Z4" s="50">
        <v>7.9029999999999996</v>
      </c>
      <c r="AA4" s="33" t="s">
        <v>14</v>
      </c>
      <c r="AB4" s="33" t="s">
        <v>69</v>
      </c>
      <c r="AC4" s="50">
        <v>14.087</v>
      </c>
      <c r="AD4" s="7" t="s">
        <v>18</v>
      </c>
      <c r="AE4" s="7" t="s">
        <v>18</v>
      </c>
      <c r="AF4" s="53">
        <v>9.1829999999999998</v>
      </c>
    </row>
    <row r="5" spans="1:32" x14ac:dyDescent="0.25">
      <c r="A5" s="20"/>
      <c r="B5" s="6" t="s">
        <v>22</v>
      </c>
      <c r="C5" s="7" t="s">
        <v>22</v>
      </c>
      <c r="D5" s="50">
        <v>3.6469999999999998</v>
      </c>
      <c r="E5" s="7">
        <v>509133</v>
      </c>
      <c r="F5" s="7" t="s">
        <v>54</v>
      </c>
      <c r="G5" s="50">
        <v>4.8719999999999999</v>
      </c>
      <c r="H5" s="33" t="s">
        <v>19</v>
      </c>
      <c r="I5" s="33" t="s">
        <v>56</v>
      </c>
      <c r="J5" s="53">
        <v>4.423</v>
      </c>
      <c r="K5" s="12"/>
      <c r="L5" s="20"/>
      <c r="M5" s="6" t="s">
        <v>22</v>
      </c>
      <c r="N5" s="7" t="s">
        <v>22</v>
      </c>
      <c r="O5" s="50">
        <v>6.0789999999999997</v>
      </c>
      <c r="P5" s="7">
        <v>509133</v>
      </c>
      <c r="Q5" s="7" t="s">
        <v>54</v>
      </c>
      <c r="R5" s="50">
        <v>4.7670000000000003</v>
      </c>
      <c r="S5" s="7" t="s">
        <v>19</v>
      </c>
      <c r="T5" s="7" t="s">
        <v>19</v>
      </c>
      <c r="U5" s="53">
        <v>5.2869999999999999</v>
      </c>
      <c r="V5" s="12"/>
      <c r="W5" s="20"/>
      <c r="X5" s="35" t="s">
        <v>22</v>
      </c>
      <c r="Y5" s="33" t="s">
        <v>68</v>
      </c>
      <c r="Z5" s="50">
        <v>9.8710000000000004</v>
      </c>
      <c r="AA5" s="7">
        <v>509133</v>
      </c>
      <c r="AB5" s="7" t="s">
        <v>54</v>
      </c>
      <c r="AC5" s="50">
        <v>8.5429999999999993</v>
      </c>
      <c r="AD5" s="33" t="s">
        <v>19</v>
      </c>
      <c r="AE5" s="33" t="s">
        <v>56</v>
      </c>
      <c r="AF5" s="53">
        <v>9.7579999999999991</v>
      </c>
    </row>
    <row r="6" spans="1:32" x14ac:dyDescent="0.25">
      <c r="A6" s="20"/>
      <c r="B6" s="6">
        <v>274981</v>
      </c>
      <c r="C6" s="7" t="s">
        <v>53</v>
      </c>
      <c r="D6" s="56">
        <v>3.2160000000000002</v>
      </c>
      <c r="E6" s="7" t="s">
        <v>35</v>
      </c>
      <c r="F6" s="7" t="s">
        <v>35</v>
      </c>
      <c r="G6" s="56">
        <v>2.5750000000000002</v>
      </c>
      <c r="H6" s="7" t="s">
        <v>29</v>
      </c>
      <c r="I6" s="7" t="s">
        <v>29</v>
      </c>
      <c r="J6" s="53">
        <v>2.7509999999999999</v>
      </c>
      <c r="K6" s="12"/>
      <c r="L6" s="20"/>
      <c r="M6" s="35">
        <v>274981</v>
      </c>
      <c r="N6" s="33" t="s">
        <v>64</v>
      </c>
      <c r="O6" s="56">
        <v>5.1349999999999998</v>
      </c>
      <c r="P6" s="33" t="s">
        <v>35</v>
      </c>
      <c r="Q6" s="33" t="s">
        <v>60</v>
      </c>
      <c r="R6" s="50">
        <v>8.0310000000000006</v>
      </c>
      <c r="S6" s="7" t="s">
        <v>29</v>
      </c>
      <c r="T6" s="7" t="s">
        <v>29</v>
      </c>
      <c r="U6" s="53">
        <v>5.7919999999999998</v>
      </c>
      <c r="V6" s="12"/>
      <c r="W6" s="20"/>
      <c r="X6" s="6">
        <v>274981</v>
      </c>
      <c r="Y6" s="7" t="s">
        <v>53</v>
      </c>
      <c r="Z6" s="50">
        <v>7.2469999999999999</v>
      </c>
      <c r="AA6" s="7" t="s">
        <v>35</v>
      </c>
      <c r="AB6" s="7" t="s">
        <v>35</v>
      </c>
      <c r="AC6" s="56">
        <v>27.134</v>
      </c>
      <c r="AD6" s="7" t="s">
        <v>29</v>
      </c>
      <c r="AE6" s="7" t="s">
        <v>29</v>
      </c>
      <c r="AF6" s="53">
        <v>5.0609999999999999</v>
      </c>
    </row>
    <row r="7" spans="1:32" x14ac:dyDescent="0.25">
      <c r="A7" s="20"/>
      <c r="B7" s="6" t="s">
        <v>24</v>
      </c>
      <c r="C7" s="7" t="s">
        <v>24</v>
      </c>
      <c r="D7" s="50">
        <v>4.7270000000000003</v>
      </c>
      <c r="E7" s="7" t="s">
        <v>36</v>
      </c>
      <c r="F7" s="7" t="s">
        <v>36</v>
      </c>
      <c r="G7" s="50">
        <v>4.1909999999999998</v>
      </c>
      <c r="H7" s="7">
        <v>730467</v>
      </c>
      <c r="I7" s="7" t="s">
        <v>55</v>
      </c>
      <c r="J7" s="53">
        <v>3.0230000000000001</v>
      </c>
      <c r="K7" s="12"/>
      <c r="L7" s="20"/>
      <c r="M7" s="35" t="s">
        <v>24</v>
      </c>
      <c r="N7" s="33" t="s">
        <v>63</v>
      </c>
      <c r="O7" s="50">
        <v>7.7910000000000004</v>
      </c>
      <c r="P7" s="33" t="s">
        <v>36</v>
      </c>
      <c r="Q7" s="33" t="s">
        <v>61</v>
      </c>
      <c r="R7" s="50">
        <v>9.6790000000000003</v>
      </c>
      <c r="S7" s="7">
        <v>730467</v>
      </c>
      <c r="T7" s="7" t="s">
        <v>55</v>
      </c>
      <c r="U7" s="53">
        <v>5.7270000000000003</v>
      </c>
      <c r="V7" s="12"/>
      <c r="W7" s="20"/>
      <c r="X7" s="6" t="s">
        <v>24</v>
      </c>
      <c r="Y7" s="7" t="s">
        <v>24</v>
      </c>
      <c r="Z7" s="50">
        <v>8.8640000000000008</v>
      </c>
      <c r="AA7" s="7" t="s">
        <v>36</v>
      </c>
      <c r="AB7" s="7" t="s">
        <v>36</v>
      </c>
      <c r="AC7" s="50">
        <v>16.574999999999999</v>
      </c>
      <c r="AD7" s="7">
        <v>730467</v>
      </c>
      <c r="AE7" s="7" t="s">
        <v>55</v>
      </c>
      <c r="AF7" s="53">
        <v>9.8230000000000004</v>
      </c>
    </row>
    <row r="8" spans="1:32" ht="15.75" thickBot="1" x14ac:dyDescent="0.3">
      <c r="A8" s="25"/>
      <c r="B8" s="8" t="s">
        <v>11</v>
      </c>
      <c r="C8" s="9" t="s">
        <v>11</v>
      </c>
      <c r="D8" s="51">
        <v>4.798</v>
      </c>
      <c r="E8" s="9" t="s">
        <v>15</v>
      </c>
      <c r="F8" s="9" t="s">
        <v>15</v>
      </c>
      <c r="G8" s="51">
        <v>4.5270000000000001</v>
      </c>
      <c r="H8" s="9" t="s">
        <v>30</v>
      </c>
      <c r="I8" s="9" t="s">
        <v>30</v>
      </c>
      <c r="J8" s="54">
        <v>3.887</v>
      </c>
      <c r="K8" s="12"/>
      <c r="L8" s="25"/>
      <c r="M8" s="8" t="s">
        <v>11</v>
      </c>
      <c r="N8" s="9" t="s">
        <v>11</v>
      </c>
      <c r="O8" s="51">
        <v>5.3470000000000004</v>
      </c>
      <c r="P8" s="9" t="s">
        <v>15</v>
      </c>
      <c r="Q8" s="9" t="s">
        <v>15</v>
      </c>
      <c r="R8" s="51" t="s">
        <v>172</v>
      </c>
      <c r="S8" s="9" t="s">
        <v>30</v>
      </c>
      <c r="T8" s="9" t="s">
        <v>30</v>
      </c>
      <c r="U8" s="54">
        <v>5.2080000000000002</v>
      </c>
      <c r="V8" s="12"/>
      <c r="W8" s="25"/>
      <c r="X8" s="8" t="s">
        <v>11</v>
      </c>
      <c r="Y8" s="9" t="s">
        <v>11</v>
      </c>
      <c r="Z8" s="51">
        <v>7.9349999999999996</v>
      </c>
      <c r="AA8" s="9" t="s">
        <v>15</v>
      </c>
      <c r="AB8" s="9" t="s">
        <v>15</v>
      </c>
      <c r="AC8" s="51">
        <v>10.175000000000001</v>
      </c>
      <c r="AD8" s="9" t="s">
        <v>30</v>
      </c>
      <c r="AE8" s="9" t="s">
        <v>30</v>
      </c>
      <c r="AF8" s="54">
        <v>8.2230000000000008</v>
      </c>
    </row>
    <row r="9" spans="1:32" x14ac:dyDescent="0.25">
      <c r="A9" s="14"/>
      <c r="B9" s="4" t="s">
        <v>12</v>
      </c>
      <c r="C9" s="5" t="s">
        <v>12</v>
      </c>
      <c r="D9" s="49">
        <v>2.5419999999999998</v>
      </c>
      <c r="E9" s="5" t="s">
        <v>37</v>
      </c>
      <c r="F9" s="5" t="s">
        <v>37</v>
      </c>
      <c r="G9" s="49">
        <v>3.871</v>
      </c>
      <c r="H9" s="5" t="s">
        <v>20</v>
      </c>
      <c r="I9" s="5" t="s">
        <v>20</v>
      </c>
      <c r="J9" s="52">
        <v>4.4790000000000001</v>
      </c>
      <c r="K9" s="12"/>
      <c r="L9" s="14"/>
      <c r="M9" s="4" t="s">
        <v>12</v>
      </c>
      <c r="N9" s="5" t="s">
        <v>12</v>
      </c>
      <c r="O9" s="49">
        <v>5.6310000000000002</v>
      </c>
      <c r="P9" s="5" t="s">
        <v>37</v>
      </c>
      <c r="Q9" s="5" t="s">
        <v>37</v>
      </c>
      <c r="R9" s="49">
        <v>3.6549999999999998</v>
      </c>
      <c r="S9" s="5" t="s">
        <v>20</v>
      </c>
      <c r="T9" s="5" t="s">
        <v>20</v>
      </c>
      <c r="U9" s="52">
        <v>4.9909999999999997</v>
      </c>
      <c r="V9" s="12"/>
      <c r="W9" s="14"/>
      <c r="X9" s="4" t="s">
        <v>12</v>
      </c>
      <c r="Y9" s="5" t="s">
        <v>12</v>
      </c>
      <c r="Z9" s="49">
        <v>17.983000000000001</v>
      </c>
      <c r="AA9" s="5" t="s">
        <v>37</v>
      </c>
      <c r="AB9" s="5" t="s">
        <v>37</v>
      </c>
      <c r="AC9" s="49">
        <v>11.351000000000001</v>
      </c>
      <c r="AD9" s="5" t="s">
        <v>20</v>
      </c>
      <c r="AE9" s="5" t="s">
        <v>20</v>
      </c>
      <c r="AF9" s="52">
        <v>10.766999999999999</v>
      </c>
    </row>
    <row r="10" spans="1:32" x14ac:dyDescent="0.25">
      <c r="A10" s="20"/>
      <c r="B10" s="6" t="s">
        <v>13</v>
      </c>
      <c r="C10" s="7" t="s">
        <v>13</v>
      </c>
      <c r="D10" s="56">
        <v>2.831</v>
      </c>
      <c r="E10" s="7" t="s">
        <v>16</v>
      </c>
      <c r="F10" s="7" t="s">
        <v>16</v>
      </c>
      <c r="G10" s="56">
        <v>3.6880000000000002</v>
      </c>
      <c r="H10" s="7">
        <v>591487</v>
      </c>
      <c r="I10" s="7" t="s">
        <v>42</v>
      </c>
      <c r="J10" s="53">
        <v>2.4390000000000001</v>
      </c>
      <c r="K10" s="12"/>
      <c r="L10" s="20"/>
      <c r="M10" s="6" t="s">
        <v>13</v>
      </c>
      <c r="N10" s="7" t="s">
        <v>13</v>
      </c>
      <c r="O10" s="56">
        <v>4.6950000000000003</v>
      </c>
      <c r="P10" s="7" t="s">
        <v>16</v>
      </c>
      <c r="Q10" s="7" t="s">
        <v>16</v>
      </c>
      <c r="R10" s="56">
        <v>5.7910000000000004</v>
      </c>
      <c r="S10" s="7">
        <v>591487</v>
      </c>
      <c r="T10" s="7" t="s">
        <v>42</v>
      </c>
      <c r="U10" s="53">
        <v>4.2309999999999999</v>
      </c>
      <c r="V10" s="12"/>
      <c r="W10" s="20"/>
      <c r="X10" s="6" t="s">
        <v>13</v>
      </c>
      <c r="Y10" s="7" t="s">
        <v>13</v>
      </c>
      <c r="Z10" s="56">
        <v>15.734</v>
      </c>
      <c r="AA10" s="7" t="s">
        <v>16</v>
      </c>
      <c r="AB10" s="7" t="s">
        <v>16</v>
      </c>
      <c r="AC10" s="56">
        <v>13.471</v>
      </c>
      <c r="AD10" s="7">
        <v>591487</v>
      </c>
      <c r="AE10" s="7" t="s">
        <v>42</v>
      </c>
      <c r="AF10" s="53" t="s">
        <v>71</v>
      </c>
    </row>
    <row r="11" spans="1:32" x14ac:dyDescent="0.25">
      <c r="A11" s="20"/>
      <c r="B11" s="6">
        <v>491863</v>
      </c>
      <c r="C11" s="7" t="s">
        <v>40</v>
      </c>
      <c r="D11" s="56">
        <v>4.415</v>
      </c>
      <c r="E11" s="7" t="s">
        <v>17</v>
      </c>
      <c r="F11" s="7" t="s">
        <v>17</v>
      </c>
      <c r="G11" s="56">
        <v>4.8789999999999996</v>
      </c>
      <c r="H11" s="7" t="s">
        <v>31</v>
      </c>
      <c r="I11" s="7" t="s">
        <v>31</v>
      </c>
      <c r="J11" s="53" t="s">
        <v>58</v>
      </c>
      <c r="K11" s="12"/>
      <c r="L11" s="20"/>
      <c r="M11" s="35">
        <v>491863</v>
      </c>
      <c r="N11" s="33" t="s">
        <v>66</v>
      </c>
      <c r="O11" s="56">
        <v>3.863</v>
      </c>
      <c r="P11" s="7" t="s">
        <v>17</v>
      </c>
      <c r="Q11" s="7" t="s">
        <v>17</v>
      </c>
      <c r="R11" s="56">
        <v>4.9989999999999997</v>
      </c>
      <c r="S11" s="7" t="s">
        <v>31</v>
      </c>
      <c r="T11" s="7" t="s">
        <v>31</v>
      </c>
      <c r="U11" s="53">
        <v>11.439</v>
      </c>
      <c r="V11" s="12"/>
      <c r="W11" s="20"/>
      <c r="X11" s="6">
        <v>491863</v>
      </c>
      <c r="Y11" s="7" t="s">
        <v>40</v>
      </c>
      <c r="Z11" s="56">
        <v>8.8789999999999996</v>
      </c>
      <c r="AA11" s="7" t="s">
        <v>17</v>
      </c>
      <c r="AB11" s="7" t="s">
        <v>17</v>
      </c>
      <c r="AC11" s="56">
        <v>18.911000000000001</v>
      </c>
      <c r="AD11" s="7" t="s">
        <v>31</v>
      </c>
      <c r="AE11" s="7" t="s">
        <v>31</v>
      </c>
      <c r="AF11" s="53">
        <v>10.590999999999999</v>
      </c>
    </row>
    <row r="12" spans="1:32" x14ac:dyDescent="0.25">
      <c r="A12" s="20"/>
      <c r="B12" s="6" t="s">
        <v>25</v>
      </c>
      <c r="C12" s="7" t="s">
        <v>25</v>
      </c>
      <c r="D12" s="56">
        <v>3.9990000000000001</v>
      </c>
      <c r="E12" s="7" t="s">
        <v>38</v>
      </c>
      <c r="F12" s="7" t="s">
        <v>38</v>
      </c>
      <c r="G12" s="50">
        <v>4.9909999999999997</v>
      </c>
      <c r="H12" s="7" t="s">
        <v>32</v>
      </c>
      <c r="I12" s="7" t="s">
        <v>32</v>
      </c>
      <c r="J12" s="53">
        <v>2.1669999999999998</v>
      </c>
      <c r="K12" s="12"/>
      <c r="L12" s="20"/>
      <c r="M12" s="6" t="s">
        <v>25</v>
      </c>
      <c r="N12" s="7" t="s">
        <v>25</v>
      </c>
      <c r="O12" s="56">
        <v>6.8620000000000001</v>
      </c>
      <c r="P12" s="7" t="s">
        <v>38</v>
      </c>
      <c r="Q12" s="7" t="s">
        <v>38</v>
      </c>
      <c r="R12" s="50">
        <v>5.7009999999999996</v>
      </c>
      <c r="S12" s="7" t="s">
        <v>32</v>
      </c>
      <c r="T12" s="7" t="s">
        <v>32</v>
      </c>
      <c r="U12" s="53">
        <v>4.4790000000000001</v>
      </c>
      <c r="V12" s="12"/>
      <c r="W12" s="20"/>
      <c r="X12" s="6" t="s">
        <v>25</v>
      </c>
      <c r="Y12" s="7" t="s">
        <v>25</v>
      </c>
      <c r="Z12" s="56">
        <v>16.734000000000002</v>
      </c>
      <c r="AA12" s="7" t="s">
        <v>38</v>
      </c>
      <c r="AB12" s="7" t="s">
        <v>38</v>
      </c>
      <c r="AC12" s="56">
        <v>9.1829999999999998</v>
      </c>
      <c r="AD12" s="7" t="s">
        <v>32</v>
      </c>
      <c r="AE12" s="7" t="s">
        <v>32</v>
      </c>
      <c r="AF12" s="53">
        <v>14.166</v>
      </c>
    </row>
    <row r="13" spans="1:32" x14ac:dyDescent="0.25">
      <c r="A13" s="20"/>
      <c r="B13" s="6" t="s">
        <v>26</v>
      </c>
      <c r="C13" s="7" t="s">
        <v>26</v>
      </c>
      <c r="D13" s="50">
        <v>5.415</v>
      </c>
      <c r="E13" s="7" t="s">
        <v>39</v>
      </c>
      <c r="F13" s="7" t="s">
        <v>39</v>
      </c>
      <c r="G13" s="50">
        <v>3.5270000000000001</v>
      </c>
      <c r="H13" s="7" t="s">
        <v>33</v>
      </c>
      <c r="I13" s="7" t="s">
        <v>33</v>
      </c>
      <c r="J13" s="53">
        <v>3.5270000000000001</v>
      </c>
      <c r="K13" s="12"/>
      <c r="L13" s="20"/>
      <c r="M13" s="35" t="s">
        <v>26</v>
      </c>
      <c r="N13" s="33" t="s">
        <v>67</v>
      </c>
      <c r="O13" s="56">
        <v>3.1669999999999998</v>
      </c>
      <c r="P13" s="7" t="s">
        <v>39</v>
      </c>
      <c r="Q13" s="7" t="s">
        <v>39</v>
      </c>
      <c r="R13" s="56">
        <v>10.199</v>
      </c>
      <c r="S13" s="33" t="s">
        <v>33</v>
      </c>
      <c r="T13" s="33" t="s">
        <v>65</v>
      </c>
      <c r="U13" s="53">
        <v>4.7110000000000003</v>
      </c>
      <c r="V13" s="12"/>
      <c r="W13" s="20"/>
      <c r="X13" s="6" t="s">
        <v>26</v>
      </c>
      <c r="Y13" s="7" t="s">
        <v>26</v>
      </c>
      <c r="Z13" s="56">
        <v>10.414999999999999</v>
      </c>
      <c r="AA13" s="33" t="s">
        <v>39</v>
      </c>
      <c r="AB13" s="33" t="s">
        <v>70</v>
      </c>
      <c r="AC13" s="56">
        <v>22.998000000000001</v>
      </c>
      <c r="AD13" s="7" t="s">
        <v>33</v>
      </c>
      <c r="AE13" s="7" t="s">
        <v>33</v>
      </c>
      <c r="AF13" s="53">
        <v>9.7420000000000009</v>
      </c>
    </row>
    <row r="14" spans="1:32" ht="15.75" thickBot="1" x14ac:dyDescent="0.3">
      <c r="A14" s="25"/>
      <c r="B14" s="8" t="s">
        <v>27</v>
      </c>
      <c r="C14" s="9" t="s">
        <v>27</v>
      </c>
      <c r="D14" s="51">
        <v>2.7989999999999999</v>
      </c>
      <c r="E14" s="9">
        <v>605196</v>
      </c>
      <c r="F14" s="9" t="s">
        <v>41</v>
      </c>
      <c r="G14" s="51">
        <v>2.863</v>
      </c>
      <c r="H14" s="9" t="s">
        <v>21</v>
      </c>
      <c r="I14" s="9" t="s">
        <v>21</v>
      </c>
      <c r="J14" s="54">
        <v>6.9189999999999996</v>
      </c>
      <c r="K14" s="12"/>
      <c r="L14" s="25"/>
      <c r="M14" s="8" t="s">
        <v>27</v>
      </c>
      <c r="N14" s="9" t="s">
        <v>27</v>
      </c>
      <c r="O14" s="51">
        <v>3.327</v>
      </c>
      <c r="P14" s="9">
        <v>605196</v>
      </c>
      <c r="Q14" s="9" t="s">
        <v>41</v>
      </c>
      <c r="R14" s="51">
        <v>6.6230000000000002</v>
      </c>
      <c r="S14" s="9" t="s">
        <v>21</v>
      </c>
      <c r="T14" s="9" t="s">
        <v>21</v>
      </c>
      <c r="U14" s="54">
        <v>5.7190000000000003</v>
      </c>
      <c r="V14" s="12"/>
      <c r="W14" s="25"/>
      <c r="X14" s="8" t="s">
        <v>27</v>
      </c>
      <c r="Y14" s="9" t="s">
        <v>27</v>
      </c>
      <c r="Z14" s="51">
        <v>12.734999999999999</v>
      </c>
      <c r="AA14" s="9">
        <v>605196</v>
      </c>
      <c r="AB14" s="9" t="s">
        <v>41</v>
      </c>
      <c r="AC14" s="51">
        <v>19.623000000000001</v>
      </c>
      <c r="AD14" s="9" t="s">
        <v>21</v>
      </c>
      <c r="AE14" s="9" t="s">
        <v>21</v>
      </c>
      <c r="AF14" s="54">
        <v>6.6470000000000002</v>
      </c>
    </row>
    <row r="15" spans="1:32" x14ac:dyDescent="0.25">
      <c r="A15" s="30" t="s">
        <v>108</v>
      </c>
      <c r="B15" s="28"/>
      <c r="C15" s="28">
        <v>0</v>
      </c>
      <c r="D15" s="28"/>
      <c r="E15" s="28"/>
      <c r="F15" s="28">
        <v>0</v>
      </c>
      <c r="G15" s="28"/>
      <c r="H15" s="28"/>
      <c r="I15" s="12">
        <v>2</v>
      </c>
      <c r="J15" s="12"/>
      <c r="K15" s="12"/>
      <c r="L15" s="30" t="s">
        <v>108</v>
      </c>
      <c r="M15" s="12"/>
      <c r="N15" s="12">
        <v>4</v>
      </c>
      <c r="O15" s="12"/>
      <c r="P15" s="12"/>
      <c r="Q15" s="12">
        <v>3</v>
      </c>
      <c r="R15" s="12"/>
      <c r="S15" s="12"/>
      <c r="T15" s="12">
        <v>2</v>
      </c>
      <c r="U15" s="12"/>
      <c r="V15" s="12"/>
      <c r="W15" s="30" t="s">
        <v>108</v>
      </c>
      <c r="X15" s="12"/>
      <c r="Y15" s="12">
        <v>1</v>
      </c>
      <c r="Z15" s="12"/>
      <c r="AA15" s="12"/>
      <c r="AB15" s="12">
        <v>2</v>
      </c>
      <c r="AC15" s="12"/>
      <c r="AD15" s="12"/>
      <c r="AE15" s="12">
        <v>1</v>
      </c>
      <c r="AF15" s="2"/>
    </row>
    <row r="16" spans="1:32" x14ac:dyDescent="0.25">
      <c r="A16" s="31" t="s">
        <v>109</v>
      </c>
      <c r="B16" s="12"/>
      <c r="C16" s="12">
        <v>0</v>
      </c>
      <c r="D16" s="12"/>
      <c r="E16" s="12"/>
      <c r="F16" s="12">
        <v>0</v>
      </c>
      <c r="G16" s="12"/>
      <c r="H16" s="12"/>
      <c r="I16" s="12">
        <v>0</v>
      </c>
      <c r="J16" s="12"/>
      <c r="K16" s="12"/>
      <c r="L16" s="31" t="s">
        <v>109</v>
      </c>
      <c r="M16" s="12"/>
      <c r="N16" s="12">
        <v>0</v>
      </c>
      <c r="O16" s="12"/>
      <c r="P16" s="12"/>
      <c r="Q16" s="12">
        <v>0</v>
      </c>
      <c r="R16" s="12"/>
      <c r="S16" s="12"/>
      <c r="T16" s="12">
        <v>0</v>
      </c>
      <c r="U16" s="12"/>
      <c r="V16" s="12"/>
      <c r="W16" s="31" t="s">
        <v>109</v>
      </c>
      <c r="X16" s="12"/>
      <c r="Y16" s="12">
        <v>0</v>
      </c>
      <c r="Z16" s="12"/>
      <c r="AA16" s="12"/>
      <c r="AB16" s="12">
        <v>0</v>
      </c>
      <c r="AC16" s="12"/>
      <c r="AD16" s="12"/>
      <c r="AE16" s="12">
        <v>0</v>
      </c>
      <c r="AF16" s="2"/>
    </row>
    <row r="17" spans="1:33" x14ac:dyDescent="0.25">
      <c r="A17" s="32" t="s">
        <v>110</v>
      </c>
      <c r="B17" s="12"/>
      <c r="C17" s="12">
        <v>0</v>
      </c>
      <c r="D17" s="12"/>
      <c r="E17" s="12"/>
      <c r="F17" s="12">
        <v>0</v>
      </c>
      <c r="G17" s="12"/>
      <c r="H17" s="12"/>
      <c r="I17" s="12">
        <v>0</v>
      </c>
      <c r="J17" s="12"/>
      <c r="K17" s="12"/>
      <c r="L17" s="32" t="s">
        <v>110</v>
      </c>
      <c r="M17" s="12"/>
      <c r="N17" s="12">
        <v>0</v>
      </c>
      <c r="O17" s="12"/>
      <c r="P17" s="12"/>
      <c r="Q17" s="12">
        <v>0</v>
      </c>
      <c r="R17" s="12"/>
      <c r="S17" s="12"/>
      <c r="T17" s="12">
        <v>0</v>
      </c>
      <c r="U17" s="12"/>
      <c r="V17" s="12"/>
      <c r="W17" s="32" t="s">
        <v>110</v>
      </c>
      <c r="X17" s="12"/>
      <c r="Y17" s="12">
        <v>0</v>
      </c>
      <c r="Z17" s="12"/>
      <c r="AA17" s="12"/>
      <c r="AB17" s="12">
        <v>0</v>
      </c>
      <c r="AC17" s="12"/>
      <c r="AD17" s="12"/>
      <c r="AE17" s="12">
        <v>0</v>
      </c>
      <c r="AF17" s="2"/>
    </row>
    <row r="18" spans="1:33" x14ac:dyDescent="0.25">
      <c r="A18" s="12" t="s">
        <v>111</v>
      </c>
      <c r="B18" s="12"/>
      <c r="C18" s="12"/>
      <c r="D18" s="57">
        <f>AVERAGE(D3:D14)</f>
        <v>3.9455000000000005</v>
      </c>
      <c r="E18" s="12"/>
      <c r="F18" s="12"/>
      <c r="G18" s="57">
        <f>AVERAGE(G3:G14)</f>
        <v>3.9784999999999999</v>
      </c>
      <c r="H18" s="12"/>
      <c r="I18" s="12"/>
      <c r="J18" s="57">
        <f>AVERAGE(J3:J14)</f>
        <v>3.9880909090909089</v>
      </c>
      <c r="K18" s="12"/>
      <c r="L18" s="12" t="s">
        <v>111</v>
      </c>
      <c r="M18" s="12"/>
      <c r="N18" s="12"/>
      <c r="O18" s="57">
        <f>AVERAGE(O3:O14)</f>
        <v>5.1019999999999994</v>
      </c>
      <c r="P18" s="12"/>
      <c r="Q18" s="12"/>
      <c r="R18" s="57">
        <f>AVERAGE(R3:R14)</f>
        <v>6.9301818181818193</v>
      </c>
      <c r="S18" s="12"/>
      <c r="T18" s="12"/>
      <c r="U18" s="57">
        <f>AVERAGE(U3:U14)</f>
        <v>6.0744999999999996</v>
      </c>
      <c r="V18" s="12"/>
      <c r="W18" s="12" t="s">
        <v>111</v>
      </c>
      <c r="X18" s="12"/>
      <c r="Y18" s="12"/>
      <c r="Z18" s="57">
        <f>AVERAGE(Z3:Z14)</f>
        <v>11.02825</v>
      </c>
      <c r="AA18" s="12"/>
      <c r="AB18" s="12"/>
      <c r="AC18" s="57">
        <f>AVERAGE(AC3:AC14)</f>
        <v>15.178166666666664</v>
      </c>
      <c r="AD18" s="12"/>
      <c r="AE18" s="12"/>
      <c r="AF18" s="57">
        <f>AVERAGE(AF3:AF14)</f>
        <v>9.1907272727272726</v>
      </c>
    </row>
    <row r="19" spans="1:33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2"/>
    </row>
    <row r="20" spans="1:33" ht="15.75" thickBot="1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2"/>
    </row>
    <row r="21" spans="1:33" ht="15.75" thickBot="1" x14ac:dyDescent="0.3">
      <c r="A21" s="10" t="s">
        <v>45</v>
      </c>
      <c r="B21" s="11" t="s">
        <v>0</v>
      </c>
      <c r="C21" s="11"/>
      <c r="D21" s="11"/>
      <c r="E21" s="11"/>
      <c r="F21" s="11"/>
      <c r="G21" s="11"/>
      <c r="H21" s="11"/>
      <c r="I21" s="13"/>
      <c r="J21" s="12"/>
      <c r="K21" s="12"/>
      <c r="L21" s="10" t="s">
        <v>44</v>
      </c>
      <c r="M21" s="11" t="s">
        <v>7</v>
      </c>
      <c r="N21" s="11"/>
      <c r="O21" s="11"/>
      <c r="P21" s="11"/>
      <c r="Q21" s="11"/>
      <c r="R21" s="11"/>
      <c r="S21" s="11"/>
      <c r="T21" s="13"/>
      <c r="U21" s="12"/>
      <c r="V21" s="12"/>
      <c r="W21" s="10" t="s">
        <v>52</v>
      </c>
      <c r="X21" s="11" t="s">
        <v>9</v>
      </c>
      <c r="Y21" s="11"/>
      <c r="Z21" s="11"/>
      <c r="AA21" s="11"/>
      <c r="AB21" s="11"/>
      <c r="AC21" s="11"/>
      <c r="AD21" s="11"/>
      <c r="AE21" s="13"/>
      <c r="AF21" s="2"/>
    </row>
    <row r="22" spans="1:33" ht="15.75" thickBot="1" x14ac:dyDescent="0.3">
      <c r="A22" s="14"/>
      <c r="B22" s="18" t="s">
        <v>3</v>
      </c>
      <c r="C22" s="19" t="s">
        <v>2</v>
      </c>
      <c r="D22" s="19" t="s">
        <v>43</v>
      </c>
      <c r="E22" s="19" t="s">
        <v>4</v>
      </c>
      <c r="F22" s="19" t="s">
        <v>2</v>
      </c>
      <c r="G22" s="16" t="s">
        <v>43</v>
      </c>
      <c r="H22" s="19" t="s">
        <v>5</v>
      </c>
      <c r="I22" s="19" t="s">
        <v>2</v>
      </c>
      <c r="J22" s="17" t="s">
        <v>43</v>
      </c>
      <c r="K22" s="12"/>
      <c r="L22" s="14"/>
      <c r="M22" s="18" t="s">
        <v>3</v>
      </c>
      <c r="N22" s="19" t="s">
        <v>2</v>
      </c>
      <c r="O22" s="19" t="s">
        <v>43</v>
      </c>
      <c r="P22" s="19" t="s">
        <v>4</v>
      </c>
      <c r="Q22" s="19" t="s">
        <v>2</v>
      </c>
      <c r="R22" s="16" t="s">
        <v>43</v>
      </c>
      <c r="S22" s="19" t="s">
        <v>5</v>
      </c>
      <c r="T22" s="19" t="s">
        <v>2</v>
      </c>
      <c r="U22" s="17" t="s">
        <v>43</v>
      </c>
      <c r="V22" s="12"/>
      <c r="W22" s="14"/>
      <c r="X22" s="18" t="s">
        <v>3</v>
      </c>
      <c r="Y22" s="19" t="s">
        <v>2</v>
      </c>
      <c r="Z22" s="19" t="s">
        <v>43</v>
      </c>
      <c r="AA22" s="19" t="s">
        <v>4</v>
      </c>
      <c r="AB22" s="19" t="s">
        <v>2</v>
      </c>
      <c r="AC22" s="16" t="s">
        <v>43</v>
      </c>
      <c r="AD22" s="19" t="s">
        <v>5</v>
      </c>
      <c r="AE22" s="19" t="s">
        <v>2</v>
      </c>
      <c r="AF22" s="3" t="s">
        <v>43</v>
      </c>
      <c r="AG22" s="23"/>
    </row>
    <row r="23" spans="1:33" x14ac:dyDescent="0.25">
      <c r="A23" s="20"/>
      <c r="B23" s="4" t="s">
        <v>23</v>
      </c>
      <c r="C23" s="5" t="s">
        <v>23</v>
      </c>
      <c r="D23" s="49">
        <v>4.0380000000000003</v>
      </c>
      <c r="E23" s="5" t="s">
        <v>34</v>
      </c>
      <c r="F23" s="5" t="s">
        <v>34</v>
      </c>
      <c r="G23" s="49">
        <v>4.2949999999999999</v>
      </c>
      <c r="H23" s="34" t="s">
        <v>28</v>
      </c>
      <c r="I23" s="34" t="s">
        <v>73</v>
      </c>
      <c r="J23" s="52">
        <v>5.0960000000000001</v>
      </c>
      <c r="K23" s="12"/>
      <c r="L23" s="20"/>
      <c r="M23" s="4" t="s">
        <v>23</v>
      </c>
      <c r="N23" s="5" t="s">
        <v>23</v>
      </c>
      <c r="O23" s="49">
        <v>4.8869999999999996</v>
      </c>
      <c r="P23" s="5" t="s">
        <v>34</v>
      </c>
      <c r="Q23" s="5" t="s">
        <v>34</v>
      </c>
      <c r="R23" s="49">
        <v>8.1910000000000007</v>
      </c>
      <c r="S23" s="5" t="s">
        <v>28</v>
      </c>
      <c r="T23" s="5" t="s">
        <v>28</v>
      </c>
      <c r="U23" s="52">
        <v>4.2309999999999999</v>
      </c>
      <c r="V23" s="12"/>
      <c r="W23" s="20"/>
      <c r="X23" s="4" t="s">
        <v>23</v>
      </c>
      <c r="Y23" s="5" t="s">
        <v>23</v>
      </c>
      <c r="Z23" s="49">
        <v>7.0389999999999997</v>
      </c>
      <c r="AA23" s="5" t="s">
        <v>34</v>
      </c>
      <c r="AB23" s="5" t="s">
        <v>34</v>
      </c>
      <c r="AC23" s="49" t="s">
        <v>104</v>
      </c>
      <c r="AD23" s="5" t="s">
        <v>28</v>
      </c>
      <c r="AE23" s="5" t="s">
        <v>28</v>
      </c>
      <c r="AF23" s="52" t="s">
        <v>103</v>
      </c>
      <c r="AG23" s="23"/>
    </row>
    <row r="24" spans="1:33" x14ac:dyDescent="0.25">
      <c r="A24" s="20"/>
      <c r="B24" s="6" t="s">
        <v>10</v>
      </c>
      <c r="C24" s="7" t="s">
        <v>72</v>
      </c>
      <c r="D24" s="50">
        <v>6.8150000000000004</v>
      </c>
      <c r="E24" s="7" t="s">
        <v>14</v>
      </c>
      <c r="F24" s="7" t="s">
        <v>14</v>
      </c>
      <c r="G24" s="50">
        <v>4</v>
      </c>
      <c r="H24" s="7" t="s">
        <v>18</v>
      </c>
      <c r="I24" s="7" t="s">
        <v>18</v>
      </c>
      <c r="J24" s="53">
        <v>5.2949999999999999</v>
      </c>
      <c r="K24" s="12"/>
      <c r="L24" s="20"/>
      <c r="M24" s="6" t="s">
        <v>10</v>
      </c>
      <c r="N24" s="7" t="s">
        <v>10</v>
      </c>
      <c r="O24" s="50">
        <v>5.2309999999999999</v>
      </c>
      <c r="P24" s="7" t="s">
        <v>14</v>
      </c>
      <c r="Q24" s="7" t="s">
        <v>14</v>
      </c>
      <c r="R24" s="50">
        <v>4.8390000000000004</v>
      </c>
      <c r="S24" s="7" t="s">
        <v>18</v>
      </c>
      <c r="T24" s="7" t="s">
        <v>18</v>
      </c>
      <c r="U24" s="53">
        <v>5.9989999999999997</v>
      </c>
      <c r="V24" s="12"/>
      <c r="W24" s="20"/>
      <c r="X24" s="6" t="s">
        <v>10</v>
      </c>
      <c r="Y24" s="7" t="s">
        <v>10</v>
      </c>
      <c r="Z24" s="50">
        <v>15.839</v>
      </c>
      <c r="AA24" s="7" t="s">
        <v>14</v>
      </c>
      <c r="AB24" s="7" t="s">
        <v>14</v>
      </c>
      <c r="AC24" s="50" t="s">
        <v>121</v>
      </c>
      <c r="AD24" s="7" t="s">
        <v>18</v>
      </c>
      <c r="AE24" s="7" t="s">
        <v>18</v>
      </c>
      <c r="AF24" s="53">
        <v>10.047000000000001</v>
      </c>
      <c r="AG24" s="23"/>
    </row>
    <row r="25" spans="1:33" x14ac:dyDescent="0.25">
      <c r="A25" s="20"/>
      <c r="B25" s="6" t="s">
        <v>22</v>
      </c>
      <c r="C25" s="7" t="s">
        <v>22</v>
      </c>
      <c r="D25" s="50">
        <v>3.9180000000000001</v>
      </c>
      <c r="E25" s="7">
        <v>509133</v>
      </c>
      <c r="F25" s="7" t="s">
        <v>54</v>
      </c>
      <c r="G25" s="50">
        <v>2.6869999999999998</v>
      </c>
      <c r="H25" s="7" t="s">
        <v>19</v>
      </c>
      <c r="I25" s="7" t="s">
        <v>19</v>
      </c>
      <c r="J25" s="53">
        <v>4.6070000000000002</v>
      </c>
      <c r="K25" s="12"/>
      <c r="L25" s="20"/>
      <c r="M25" s="6" t="s">
        <v>22</v>
      </c>
      <c r="N25" s="7" t="s">
        <v>22</v>
      </c>
      <c r="O25" s="50">
        <v>6.9589999999999996</v>
      </c>
      <c r="P25" s="7">
        <v>509133</v>
      </c>
      <c r="Q25" s="7" t="s">
        <v>54</v>
      </c>
      <c r="R25" s="50">
        <v>3.448</v>
      </c>
      <c r="S25" s="7" t="s">
        <v>19</v>
      </c>
      <c r="T25" s="7" t="s">
        <v>19</v>
      </c>
      <c r="U25" s="53">
        <v>8.9350000000000005</v>
      </c>
      <c r="V25" s="12"/>
      <c r="W25" s="20"/>
      <c r="X25" s="6" t="s">
        <v>22</v>
      </c>
      <c r="Y25" s="7" t="s">
        <v>22</v>
      </c>
      <c r="Z25" s="50">
        <v>12.255000000000001</v>
      </c>
      <c r="AA25" s="7">
        <v>509133</v>
      </c>
      <c r="AB25" s="7" t="s">
        <v>54</v>
      </c>
      <c r="AC25" s="50" t="s">
        <v>122</v>
      </c>
      <c r="AD25" s="7" t="s">
        <v>19</v>
      </c>
      <c r="AE25" s="7" t="s">
        <v>19</v>
      </c>
      <c r="AF25" s="53">
        <v>7.7110000000000003</v>
      </c>
      <c r="AG25" s="23"/>
    </row>
    <row r="26" spans="1:33" ht="15.75" thickBot="1" x14ac:dyDescent="0.3">
      <c r="A26" s="20"/>
      <c r="B26" s="6">
        <v>274981</v>
      </c>
      <c r="C26" s="7" t="s">
        <v>53</v>
      </c>
      <c r="D26" s="50">
        <v>5.0549999999999997</v>
      </c>
      <c r="E26" s="7" t="s">
        <v>35</v>
      </c>
      <c r="F26" s="7" t="s">
        <v>35</v>
      </c>
      <c r="G26" s="56">
        <v>2.879</v>
      </c>
      <c r="H26" s="7" t="s">
        <v>29</v>
      </c>
      <c r="I26" s="7" t="s">
        <v>29</v>
      </c>
      <c r="J26" s="53">
        <v>3.0790000000000002</v>
      </c>
      <c r="K26" s="12"/>
      <c r="L26" s="20"/>
      <c r="M26" s="6">
        <v>274981</v>
      </c>
      <c r="N26" s="7" t="s">
        <v>53</v>
      </c>
      <c r="O26" s="50">
        <v>2.359</v>
      </c>
      <c r="P26" s="7" t="s">
        <v>35</v>
      </c>
      <c r="Q26" s="7" t="s">
        <v>35</v>
      </c>
      <c r="R26" s="50" t="s">
        <v>76</v>
      </c>
      <c r="S26" s="7" t="s">
        <v>29</v>
      </c>
      <c r="T26" s="7" t="s">
        <v>29</v>
      </c>
      <c r="U26" s="53">
        <v>6.9909999999999997</v>
      </c>
      <c r="V26" s="12"/>
      <c r="W26" s="20"/>
      <c r="X26" s="6">
        <v>274981</v>
      </c>
      <c r="Y26" s="7" t="s">
        <v>53</v>
      </c>
      <c r="Z26" s="50">
        <v>7.4710000000000001</v>
      </c>
      <c r="AA26" s="7" t="s">
        <v>35</v>
      </c>
      <c r="AB26" s="7" t="s">
        <v>35</v>
      </c>
      <c r="AC26" s="50" t="s">
        <v>123</v>
      </c>
      <c r="AD26" s="7" t="s">
        <v>29</v>
      </c>
      <c r="AE26" s="7" t="s">
        <v>29</v>
      </c>
      <c r="AF26" s="53">
        <v>9.5969999999999995</v>
      </c>
      <c r="AG26" s="26"/>
    </row>
    <row r="27" spans="1:33" x14ac:dyDescent="0.25">
      <c r="A27" s="20"/>
      <c r="B27" s="6" t="s">
        <v>24</v>
      </c>
      <c r="C27" s="7" t="s">
        <v>24</v>
      </c>
      <c r="D27" s="56">
        <v>4.5030000000000001</v>
      </c>
      <c r="E27" s="7" t="s">
        <v>36</v>
      </c>
      <c r="F27" s="7" t="s">
        <v>36</v>
      </c>
      <c r="G27" s="56">
        <v>4.431</v>
      </c>
      <c r="H27" s="33">
        <v>730467</v>
      </c>
      <c r="I27" s="33" t="s">
        <v>74</v>
      </c>
      <c r="J27" s="53">
        <v>3.7349999999999999</v>
      </c>
      <c r="K27" s="12"/>
      <c r="L27" s="20"/>
      <c r="M27" s="6" t="s">
        <v>24</v>
      </c>
      <c r="N27" s="7" t="s">
        <v>24</v>
      </c>
      <c r="O27" s="50">
        <v>3.0550000000000002</v>
      </c>
      <c r="P27" s="7" t="s">
        <v>36</v>
      </c>
      <c r="Q27" s="7" t="s">
        <v>36</v>
      </c>
      <c r="R27" s="50">
        <v>5.6390000000000002</v>
      </c>
      <c r="S27" s="7">
        <v>730467</v>
      </c>
      <c r="T27" s="7" t="s">
        <v>55</v>
      </c>
      <c r="U27" s="53">
        <v>4.6310000000000002</v>
      </c>
      <c r="V27" s="12"/>
      <c r="W27" s="20"/>
      <c r="X27" s="6" t="s">
        <v>24</v>
      </c>
      <c r="Y27" s="7" t="s">
        <v>24</v>
      </c>
      <c r="Z27" s="50">
        <v>9.9819999999999993</v>
      </c>
      <c r="AA27" s="7" t="s">
        <v>36</v>
      </c>
      <c r="AB27" s="7" t="s">
        <v>36</v>
      </c>
      <c r="AC27" s="50" t="s">
        <v>124</v>
      </c>
      <c r="AD27" s="7">
        <v>730467</v>
      </c>
      <c r="AE27" s="7" t="s">
        <v>55</v>
      </c>
      <c r="AF27" s="53">
        <v>7.2629999999999999</v>
      </c>
      <c r="AG27" s="21"/>
    </row>
    <row r="28" spans="1:33" ht="15.75" thickBot="1" x14ac:dyDescent="0.3">
      <c r="A28" s="25"/>
      <c r="B28" s="8" t="s">
        <v>11</v>
      </c>
      <c r="C28" s="9" t="s">
        <v>11</v>
      </c>
      <c r="D28" s="51">
        <v>3.9990000000000001</v>
      </c>
      <c r="E28" s="9" t="s">
        <v>15</v>
      </c>
      <c r="F28" s="9" t="s">
        <v>15</v>
      </c>
      <c r="G28" s="51">
        <v>4.5830000000000002</v>
      </c>
      <c r="H28" s="9" t="s">
        <v>30</v>
      </c>
      <c r="I28" s="9" t="s">
        <v>30</v>
      </c>
      <c r="J28" s="54">
        <v>2.6869999999999998</v>
      </c>
      <c r="K28" s="12"/>
      <c r="L28" s="25"/>
      <c r="M28" s="8" t="s">
        <v>11</v>
      </c>
      <c r="N28" s="9" t="s">
        <v>11</v>
      </c>
      <c r="O28" s="51">
        <v>4.2469999999999999</v>
      </c>
      <c r="P28" s="9" t="s">
        <v>15</v>
      </c>
      <c r="Q28" s="9" t="s">
        <v>15</v>
      </c>
      <c r="R28" s="51">
        <v>16.797000000000001</v>
      </c>
      <c r="S28" s="9" t="s">
        <v>30</v>
      </c>
      <c r="T28" s="9" t="s">
        <v>30</v>
      </c>
      <c r="U28" s="54">
        <v>5.423</v>
      </c>
      <c r="V28" s="12"/>
      <c r="W28" s="25"/>
      <c r="X28" s="8" t="s">
        <v>11</v>
      </c>
      <c r="Y28" s="9" t="s">
        <v>11</v>
      </c>
      <c r="Z28" s="51">
        <v>9.407</v>
      </c>
      <c r="AA28" s="9" t="s">
        <v>15</v>
      </c>
      <c r="AB28" s="9" t="s">
        <v>15</v>
      </c>
      <c r="AC28" s="51" t="s">
        <v>125</v>
      </c>
      <c r="AD28" s="9" t="s">
        <v>30</v>
      </c>
      <c r="AE28" s="9" t="s">
        <v>30</v>
      </c>
      <c r="AF28" s="54">
        <v>6.2720000000000002</v>
      </c>
      <c r="AG28" s="23"/>
    </row>
    <row r="29" spans="1:33" x14ac:dyDescent="0.25">
      <c r="A29" s="14"/>
      <c r="B29" s="4" t="s">
        <v>12</v>
      </c>
      <c r="C29" s="5" t="s">
        <v>12</v>
      </c>
      <c r="D29" s="49">
        <v>4.0229999999999997</v>
      </c>
      <c r="E29" s="5" t="s">
        <v>37</v>
      </c>
      <c r="F29" s="5" t="s">
        <v>37</v>
      </c>
      <c r="G29" s="49">
        <v>4.0720000000000001</v>
      </c>
      <c r="H29" s="5" t="s">
        <v>20</v>
      </c>
      <c r="I29" s="5" t="s">
        <v>20</v>
      </c>
      <c r="J29" s="52">
        <v>3.9590000000000001</v>
      </c>
      <c r="K29" s="12"/>
      <c r="L29" s="14"/>
      <c r="M29" s="4" t="s">
        <v>12</v>
      </c>
      <c r="N29" s="5" t="s">
        <v>12</v>
      </c>
      <c r="O29" s="49">
        <v>5.0549999999999997</v>
      </c>
      <c r="P29" s="5" t="s">
        <v>37</v>
      </c>
      <c r="Q29" s="5" t="s">
        <v>37</v>
      </c>
      <c r="R29" s="49">
        <v>6.5839999999999996</v>
      </c>
      <c r="S29" s="5" t="s">
        <v>20</v>
      </c>
      <c r="T29" s="5" t="s">
        <v>20</v>
      </c>
      <c r="U29" s="52">
        <v>5.1749999999999998</v>
      </c>
      <c r="V29" s="12"/>
      <c r="W29" s="14"/>
      <c r="X29" s="4" t="s">
        <v>12</v>
      </c>
      <c r="Y29" s="5" t="s">
        <v>12</v>
      </c>
      <c r="Z29" s="49">
        <v>15.679</v>
      </c>
      <c r="AA29" s="5" t="s">
        <v>37</v>
      </c>
      <c r="AB29" s="5" t="s">
        <v>37</v>
      </c>
      <c r="AC29" s="49" t="s">
        <v>126</v>
      </c>
      <c r="AD29" s="5" t="s">
        <v>20</v>
      </c>
      <c r="AE29" s="5" t="s">
        <v>20</v>
      </c>
      <c r="AF29" s="52">
        <v>10.191000000000001</v>
      </c>
      <c r="AG29" s="23"/>
    </row>
    <row r="30" spans="1:33" x14ac:dyDescent="0.25">
      <c r="A30" s="20"/>
      <c r="B30" s="6" t="s">
        <v>13</v>
      </c>
      <c r="C30" s="7" t="s">
        <v>13</v>
      </c>
      <c r="D30" s="56">
        <v>3.2149999999999999</v>
      </c>
      <c r="E30" s="7" t="s">
        <v>16</v>
      </c>
      <c r="F30" s="7" t="s">
        <v>16</v>
      </c>
      <c r="G30" s="56">
        <v>4.4790000000000001</v>
      </c>
      <c r="H30" s="7">
        <v>591487</v>
      </c>
      <c r="I30" s="7" t="s">
        <v>42</v>
      </c>
      <c r="J30" s="53">
        <v>3.8069999999999999</v>
      </c>
      <c r="K30" s="12"/>
      <c r="L30" s="20"/>
      <c r="M30" s="6" t="s">
        <v>13</v>
      </c>
      <c r="N30" s="7" t="s">
        <v>13</v>
      </c>
      <c r="O30" s="56">
        <v>6.431</v>
      </c>
      <c r="P30" s="7" t="s">
        <v>16</v>
      </c>
      <c r="Q30" s="7" t="s">
        <v>16</v>
      </c>
      <c r="R30" s="56">
        <v>4.2720000000000002</v>
      </c>
      <c r="S30" s="7">
        <v>591487</v>
      </c>
      <c r="T30" s="7" t="s">
        <v>42</v>
      </c>
      <c r="U30" s="53">
        <v>3.2949999999999999</v>
      </c>
      <c r="V30" s="12"/>
      <c r="W30" s="20"/>
      <c r="X30" s="6" t="s">
        <v>13</v>
      </c>
      <c r="Y30" s="7" t="s">
        <v>13</v>
      </c>
      <c r="Z30" s="50">
        <v>10.239000000000001</v>
      </c>
      <c r="AA30" s="7" t="s">
        <v>16</v>
      </c>
      <c r="AB30" s="7" t="s">
        <v>16</v>
      </c>
      <c r="AC30" s="50" t="s">
        <v>127</v>
      </c>
      <c r="AD30" s="7">
        <v>591487</v>
      </c>
      <c r="AE30" s="7" t="s">
        <v>42</v>
      </c>
      <c r="AF30" s="53">
        <v>11.189</v>
      </c>
      <c r="AG30" s="23"/>
    </row>
    <row r="31" spans="1:33" x14ac:dyDescent="0.25">
      <c r="A31" s="20"/>
      <c r="B31" s="6">
        <v>491863</v>
      </c>
      <c r="C31" s="7" t="s">
        <v>40</v>
      </c>
      <c r="D31" s="56">
        <v>4.9429999999999996</v>
      </c>
      <c r="E31" s="7" t="s">
        <v>17</v>
      </c>
      <c r="F31" s="7" t="s">
        <v>17</v>
      </c>
      <c r="G31" s="56">
        <v>5.6950000000000003</v>
      </c>
      <c r="H31" s="7" t="s">
        <v>31</v>
      </c>
      <c r="I31" s="7" t="s">
        <v>31</v>
      </c>
      <c r="J31" s="53">
        <v>3.863</v>
      </c>
      <c r="K31" s="12"/>
      <c r="L31" s="20"/>
      <c r="M31" s="6">
        <v>491863</v>
      </c>
      <c r="N31" s="7" t="s">
        <v>40</v>
      </c>
      <c r="O31" s="56">
        <v>2.7519999999999998</v>
      </c>
      <c r="P31" s="7" t="s">
        <v>17</v>
      </c>
      <c r="Q31" s="7" t="s">
        <v>17</v>
      </c>
      <c r="R31" s="56">
        <v>4.8630000000000004</v>
      </c>
      <c r="S31" s="7" t="s">
        <v>31</v>
      </c>
      <c r="T31" s="7" t="s">
        <v>31</v>
      </c>
      <c r="U31" s="53">
        <v>8.5109999999999992</v>
      </c>
      <c r="V31" s="12"/>
      <c r="W31" s="20"/>
      <c r="X31" s="6">
        <v>491863</v>
      </c>
      <c r="Y31" s="7" t="s">
        <v>40</v>
      </c>
      <c r="Z31" s="50">
        <v>8.4149999999999991</v>
      </c>
      <c r="AA31" s="7" t="s">
        <v>17</v>
      </c>
      <c r="AB31" s="7" t="s">
        <v>17</v>
      </c>
      <c r="AC31" s="50" t="s">
        <v>128</v>
      </c>
      <c r="AD31" s="7" t="s">
        <v>31</v>
      </c>
      <c r="AE31" s="7" t="s">
        <v>31</v>
      </c>
      <c r="AF31" s="53">
        <v>9.8870000000000005</v>
      </c>
      <c r="AG31" s="23"/>
    </row>
    <row r="32" spans="1:33" ht="15.75" thickBot="1" x14ac:dyDescent="0.3">
      <c r="A32" s="20"/>
      <c r="B32" s="6" t="s">
        <v>25</v>
      </c>
      <c r="C32" s="7" t="s">
        <v>25</v>
      </c>
      <c r="D32" s="50">
        <v>3.8180000000000001</v>
      </c>
      <c r="E32" s="7" t="s">
        <v>38</v>
      </c>
      <c r="F32" s="7" t="s">
        <v>38</v>
      </c>
      <c r="G32" s="56">
        <v>3.927</v>
      </c>
      <c r="H32" s="7" t="s">
        <v>32</v>
      </c>
      <c r="I32" s="7" t="s">
        <v>32</v>
      </c>
      <c r="J32" s="53">
        <v>4.5039999999999996</v>
      </c>
      <c r="K32" s="12"/>
      <c r="L32" s="20"/>
      <c r="M32" s="6" t="s">
        <v>25</v>
      </c>
      <c r="N32" s="7" t="s">
        <v>25</v>
      </c>
      <c r="O32" s="50">
        <v>5.8630000000000004</v>
      </c>
      <c r="P32" s="7" t="s">
        <v>38</v>
      </c>
      <c r="Q32" s="7" t="s">
        <v>38</v>
      </c>
      <c r="R32" s="50" t="s">
        <v>77</v>
      </c>
      <c r="S32" s="7" t="s">
        <v>32</v>
      </c>
      <c r="T32" s="7" t="s">
        <v>32</v>
      </c>
      <c r="U32" s="53">
        <v>7.8159999999999998</v>
      </c>
      <c r="V32" s="12"/>
      <c r="W32" s="20"/>
      <c r="X32" s="6" t="s">
        <v>25</v>
      </c>
      <c r="Y32" s="7" t="s">
        <v>25</v>
      </c>
      <c r="Z32" s="50">
        <v>8.48</v>
      </c>
      <c r="AA32" s="7" t="s">
        <v>38</v>
      </c>
      <c r="AB32" s="7" t="s">
        <v>38</v>
      </c>
      <c r="AC32" s="50" t="s">
        <v>129</v>
      </c>
      <c r="AD32" s="7" t="s">
        <v>32</v>
      </c>
      <c r="AE32" s="7" t="s">
        <v>32</v>
      </c>
      <c r="AF32" s="53">
        <v>13.115</v>
      </c>
      <c r="AG32" s="26"/>
    </row>
    <row r="33" spans="1:32" x14ac:dyDescent="0.25">
      <c r="A33" s="20"/>
      <c r="B33" s="6" t="s">
        <v>26</v>
      </c>
      <c r="C33" s="7" t="s">
        <v>26</v>
      </c>
      <c r="D33" s="56">
        <v>3.2869999999999999</v>
      </c>
      <c r="E33" s="7" t="s">
        <v>39</v>
      </c>
      <c r="F33" s="7" t="s">
        <v>39</v>
      </c>
      <c r="G33" s="50">
        <v>6.399</v>
      </c>
      <c r="H33" s="7" t="s">
        <v>33</v>
      </c>
      <c r="I33" s="7" t="s">
        <v>33</v>
      </c>
      <c r="J33" s="53">
        <v>2.7909999999999999</v>
      </c>
      <c r="K33" s="12"/>
      <c r="L33" s="20"/>
      <c r="M33" s="6" t="s">
        <v>26</v>
      </c>
      <c r="N33" s="7" t="s">
        <v>26</v>
      </c>
      <c r="O33" s="56">
        <v>7.8150000000000004</v>
      </c>
      <c r="P33" s="7" t="s">
        <v>39</v>
      </c>
      <c r="Q33" s="7" t="s">
        <v>39</v>
      </c>
      <c r="R33" s="56">
        <v>7.4450000000000003</v>
      </c>
      <c r="S33" s="7" t="s">
        <v>33</v>
      </c>
      <c r="T33" s="7" t="s">
        <v>33</v>
      </c>
      <c r="U33" s="53">
        <v>4.1349999999999998</v>
      </c>
      <c r="V33" s="12"/>
      <c r="W33" s="20"/>
      <c r="X33" s="6" t="s">
        <v>26</v>
      </c>
      <c r="Y33" s="7" t="s">
        <v>26</v>
      </c>
      <c r="Z33" s="50">
        <v>7.1029999999999998</v>
      </c>
      <c r="AA33" s="7" t="s">
        <v>39</v>
      </c>
      <c r="AB33" s="7" t="s">
        <v>39</v>
      </c>
      <c r="AC33" s="50" t="s">
        <v>130</v>
      </c>
      <c r="AD33" s="7" t="s">
        <v>33</v>
      </c>
      <c r="AE33" s="7" t="s">
        <v>33</v>
      </c>
      <c r="AF33" s="53">
        <v>8.2550000000000008</v>
      </c>
    </row>
    <row r="34" spans="1:32" ht="15.75" thickBot="1" x14ac:dyDescent="0.3">
      <c r="A34" s="25"/>
      <c r="B34" s="8" t="s">
        <v>27</v>
      </c>
      <c r="C34" s="9" t="s">
        <v>27</v>
      </c>
      <c r="D34" s="51">
        <v>3.3980000000000001</v>
      </c>
      <c r="E34" s="9">
        <v>605196</v>
      </c>
      <c r="F34" s="9" t="s">
        <v>41</v>
      </c>
      <c r="G34" s="51">
        <v>6.7919999999999998</v>
      </c>
      <c r="H34" s="9" t="s">
        <v>21</v>
      </c>
      <c r="I34" s="9" t="s">
        <v>21</v>
      </c>
      <c r="J34" s="54">
        <v>3.903</v>
      </c>
      <c r="K34" s="12"/>
      <c r="L34" s="25"/>
      <c r="M34" s="8" t="s">
        <v>27</v>
      </c>
      <c r="N34" s="9" t="s">
        <v>27</v>
      </c>
      <c r="O34" s="51">
        <v>3.6389999999999998</v>
      </c>
      <c r="P34" s="9">
        <v>605196</v>
      </c>
      <c r="Q34" s="9" t="s">
        <v>41</v>
      </c>
      <c r="R34" s="51">
        <v>5.5750000000000002</v>
      </c>
      <c r="S34" s="9" t="s">
        <v>21</v>
      </c>
      <c r="T34" s="9" t="s">
        <v>75</v>
      </c>
      <c r="U34" s="54">
        <v>4.351</v>
      </c>
      <c r="V34" s="12"/>
      <c r="W34" s="25"/>
      <c r="X34" s="8" t="s">
        <v>27</v>
      </c>
      <c r="Y34" s="9" t="s">
        <v>27</v>
      </c>
      <c r="Z34" s="51">
        <v>12.510999999999999</v>
      </c>
      <c r="AA34" s="9">
        <v>605196</v>
      </c>
      <c r="AB34" s="9" t="s">
        <v>41</v>
      </c>
      <c r="AC34" s="51" t="s">
        <v>131</v>
      </c>
      <c r="AD34" s="9" t="s">
        <v>21</v>
      </c>
      <c r="AE34" s="9" t="s">
        <v>21</v>
      </c>
      <c r="AF34" s="54">
        <v>9.0139999999999993</v>
      </c>
    </row>
    <row r="35" spans="1:32" x14ac:dyDescent="0.25">
      <c r="A35" s="30" t="s">
        <v>108</v>
      </c>
      <c r="B35" s="12"/>
      <c r="C35" s="12">
        <v>0</v>
      </c>
      <c r="D35" s="12"/>
      <c r="E35" s="12"/>
      <c r="F35" s="12">
        <v>0</v>
      </c>
      <c r="G35" s="12"/>
      <c r="H35" s="12"/>
      <c r="I35" s="12">
        <v>2</v>
      </c>
      <c r="J35" s="12"/>
      <c r="K35" s="12"/>
      <c r="L35" s="30" t="s">
        <v>108</v>
      </c>
      <c r="M35" s="12"/>
      <c r="N35" s="12">
        <v>0</v>
      </c>
      <c r="O35" s="12"/>
      <c r="P35" s="12"/>
      <c r="Q35" s="12">
        <v>0</v>
      </c>
      <c r="R35" s="12"/>
      <c r="S35" s="12"/>
      <c r="T35" s="12">
        <v>0</v>
      </c>
      <c r="U35" s="12"/>
      <c r="V35" s="12"/>
      <c r="W35" s="30" t="s">
        <v>108</v>
      </c>
      <c r="X35" s="12"/>
      <c r="Y35" s="12">
        <v>0</v>
      </c>
      <c r="Z35" s="12"/>
      <c r="AA35" s="12"/>
      <c r="AB35" s="12">
        <v>0</v>
      </c>
      <c r="AC35" s="12"/>
      <c r="AD35" s="12"/>
      <c r="AE35" s="12">
        <v>0</v>
      </c>
      <c r="AF35" s="2"/>
    </row>
    <row r="36" spans="1:32" x14ac:dyDescent="0.25">
      <c r="A36" s="31" t="s">
        <v>109</v>
      </c>
      <c r="B36" s="12"/>
      <c r="C36" s="12">
        <v>0</v>
      </c>
      <c r="D36" s="12"/>
      <c r="E36" s="12"/>
      <c r="F36" s="12">
        <v>0</v>
      </c>
      <c r="G36" s="12"/>
      <c r="H36" s="12"/>
      <c r="I36" s="12">
        <v>0</v>
      </c>
      <c r="J36" s="12"/>
      <c r="K36" s="12"/>
      <c r="L36" s="31" t="s">
        <v>109</v>
      </c>
      <c r="M36" s="12"/>
      <c r="N36" s="12">
        <v>0</v>
      </c>
      <c r="O36" s="12"/>
      <c r="P36" s="12"/>
      <c r="Q36" s="12">
        <v>0</v>
      </c>
      <c r="R36" s="12"/>
      <c r="S36" s="12"/>
      <c r="T36" s="12">
        <v>0</v>
      </c>
      <c r="U36" s="12"/>
      <c r="V36" s="12"/>
      <c r="W36" s="31" t="s">
        <v>109</v>
      </c>
      <c r="X36" s="12"/>
      <c r="Y36" s="12">
        <v>0</v>
      </c>
      <c r="Z36" s="12"/>
      <c r="AA36" s="12"/>
      <c r="AB36" s="12">
        <v>0</v>
      </c>
      <c r="AC36" s="12"/>
      <c r="AD36" s="12"/>
      <c r="AE36" s="12">
        <v>0</v>
      </c>
      <c r="AF36" s="2"/>
    </row>
    <row r="37" spans="1:32" x14ac:dyDescent="0.25">
      <c r="A37" s="32" t="s">
        <v>110</v>
      </c>
      <c r="B37" s="12"/>
      <c r="C37" s="12">
        <v>0</v>
      </c>
      <c r="D37" s="12"/>
      <c r="E37" s="12"/>
      <c r="F37" s="12">
        <v>0</v>
      </c>
      <c r="G37" s="12"/>
      <c r="H37" s="12"/>
      <c r="I37" s="12">
        <v>0</v>
      </c>
      <c r="J37" s="12"/>
      <c r="K37" s="12"/>
      <c r="L37" s="32" t="s">
        <v>110</v>
      </c>
      <c r="M37" s="12"/>
      <c r="N37" s="12">
        <v>0</v>
      </c>
      <c r="O37" s="12"/>
      <c r="P37" s="12"/>
      <c r="Q37" s="12">
        <v>0</v>
      </c>
      <c r="R37" s="12"/>
      <c r="S37" s="12"/>
      <c r="T37" s="12">
        <v>0</v>
      </c>
      <c r="U37" s="12"/>
      <c r="V37" s="12"/>
      <c r="W37" s="32" t="s">
        <v>110</v>
      </c>
      <c r="X37" s="12"/>
      <c r="Y37" s="12">
        <v>0</v>
      </c>
      <c r="Z37" s="12"/>
      <c r="AA37" s="12"/>
      <c r="AB37" s="12">
        <v>0</v>
      </c>
      <c r="AC37" s="12"/>
      <c r="AD37" s="12"/>
      <c r="AE37" s="12">
        <v>0</v>
      </c>
      <c r="AF37" s="2"/>
    </row>
    <row r="38" spans="1:32" x14ac:dyDescent="0.25">
      <c r="A38" s="12" t="s">
        <v>111</v>
      </c>
      <c r="B38" s="12"/>
      <c r="C38" s="12"/>
      <c r="D38" s="57">
        <f>AVERAGE(D23:D34)</f>
        <v>4.2510000000000003</v>
      </c>
      <c r="E38" s="12"/>
      <c r="F38" s="12"/>
      <c r="G38" s="57">
        <f>AVERAGE(G23:G34)</f>
        <v>4.5199166666666661</v>
      </c>
      <c r="H38" s="12"/>
      <c r="I38" s="12"/>
      <c r="J38" s="57">
        <f>AVERAGE(J23:J34)</f>
        <v>3.9438333333333326</v>
      </c>
      <c r="K38" s="12"/>
      <c r="L38" s="12" t="s">
        <v>111</v>
      </c>
      <c r="M38" s="12"/>
      <c r="N38" s="12"/>
      <c r="O38" s="57">
        <f>AVERAGE(O23:O34)</f>
        <v>4.8577500000000002</v>
      </c>
      <c r="P38" s="12"/>
      <c r="Q38" s="12"/>
      <c r="R38" s="57">
        <f>AVERAGE(R23:R34)</f>
        <v>6.7653000000000008</v>
      </c>
      <c r="S38" s="12"/>
      <c r="T38" s="12"/>
      <c r="U38" s="57">
        <f>AVERAGE(U23:U34)</f>
        <v>5.7910833333333338</v>
      </c>
      <c r="V38" s="12"/>
      <c r="W38" s="12" t="s">
        <v>111</v>
      </c>
      <c r="X38" s="12"/>
      <c r="Y38" s="12"/>
      <c r="Z38" s="57">
        <f>AVERAGE(Z23:Z34)</f>
        <v>10.368333333333332</v>
      </c>
      <c r="AA38" s="12"/>
      <c r="AB38" s="12"/>
      <c r="AC38" s="57" t="e">
        <f>AVERAGE(AC23:AC34)</f>
        <v>#DIV/0!</v>
      </c>
      <c r="AD38" s="12"/>
      <c r="AE38" s="12"/>
      <c r="AF38" s="57">
        <f>AVERAGE(AF23:AF34)</f>
        <v>9.3219090909090898</v>
      </c>
    </row>
    <row r="39" spans="1:32" x14ac:dyDescent="0.25">
      <c r="A39" s="12"/>
      <c r="B39" s="12"/>
      <c r="C39" s="12"/>
      <c r="D39" s="12"/>
      <c r="E39" s="12"/>
      <c r="F39" s="12"/>
      <c r="G39" s="58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2"/>
    </row>
    <row r="40" spans="1:32" ht="15.75" thickBot="1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2"/>
    </row>
    <row r="41" spans="1:32" ht="15.75" thickBot="1" x14ac:dyDescent="0.3">
      <c r="A41" s="10" t="s">
        <v>49</v>
      </c>
      <c r="B41" s="11" t="s">
        <v>0</v>
      </c>
      <c r="C41" s="11"/>
      <c r="D41" s="11"/>
      <c r="E41" s="11"/>
      <c r="F41" s="11"/>
      <c r="G41" s="11"/>
      <c r="H41" s="11"/>
      <c r="I41" s="13"/>
      <c r="J41" s="12"/>
      <c r="K41" s="12"/>
      <c r="L41" s="10" t="s">
        <v>50</v>
      </c>
      <c r="M41" s="11" t="s">
        <v>7</v>
      </c>
      <c r="N41" s="11"/>
      <c r="O41" s="11"/>
      <c r="P41" s="11"/>
      <c r="Q41" s="11"/>
      <c r="R41" s="11"/>
      <c r="S41" s="11"/>
      <c r="T41" s="13"/>
      <c r="U41" s="12"/>
      <c r="V41" s="12"/>
      <c r="W41" s="10" t="s">
        <v>51</v>
      </c>
      <c r="X41" s="11" t="s">
        <v>9</v>
      </c>
      <c r="Y41" s="11"/>
      <c r="Z41" s="11"/>
      <c r="AA41" s="11"/>
      <c r="AB41" s="11"/>
      <c r="AC41" s="11"/>
      <c r="AD41" s="11"/>
      <c r="AE41" s="13"/>
      <c r="AF41" s="2"/>
    </row>
    <row r="42" spans="1:32" ht="15.75" thickBot="1" x14ac:dyDescent="0.3">
      <c r="A42" s="14"/>
      <c r="B42" s="18" t="s">
        <v>3</v>
      </c>
      <c r="C42" s="19" t="s">
        <v>2</v>
      </c>
      <c r="D42" s="19" t="s">
        <v>43</v>
      </c>
      <c r="E42" s="19" t="s">
        <v>4</v>
      </c>
      <c r="F42" s="19" t="s">
        <v>2</v>
      </c>
      <c r="G42" s="16" t="s">
        <v>43</v>
      </c>
      <c r="H42" s="19" t="s">
        <v>5</v>
      </c>
      <c r="I42" s="19" t="s">
        <v>2</v>
      </c>
      <c r="J42" s="29" t="s">
        <v>43</v>
      </c>
      <c r="K42" s="12"/>
      <c r="L42" s="14"/>
      <c r="M42" s="18" t="s">
        <v>3</v>
      </c>
      <c r="N42" s="19" t="s">
        <v>2</v>
      </c>
      <c r="O42" s="19" t="s">
        <v>43</v>
      </c>
      <c r="P42" s="19" t="s">
        <v>4</v>
      </c>
      <c r="Q42" s="19" t="s">
        <v>2</v>
      </c>
      <c r="R42" s="16" t="s">
        <v>43</v>
      </c>
      <c r="S42" s="19" t="s">
        <v>5</v>
      </c>
      <c r="T42" s="19" t="s">
        <v>2</v>
      </c>
      <c r="U42" s="29" t="s">
        <v>43</v>
      </c>
      <c r="V42" s="12"/>
      <c r="W42" s="14"/>
      <c r="X42" s="18" t="s">
        <v>3</v>
      </c>
      <c r="Y42" s="19" t="s">
        <v>2</v>
      </c>
      <c r="Z42" s="19" t="s">
        <v>43</v>
      </c>
      <c r="AA42" s="19" t="s">
        <v>4</v>
      </c>
      <c r="AB42" s="19" t="s">
        <v>2</v>
      </c>
      <c r="AC42" s="16" t="s">
        <v>43</v>
      </c>
      <c r="AD42" s="19" t="s">
        <v>5</v>
      </c>
      <c r="AE42" s="19" t="s">
        <v>2</v>
      </c>
      <c r="AF42" s="17" t="s">
        <v>43</v>
      </c>
    </row>
    <row r="43" spans="1:32" x14ac:dyDescent="0.25">
      <c r="A43" s="20"/>
      <c r="B43" s="4" t="s">
        <v>23</v>
      </c>
      <c r="C43" s="5" t="s">
        <v>23</v>
      </c>
      <c r="D43" s="46">
        <v>2.5979999999999999</v>
      </c>
      <c r="E43" s="5" t="s">
        <v>34</v>
      </c>
      <c r="F43" s="5" t="s">
        <v>34</v>
      </c>
      <c r="G43" s="46">
        <v>6.7190000000000003</v>
      </c>
      <c r="H43" s="5" t="s">
        <v>28</v>
      </c>
      <c r="I43" s="5" t="s">
        <v>28</v>
      </c>
      <c r="J43" s="62">
        <v>4.8460000000000001</v>
      </c>
      <c r="K43" s="12"/>
      <c r="L43" s="20"/>
      <c r="M43" s="4" t="s">
        <v>23</v>
      </c>
      <c r="N43" s="5" t="s">
        <v>23</v>
      </c>
      <c r="O43" s="46">
        <v>1.9670000000000001</v>
      </c>
      <c r="P43" s="5" t="s">
        <v>34</v>
      </c>
      <c r="Q43" s="5" t="s">
        <v>34</v>
      </c>
      <c r="R43" s="46">
        <v>3.1840000000000002</v>
      </c>
      <c r="S43" s="5" t="s">
        <v>28</v>
      </c>
      <c r="T43" s="5" t="s">
        <v>28</v>
      </c>
      <c r="U43" s="62">
        <v>4.0709999999999997</v>
      </c>
      <c r="V43" s="12"/>
      <c r="W43" s="20"/>
      <c r="X43" s="38" t="s">
        <v>23</v>
      </c>
      <c r="Y43" s="34" t="s">
        <v>90</v>
      </c>
      <c r="Z43" s="49">
        <v>6.5519999999999996</v>
      </c>
      <c r="AA43" s="5" t="s">
        <v>34</v>
      </c>
      <c r="AB43" s="5" t="s">
        <v>34</v>
      </c>
      <c r="AC43" s="49" t="s">
        <v>132</v>
      </c>
      <c r="AD43" s="5" t="s">
        <v>28</v>
      </c>
      <c r="AE43" s="5" t="s">
        <v>28</v>
      </c>
      <c r="AF43" s="63">
        <v>13.148</v>
      </c>
    </row>
    <row r="44" spans="1:32" x14ac:dyDescent="0.25">
      <c r="A44" s="20"/>
      <c r="B44" s="6" t="s">
        <v>10</v>
      </c>
      <c r="C44" s="7" t="s">
        <v>10</v>
      </c>
      <c r="D44" s="47">
        <v>5.5670000000000002</v>
      </c>
      <c r="E44" s="7" t="s">
        <v>14</v>
      </c>
      <c r="F44" s="7" t="s">
        <v>14</v>
      </c>
      <c r="G44" s="47">
        <v>3.5350000000000001</v>
      </c>
      <c r="H44" s="7" t="s">
        <v>18</v>
      </c>
      <c r="I44" s="7" t="s">
        <v>18</v>
      </c>
      <c r="J44" s="60">
        <v>5.2229999999999999</v>
      </c>
      <c r="K44" s="12"/>
      <c r="L44" s="20"/>
      <c r="M44" s="6" t="s">
        <v>10</v>
      </c>
      <c r="N44" s="7" t="s">
        <v>10</v>
      </c>
      <c r="O44" s="47">
        <v>4.6150000000000002</v>
      </c>
      <c r="P44" s="7" t="s">
        <v>14</v>
      </c>
      <c r="Q44" s="7" t="s">
        <v>14</v>
      </c>
      <c r="R44" s="47">
        <v>4.1829999999999998</v>
      </c>
      <c r="S44" s="7" t="s">
        <v>18</v>
      </c>
      <c r="T44" s="7" t="s">
        <v>18</v>
      </c>
      <c r="U44" s="60">
        <v>3.423</v>
      </c>
      <c r="V44" s="12"/>
      <c r="W44" s="20"/>
      <c r="X44" s="6" t="s">
        <v>10</v>
      </c>
      <c r="Y44" s="7" t="s">
        <v>10</v>
      </c>
      <c r="Z44" s="50">
        <v>5.4550000000000001</v>
      </c>
      <c r="AA44" s="7" t="s">
        <v>14</v>
      </c>
      <c r="AB44" s="7" t="s">
        <v>14</v>
      </c>
      <c r="AC44" s="50" t="s">
        <v>133</v>
      </c>
      <c r="AD44" s="7" t="s">
        <v>18</v>
      </c>
      <c r="AE44" s="7" t="s">
        <v>18</v>
      </c>
      <c r="AF44" s="64">
        <v>5.5350000000000001</v>
      </c>
    </row>
    <row r="45" spans="1:32" x14ac:dyDescent="0.25">
      <c r="A45" s="20"/>
      <c r="B45" s="6" t="s">
        <v>22</v>
      </c>
      <c r="C45" s="7" t="s">
        <v>22</v>
      </c>
      <c r="D45" s="47">
        <v>2.8069999999999999</v>
      </c>
      <c r="E45" s="7">
        <v>509133</v>
      </c>
      <c r="F45" s="7" t="s">
        <v>54</v>
      </c>
      <c r="G45" s="47">
        <v>2.0470000000000002</v>
      </c>
      <c r="H45" s="7" t="s">
        <v>19</v>
      </c>
      <c r="I45" s="7" t="s">
        <v>19</v>
      </c>
      <c r="J45" s="60">
        <v>6.6790000000000003</v>
      </c>
      <c r="K45" s="12"/>
      <c r="L45" s="20"/>
      <c r="M45" s="6" t="s">
        <v>22</v>
      </c>
      <c r="N45" s="7" t="s">
        <v>22</v>
      </c>
      <c r="O45" s="47">
        <v>2.504</v>
      </c>
      <c r="P45" s="7">
        <v>509133</v>
      </c>
      <c r="Q45" s="7" t="s">
        <v>54</v>
      </c>
      <c r="R45" s="47">
        <v>4.1740000000000004</v>
      </c>
      <c r="S45" s="7" t="s">
        <v>19</v>
      </c>
      <c r="T45" s="7" t="s">
        <v>19</v>
      </c>
      <c r="U45" s="60">
        <v>6.9909999999999997</v>
      </c>
      <c r="V45" s="12"/>
      <c r="W45" s="20"/>
      <c r="X45" s="6" t="s">
        <v>22</v>
      </c>
      <c r="Y45" s="7" t="s">
        <v>68</v>
      </c>
      <c r="Z45" s="50">
        <v>6.6239999999999997</v>
      </c>
      <c r="AA45" s="7">
        <v>509133</v>
      </c>
      <c r="AB45" s="7" t="s">
        <v>54</v>
      </c>
      <c r="AC45" s="50" t="s">
        <v>134</v>
      </c>
      <c r="AD45" s="7" t="s">
        <v>19</v>
      </c>
      <c r="AE45" s="7" t="s">
        <v>19</v>
      </c>
      <c r="AF45" s="64">
        <v>10.686999999999999</v>
      </c>
    </row>
    <row r="46" spans="1:32" x14ac:dyDescent="0.25">
      <c r="A46" s="20"/>
      <c r="B46" s="6">
        <v>274981</v>
      </c>
      <c r="C46" s="7" t="s">
        <v>53</v>
      </c>
      <c r="D46" s="47">
        <v>1.887</v>
      </c>
      <c r="E46" s="7" t="s">
        <v>35</v>
      </c>
      <c r="F46" s="7" t="s">
        <v>35</v>
      </c>
      <c r="G46" s="47">
        <v>7.5030000000000001</v>
      </c>
      <c r="H46" s="7" t="s">
        <v>29</v>
      </c>
      <c r="I46" s="7" t="s">
        <v>29</v>
      </c>
      <c r="J46" s="60">
        <v>5.0469999999999997</v>
      </c>
      <c r="K46" s="12"/>
      <c r="L46" s="20"/>
      <c r="M46" s="6">
        <v>274981</v>
      </c>
      <c r="N46" s="7" t="s">
        <v>53</v>
      </c>
      <c r="O46" s="47">
        <v>7.1589999999999998</v>
      </c>
      <c r="P46" s="7" t="s">
        <v>35</v>
      </c>
      <c r="Q46" s="7" t="s">
        <v>35</v>
      </c>
      <c r="R46" s="47">
        <v>3.7759999999999998</v>
      </c>
      <c r="S46" s="7" t="s">
        <v>29</v>
      </c>
      <c r="T46" s="7" t="s">
        <v>29</v>
      </c>
      <c r="U46" s="60">
        <v>3.5750000000000002</v>
      </c>
      <c r="V46" s="12"/>
      <c r="W46" s="20"/>
      <c r="X46" s="6">
        <v>274981</v>
      </c>
      <c r="Y46" s="7" t="s">
        <v>53</v>
      </c>
      <c r="Z46" s="50">
        <v>5.8559999999999999</v>
      </c>
      <c r="AA46" s="7" t="s">
        <v>35</v>
      </c>
      <c r="AB46" s="7" t="s">
        <v>35</v>
      </c>
      <c r="AC46" s="50" t="s">
        <v>135</v>
      </c>
      <c r="AD46" s="7" t="s">
        <v>29</v>
      </c>
      <c r="AE46" s="7" t="s">
        <v>29</v>
      </c>
      <c r="AF46" s="64">
        <v>9.8469999999999995</v>
      </c>
    </row>
    <row r="47" spans="1:32" x14ac:dyDescent="0.25">
      <c r="A47" s="20"/>
      <c r="B47" s="6" t="s">
        <v>24</v>
      </c>
      <c r="C47" s="7" t="s">
        <v>24</v>
      </c>
      <c r="D47" s="47">
        <v>3.222</v>
      </c>
      <c r="E47" s="7" t="s">
        <v>36</v>
      </c>
      <c r="F47" s="7" t="s">
        <v>36</v>
      </c>
      <c r="G47" s="47">
        <v>3.7909999999999999</v>
      </c>
      <c r="H47" s="7">
        <v>730467</v>
      </c>
      <c r="I47" s="7" t="s">
        <v>55</v>
      </c>
      <c r="J47" s="60">
        <v>4.7350000000000003</v>
      </c>
      <c r="K47" s="12"/>
      <c r="L47" s="20"/>
      <c r="M47" s="36" t="s">
        <v>24</v>
      </c>
      <c r="N47" s="37" t="s">
        <v>80</v>
      </c>
      <c r="O47" s="47">
        <v>4.359</v>
      </c>
      <c r="P47" s="7" t="s">
        <v>36</v>
      </c>
      <c r="Q47" s="7" t="s">
        <v>36</v>
      </c>
      <c r="R47" s="47">
        <v>5.359</v>
      </c>
      <c r="S47" s="7">
        <v>730467</v>
      </c>
      <c r="T47" s="7" t="s">
        <v>55</v>
      </c>
      <c r="U47" s="60">
        <v>7.9989999999999997</v>
      </c>
      <c r="V47" s="12"/>
      <c r="W47" s="20"/>
      <c r="X47" s="6" t="s">
        <v>24</v>
      </c>
      <c r="Y47" s="7" t="s">
        <v>24</v>
      </c>
      <c r="Z47" s="50">
        <v>9.5670000000000002</v>
      </c>
      <c r="AA47" s="7" t="s">
        <v>36</v>
      </c>
      <c r="AB47" s="7" t="s">
        <v>36</v>
      </c>
      <c r="AC47" s="50" t="s">
        <v>136</v>
      </c>
      <c r="AD47" s="7">
        <v>730467</v>
      </c>
      <c r="AE47" s="7" t="s">
        <v>55</v>
      </c>
      <c r="AF47" s="64">
        <v>12.286</v>
      </c>
    </row>
    <row r="48" spans="1:32" ht="15.75" thickBot="1" x14ac:dyDescent="0.3">
      <c r="A48" s="25"/>
      <c r="B48" s="8" t="s">
        <v>11</v>
      </c>
      <c r="C48" s="9" t="s">
        <v>78</v>
      </c>
      <c r="D48" s="48">
        <v>4.8470000000000004</v>
      </c>
      <c r="E48" s="9" t="s">
        <v>15</v>
      </c>
      <c r="F48" s="9" t="s">
        <v>15</v>
      </c>
      <c r="G48" s="48">
        <v>4.0229999999999997</v>
      </c>
      <c r="H48" s="9" t="s">
        <v>30</v>
      </c>
      <c r="I48" s="9" t="s">
        <v>30</v>
      </c>
      <c r="J48" s="61">
        <v>7.3029999999999999</v>
      </c>
      <c r="K48" s="12"/>
      <c r="L48" s="25"/>
      <c r="M48" s="8" t="s">
        <v>11</v>
      </c>
      <c r="N48" s="9" t="s">
        <v>11</v>
      </c>
      <c r="O48" s="48">
        <v>2.7189999999999999</v>
      </c>
      <c r="P48" s="9" t="s">
        <v>15</v>
      </c>
      <c r="Q48" s="9" t="s">
        <v>15</v>
      </c>
      <c r="R48" s="48">
        <v>3.5579999999999998</v>
      </c>
      <c r="S48" s="9" t="s">
        <v>30</v>
      </c>
      <c r="T48" s="9" t="s">
        <v>30</v>
      </c>
      <c r="U48" s="61">
        <v>3.415</v>
      </c>
      <c r="V48" s="12"/>
      <c r="W48" s="25"/>
      <c r="X48" s="8" t="s">
        <v>11</v>
      </c>
      <c r="Y48" s="9" t="s">
        <v>11</v>
      </c>
      <c r="Z48" s="51">
        <v>4.1029999999999998</v>
      </c>
      <c r="AA48" s="9" t="s">
        <v>15</v>
      </c>
      <c r="AB48" s="9" t="s">
        <v>15</v>
      </c>
      <c r="AC48" s="51" t="s">
        <v>137</v>
      </c>
      <c r="AD48" s="9" t="s">
        <v>30</v>
      </c>
      <c r="AE48" s="9" t="s">
        <v>30</v>
      </c>
      <c r="AF48" s="65">
        <v>5.782</v>
      </c>
    </row>
    <row r="49" spans="1:32" x14ac:dyDescent="0.25">
      <c r="A49" s="14"/>
      <c r="B49" s="4" t="s">
        <v>12</v>
      </c>
      <c r="C49" s="5" t="s">
        <v>12</v>
      </c>
      <c r="D49" s="46">
        <v>11.518000000000001</v>
      </c>
      <c r="E49" s="5" t="s">
        <v>37</v>
      </c>
      <c r="F49" s="5" t="s">
        <v>37</v>
      </c>
      <c r="G49" s="46">
        <v>3.879</v>
      </c>
      <c r="H49" s="5" t="s">
        <v>20</v>
      </c>
      <c r="I49" s="5" t="s">
        <v>20</v>
      </c>
      <c r="J49" s="62">
        <v>7.367</v>
      </c>
      <c r="K49" s="12"/>
      <c r="L49" s="14"/>
      <c r="M49" s="4" t="s">
        <v>12</v>
      </c>
      <c r="N49" s="5" t="s">
        <v>12</v>
      </c>
      <c r="O49" s="46">
        <v>4.7039999999999997</v>
      </c>
      <c r="P49" s="5" t="s">
        <v>37</v>
      </c>
      <c r="Q49" s="5" t="s">
        <v>37</v>
      </c>
      <c r="R49" s="46">
        <v>3.327</v>
      </c>
      <c r="S49" s="5" t="s">
        <v>20</v>
      </c>
      <c r="T49" s="5" t="s">
        <v>20</v>
      </c>
      <c r="U49" s="62">
        <v>6.9269999999999996</v>
      </c>
      <c r="V49" s="12"/>
      <c r="W49" s="14"/>
      <c r="X49" s="38" t="s">
        <v>12</v>
      </c>
      <c r="Y49" s="34" t="s">
        <v>92</v>
      </c>
      <c r="Z49" s="49">
        <v>6.9909999999999997</v>
      </c>
      <c r="AA49" s="5" t="s">
        <v>37</v>
      </c>
      <c r="AB49" s="5" t="s">
        <v>37</v>
      </c>
      <c r="AC49" s="49" t="s">
        <v>138</v>
      </c>
      <c r="AD49" s="5" t="s">
        <v>20</v>
      </c>
      <c r="AE49" s="5" t="s">
        <v>20</v>
      </c>
      <c r="AF49" s="63">
        <v>8.5429999999999993</v>
      </c>
    </row>
    <row r="50" spans="1:32" x14ac:dyDescent="0.25">
      <c r="A50" s="20"/>
      <c r="B50" s="6" t="s">
        <v>13</v>
      </c>
      <c r="C50" s="7" t="s">
        <v>13</v>
      </c>
      <c r="D50" s="47">
        <v>4.4340000000000002</v>
      </c>
      <c r="E50" s="7" t="s">
        <v>16</v>
      </c>
      <c r="F50" s="7" t="s">
        <v>16</v>
      </c>
      <c r="G50" s="47">
        <v>4.2869999999999999</v>
      </c>
      <c r="H50" s="7">
        <v>591487</v>
      </c>
      <c r="I50" s="7" t="s">
        <v>42</v>
      </c>
      <c r="J50" s="60">
        <v>3.6230000000000002</v>
      </c>
      <c r="K50" s="12"/>
      <c r="L50" s="20"/>
      <c r="M50" s="35" t="s">
        <v>13</v>
      </c>
      <c r="N50" s="33" t="s">
        <v>82</v>
      </c>
      <c r="O50" s="47">
        <v>5.5670000000000002</v>
      </c>
      <c r="P50" s="7" t="s">
        <v>16</v>
      </c>
      <c r="Q50" s="7" t="s">
        <v>16</v>
      </c>
      <c r="R50" s="47">
        <v>4.5830000000000002</v>
      </c>
      <c r="S50" s="7">
        <v>591487</v>
      </c>
      <c r="T50" s="7" t="s">
        <v>42</v>
      </c>
      <c r="U50" s="60">
        <v>2.7519999999999998</v>
      </c>
      <c r="V50" s="12"/>
      <c r="W50" s="20"/>
      <c r="X50" s="6" t="s">
        <v>13</v>
      </c>
      <c r="Y50" s="7" t="s">
        <v>13</v>
      </c>
      <c r="Z50" s="50">
        <v>4.1040000000000001</v>
      </c>
      <c r="AA50" s="7" t="s">
        <v>16</v>
      </c>
      <c r="AB50" s="7" t="s">
        <v>16</v>
      </c>
      <c r="AC50" s="50" t="s">
        <v>139</v>
      </c>
      <c r="AD50" s="33">
        <v>591487</v>
      </c>
      <c r="AE50" s="33" t="s">
        <v>91</v>
      </c>
      <c r="AF50" s="64">
        <v>10.179</v>
      </c>
    </row>
    <row r="51" spans="1:32" x14ac:dyDescent="0.25">
      <c r="A51" s="20"/>
      <c r="B51" s="6">
        <v>491863</v>
      </c>
      <c r="C51" s="7" t="s">
        <v>40</v>
      </c>
      <c r="D51" s="59">
        <v>2.72</v>
      </c>
      <c r="E51" s="7" t="s">
        <v>17</v>
      </c>
      <c r="F51" s="7" t="s">
        <v>17</v>
      </c>
      <c r="G51" s="47">
        <v>4.7670000000000003</v>
      </c>
      <c r="H51" s="7" t="s">
        <v>31</v>
      </c>
      <c r="I51" s="7" t="s">
        <v>31</v>
      </c>
      <c r="J51" s="60">
        <v>9.1189999999999998</v>
      </c>
      <c r="K51" s="12"/>
      <c r="L51" s="20"/>
      <c r="M51" s="6">
        <v>491863</v>
      </c>
      <c r="N51" s="7" t="s">
        <v>40</v>
      </c>
      <c r="O51" s="47">
        <v>3.831</v>
      </c>
      <c r="P51" s="7" t="s">
        <v>17</v>
      </c>
      <c r="Q51" s="7" t="s">
        <v>17</v>
      </c>
      <c r="R51" s="47">
        <v>4.125</v>
      </c>
      <c r="S51" s="7" t="s">
        <v>31</v>
      </c>
      <c r="T51" s="7" t="s">
        <v>31</v>
      </c>
      <c r="U51" s="60">
        <v>2.2000000000000002</v>
      </c>
      <c r="V51" s="12"/>
      <c r="W51" s="20"/>
      <c r="X51" s="6">
        <v>491863</v>
      </c>
      <c r="Y51" s="7" t="s">
        <v>40</v>
      </c>
      <c r="Z51" s="50">
        <v>5.1589999999999998</v>
      </c>
      <c r="AA51" s="7" t="s">
        <v>17</v>
      </c>
      <c r="AB51" s="7" t="s">
        <v>17</v>
      </c>
      <c r="AC51" s="50" t="s">
        <v>140</v>
      </c>
      <c r="AD51" s="7" t="s">
        <v>31</v>
      </c>
      <c r="AE51" s="7" t="s">
        <v>31</v>
      </c>
      <c r="AF51" s="64">
        <v>8.4550000000000001</v>
      </c>
    </row>
    <row r="52" spans="1:32" x14ac:dyDescent="0.25">
      <c r="A52" s="20"/>
      <c r="B52" s="6" t="s">
        <v>25</v>
      </c>
      <c r="C52" s="7" t="s">
        <v>25</v>
      </c>
      <c r="D52" s="47">
        <v>3.7890000000000001</v>
      </c>
      <c r="E52" s="33" t="s">
        <v>38</v>
      </c>
      <c r="F52" s="33" t="s">
        <v>79</v>
      </c>
      <c r="G52" s="47">
        <v>6.351</v>
      </c>
      <c r="H52" s="7" t="s">
        <v>32</v>
      </c>
      <c r="I52" s="7" t="s">
        <v>32</v>
      </c>
      <c r="J52" s="60">
        <v>6.6790000000000003</v>
      </c>
      <c r="K52" s="12"/>
      <c r="L52" s="20"/>
      <c r="M52" s="6" t="s">
        <v>25</v>
      </c>
      <c r="N52" s="7" t="s">
        <v>25</v>
      </c>
      <c r="O52" s="47">
        <v>4.7110000000000003</v>
      </c>
      <c r="P52" s="7" t="s">
        <v>38</v>
      </c>
      <c r="Q52" s="7" t="s">
        <v>38</v>
      </c>
      <c r="R52" s="47">
        <v>5.4139999999999997</v>
      </c>
      <c r="S52" s="7" t="s">
        <v>32</v>
      </c>
      <c r="T52" s="7" t="s">
        <v>32</v>
      </c>
      <c r="U52" s="60">
        <v>4.6630000000000003</v>
      </c>
      <c r="V52" s="12"/>
      <c r="W52" s="20"/>
      <c r="X52" s="6" t="s">
        <v>25</v>
      </c>
      <c r="Y52" s="7" t="s">
        <v>25</v>
      </c>
      <c r="Z52" s="50">
        <v>10.4</v>
      </c>
      <c r="AA52" s="7" t="s">
        <v>38</v>
      </c>
      <c r="AB52" s="7" t="s">
        <v>38</v>
      </c>
      <c r="AC52" s="50" t="s">
        <v>141</v>
      </c>
      <c r="AD52" s="7" t="s">
        <v>32</v>
      </c>
      <c r="AE52" s="7" t="s">
        <v>32</v>
      </c>
      <c r="AF52" s="64">
        <v>8.2240000000000002</v>
      </c>
    </row>
    <row r="53" spans="1:32" x14ac:dyDescent="0.25">
      <c r="A53" s="20"/>
      <c r="B53" s="6" t="s">
        <v>26</v>
      </c>
      <c r="C53" s="7" t="s">
        <v>26</v>
      </c>
      <c r="D53" s="47">
        <v>9.4469999999999992</v>
      </c>
      <c r="E53" s="7" t="s">
        <v>39</v>
      </c>
      <c r="F53" s="7" t="s">
        <v>39</v>
      </c>
      <c r="G53" s="47">
        <v>6.6959999999999997</v>
      </c>
      <c r="H53" s="7" t="s">
        <v>33</v>
      </c>
      <c r="I53" s="7" t="s">
        <v>33</v>
      </c>
      <c r="J53" s="60">
        <v>3.5270000000000001</v>
      </c>
      <c r="K53" s="12"/>
      <c r="L53" s="20"/>
      <c r="M53" s="6" t="s">
        <v>26</v>
      </c>
      <c r="N53" s="7" t="s">
        <v>26</v>
      </c>
      <c r="O53" s="47">
        <v>3.5990000000000002</v>
      </c>
      <c r="P53" s="7" t="s">
        <v>39</v>
      </c>
      <c r="Q53" s="7" t="s">
        <v>39</v>
      </c>
      <c r="R53" s="47">
        <v>4.8230000000000004</v>
      </c>
      <c r="S53" s="7" t="s">
        <v>33</v>
      </c>
      <c r="T53" s="7" t="s">
        <v>33</v>
      </c>
      <c r="U53" s="60">
        <v>2.464</v>
      </c>
      <c r="V53" s="12"/>
      <c r="W53" s="20"/>
      <c r="X53" s="35" t="s">
        <v>26</v>
      </c>
      <c r="Y53" s="33" t="s">
        <v>93</v>
      </c>
      <c r="Z53" s="50">
        <v>4.1589999999999998</v>
      </c>
      <c r="AA53" s="33" t="s">
        <v>39</v>
      </c>
      <c r="AB53" s="33" t="s">
        <v>94</v>
      </c>
      <c r="AC53" s="50" t="s">
        <v>142</v>
      </c>
      <c r="AD53" s="7" t="s">
        <v>33</v>
      </c>
      <c r="AE53" s="7" t="s">
        <v>33</v>
      </c>
      <c r="AF53" s="64">
        <v>4.96</v>
      </c>
    </row>
    <row r="54" spans="1:32" ht="15.75" thickBot="1" x14ac:dyDescent="0.3">
      <c r="A54" s="25"/>
      <c r="B54" s="8" t="s">
        <v>27</v>
      </c>
      <c r="C54" s="9" t="s">
        <v>27</v>
      </c>
      <c r="D54" s="48">
        <v>3.5750000000000002</v>
      </c>
      <c r="E54" s="9">
        <v>605196</v>
      </c>
      <c r="F54" s="9" t="s">
        <v>41</v>
      </c>
      <c r="G54" s="48">
        <v>3.0230000000000001</v>
      </c>
      <c r="H54" s="9" t="s">
        <v>21</v>
      </c>
      <c r="I54" s="9" t="s">
        <v>21</v>
      </c>
      <c r="J54" s="61">
        <v>2.5670000000000002</v>
      </c>
      <c r="K54" s="12"/>
      <c r="L54" s="25"/>
      <c r="M54" s="8" t="s">
        <v>27</v>
      </c>
      <c r="N54" s="9" t="s">
        <v>81</v>
      </c>
      <c r="O54" s="48">
        <v>1.9510000000000001</v>
      </c>
      <c r="P54" s="9">
        <v>605196</v>
      </c>
      <c r="Q54" s="9" t="s">
        <v>41</v>
      </c>
      <c r="R54" s="48">
        <v>2.956</v>
      </c>
      <c r="S54" s="9" t="s">
        <v>21</v>
      </c>
      <c r="T54" s="9" t="s">
        <v>21</v>
      </c>
      <c r="U54" s="61">
        <v>4.4059999999999997</v>
      </c>
      <c r="V54" s="12"/>
      <c r="W54" s="25"/>
      <c r="X54" s="8" t="s">
        <v>27</v>
      </c>
      <c r="Y54" s="9" t="s">
        <v>27</v>
      </c>
      <c r="Z54" s="51">
        <v>4.726</v>
      </c>
      <c r="AA54" s="9">
        <v>605196</v>
      </c>
      <c r="AB54" s="9" t="s">
        <v>41</v>
      </c>
      <c r="AC54" s="51" t="s">
        <v>143</v>
      </c>
      <c r="AD54" s="9" t="s">
        <v>21</v>
      </c>
      <c r="AE54" s="9" t="s">
        <v>21</v>
      </c>
      <c r="AF54" s="65">
        <v>4.375</v>
      </c>
    </row>
    <row r="55" spans="1:32" x14ac:dyDescent="0.25">
      <c r="A55" s="30" t="s">
        <v>108</v>
      </c>
      <c r="B55" s="12"/>
      <c r="C55" s="12">
        <v>0</v>
      </c>
      <c r="D55" s="12"/>
      <c r="E55" s="12"/>
      <c r="F55" s="12">
        <v>1</v>
      </c>
      <c r="G55" s="12"/>
      <c r="H55" s="12"/>
      <c r="I55" s="12">
        <v>0</v>
      </c>
      <c r="J55" s="12"/>
      <c r="K55" s="12"/>
      <c r="L55" s="30" t="s">
        <v>108</v>
      </c>
      <c r="M55" s="12"/>
      <c r="N55" s="12">
        <v>1</v>
      </c>
      <c r="O55" s="12"/>
      <c r="P55" s="12"/>
      <c r="Q55" s="12">
        <v>0</v>
      </c>
      <c r="R55" s="12"/>
      <c r="S55" s="12"/>
      <c r="T55" s="12">
        <v>0</v>
      </c>
      <c r="U55" s="12"/>
      <c r="V55" s="12"/>
      <c r="W55" s="30" t="s">
        <v>108</v>
      </c>
      <c r="X55" s="12"/>
      <c r="Y55" s="12">
        <v>3</v>
      </c>
      <c r="Z55" s="12"/>
      <c r="AA55" s="12"/>
      <c r="AB55" s="12">
        <v>1</v>
      </c>
      <c r="AC55" s="12"/>
      <c r="AD55" s="12"/>
      <c r="AE55" s="12">
        <v>1</v>
      </c>
      <c r="AF55" s="2"/>
    </row>
    <row r="56" spans="1:32" x14ac:dyDescent="0.25">
      <c r="A56" s="31" t="s">
        <v>109</v>
      </c>
      <c r="B56" s="12"/>
      <c r="C56" s="12">
        <v>0</v>
      </c>
      <c r="D56" s="12"/>
      <c r="E56" s="12"/>
      <c r="F56" s="12">
        <v>0</v>
      </c>
      <c r="G56" s="12"/>
      <c r="H56" s="12"/>
      <c r="I56" s="12">
        <v>0</v>
      </c>
      <c r="J56" s="12"/>
      <c r="K56" s="12"/>
      <c r="L56" s="31" t="s">
        <v>109</v>
      </c>
      <c r="M56" s="12"/>
      <c r="N56" s="12">
        <v>1</v>
      </c>
      <c r="O56" s="12"/>
      <c r="P56" s="12"/>
      <c r="Q56" s="12">
        <v>0</v>
      </c>
      <c r="R56" s="12"/>
      <c r="S56" s="12"/>
      <c r="T56" s="12">
        <v>0</v>
      </c>
      <c r="U56" s="12"/>
      <c r="V56" s="12"/>
      <c r="W56" s="31" t="s">
        <v>109</v>
      </c>
      <c r="X56" s="12"/>
      <c r="Y56" s="12">
        <v>0</v>
      </c>
      <c r="Z56" s="12"/>
      <c r="AA56" s="12"/>
      <c r="AB56" s="12">
        <v>0</v>
      </c>
      <c r="AC56" s="12"/>
      <c r="AD56" s="12"/>
      <c r="AE56" s="12">
        <v>0</v>
      </c>
      <c r="AF56" s="2"/>
    </row>
    <row r="57" spans="1:32" x14ac:dyDescent="0.25">
      <c r="A57" s="32" t="s">
        <v>110</v>
      </c>
      <c r="B57" s="12"/>
      <c r="C57" s="12">
        <v>0</v>
      </c>
      <c r="D57" s="12"/>
      <c r="E57" s="12"/>
      <c r="F57" s="12">
        <v>0</v>
      </c>
      <c r="G57" s="12"/>
      <c r="H57" s="12"/>
      <c r="I57" s="12">
        <v>0</v>
      </c>
      <c r="J57" s="12"/>
      <c r="K57" s="12"/>
      <c r="L57" s="32" t="s">
        <v>110</v>
      </c>
      <c r="M57" s="12"/>
      <c r="N57" s="12">
        <v>0</v>
      </c>
      <c r="O57" s="12"/>
      <c r="P57" s="12"/>
      <c r="Q57" s="12">
        <v>0</v>
      </c>
      <c r="R57" s="12"/>
      <c r="S57" s="12"/>
      <c r="T57" s="12">
        <v>0</v>
      </c>
      <c r="U57" s="12"/>
      <c r="V57" s="12"/>
      <c r="W57" s="32" t="s">
        <v>110</v>
      </c>
      <c r="X57" s="12"/>
      <c r="Y57" s="12">
        <v>0</v>
      </c>
      <c r="Z57" s="12"/>
      <c r="AA57" s="12"/>
      <c r="AB57" s="12">
        <v>0</v>
      </c>
      <c r="AC57" s="12"/>
      <c r="AD57" s="12"/>
      <c r="AE57" s="12">
        <v>0</v>
      </c>
      <c r="AF57" s="2"/>
    </row>
    <row r="58" spans="1:32" x14ac:dyDescent="0.25">
      <c r="A58" s="12" t="s">
        <v>111</v>
      </c>
      <c r="B58" s="12"/>
      <c r="C58" s="12"/>
      <c r="D58" s="55">
        <f>AVERAGE(D43:D54)</f>
        <v>4.7009166666666671</v>
      </c>
      <c r="E58" s="12"/>
      <c r="F58" s="12"/>
      <c r="G58" s="55">
        <f>AVERAGE(G43:G54)</f>
        <v>4.7184166666666671</v>
      </c>
      <c r="H58" s="12"/>
      <c r="I58" s="12"/>
      <c r="J58" s="55">
        <f>AVERAGE(J43:J54)</f>
        <v>5.5595833333333333</v>
      </c>
      <c r="K58" s="12"/>
      <c r="L58" s="12" t="s">
        <v>111</v>
      </c>
      <c r="M58" s="12"/>
      <c r="N58" s="12"/>
      <c r="O58" s="55">
        <f>AVERAGE(O43:O54)</f>
        <v>3.9738333333333333</v>
      </c>
      <c r="P58" s="12"/>
      <c r="Q58" s="12"/>
      <c r="R58" s="55">
        <f>AVERAGE(R43:R54)</f>
        <v>4.1218333333333339</v>
      </c>
      <c r="S58" s="40"/>
      <c r="T58" s="12"/>
      <c r="U58" s="55">
        <f>AVERAGE(U43:U54)</f>
        <v>4.4071666666666669</v>
      </c>
      <c r="V58" s="12"/>
      <c r="W58" s="12" t="s">
        <v>111</v>
      </c>
      <c r="X58" s="12"/>
      <c r="Y58" s="12"/>
      <c r="Z58" s="57">
        <f>AVERAGE(Z43:Z54)</f>
        <v>6.1413333333333346</v>
      </c>
      <c r="AA58" s="12"/>
      <c r="AB58" s="12"/>
      <c r="AC58" s="57" t="e">
        <f>AVERAGE(AC43:AC54)</f>
        <v>#DIV/0!</v>
      </c>
      <c r="AD58" s="12"/>
      <c r="AE58" s="12"/>
      <c r="AF58" s="57">
        <f>AVERAGE(AF43:AF54)</f>
        <v>8.5017499999999995</v>
      </c>
    </row>
    <row r="59" spans="1:32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58"/>
      <c r="AD59" s="12"/>
      <c r="AE59" s="12"/>
      <c r="AF59" s="2"/>
    </row>
    <row r="60" spans="1:32" ht="15.75" thickBot="1" x14ac:dyDescent="0.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2"/>
    </row>
    <row r="61" spans="1:32" ht="15.75" thickBot="1" x14ac:dyDescent="0.3">
      <c r="A61" s="10" t="s">
        <v>48</v>
      </c>
      <c r="B61" s="11" t="s">
        <v>0</v>
      </c>
      <c r="C61" s="11"/>
      <c r="D61" s="11"/>
      <c r="E61" s="11"/>
      <c r="F61" s="11"/>
      <c r="G61" s="11"/>
      <c r="H61" s="11"/>
      <c r="I61" s="13"/>
      <c r="J61" s="12"/>
      <c r="K61" s="12"/>
      <c r="L61" s="10" t="s">
        <v>47</v>
      </c>
      <c r="M61" s="11" t="s">
        <v>7</v>
      </c>
      <c r="N61" s="11"/>
      <c r="O61" s="11"/>
      <c r="P61" s="11"/>
      <c r="Q61" s="11"/>
      <c r="R61" s="11"/>
      <c r="S61" s="11"/>
      <c r="T61" s="13"/>
      <c r="U61" s="12"/>
      <c r="W61" s="10" t="s">
        <v>46</v>
      </c>
      <c r="X61" s="11" t="s">
        <v>9</v>
      </c>
      <c r="Y61" s="11"/>
      <c r="Z61" s="11"/>
      <c r="AA61" s="11"/>
      <c r="AB61" s="11"/>
      <c r="AC61" s="11"/>
      <c r="AD61" s="11"/>
      <c r="AE61" s="13"/>
      <c r="AF61" s="12"/>
    </row>
    <row r="62" spans="1:32" ht="15.75" thickBot="1" x14ac:dyDescent="0.3">
      <c r="A62" s="14"/>
      <c r="B62" s="18" t="s">
        <v>3</v>
      </c>
      <c r="C62" s="19" t="s">
        <v>2</v>
      </c>
      <c r="D62" s="19" t="s">
        <v>43</v>
      </c>
      <c r="E62" s="19" t="s">
        <v>4</v>
      </c>
      <c r="F62" s="19" t="s">
        <v>2</v>
      </c>
      <c r="G62" s="16" t="s">
        <v>43</v>
      </c>
      <c r="H62" s="19" t="s">
        <v>5</v>
      </c>
      <c r="I62" s="19" t="s">
        <v>2</v>
      </c>
      <c r="J62" s="29" t="s">
        <v>43</v>
      </c>
      <c r="K62" s="12"/>
      <c r="L62" s="14"/>
      <c r="M62" s="18" t="s">
        <v>3</v>
      </c>
      <c r="N62" s="19" t="s">
        <v>2</v>
      </c>
      <c r="O62" s="19" t="s">
        <v>43</v>
      </c>
      <c r="P62" s="19" t="s">
        <v>4</v>
      </c>
      <c r="Q62" s="19" t="s">
        <v>2</v>
      </c>
      <c r="R62" s="16" t="s">
        <v>43</v>
      </c>
      <c r="S62" s="19" t="s">
        <v>5</v>
      </c>
      <c r="T62" s="19" t="s">
        <v>2</v>
      </c>
      <c r="U62" s="29" t="s">
        <v>43</v>
      </c>
      <c r="W62" s="14"/>
      <c r="X62" s="18" t="s">
        <v>3</v>
      </c>
      <c r="Y62" s="19" t="s">
        <v>2</v>
      </c>
      <c r="Z62" s="19" t="s">
        <v>43</v>
      </c>
      <c r="AA62" s="19" t="s">
        <v>4</v>
      </c>
      <c r="AB62" s="19" t="s">
        <v>2</v>
      </c>
      <c r="AC62" s="16" t="s">
        <v>43</v>
      </c>
      <c r="AD62" s="19" t="s">
        <v>5</v>
      </c>
      <c r="AE62" s="19" t="s">
        <v>2</v>
      </c>
      <c r="AF62" s="29" t="s">
        <v>43</v>
      </c>
    </row>
    <row r="63" spans="1:32" x14ac:dyDescent="0.25">
      <c r="A63" s="20"/>
      <c r="B63" s="4" t="s">
        <v>23</v>
      </c>
      <c r="C63" s="5" t="s">
        <v>23</v>
      </c>
      <c r="D63" s="46">
        <v>7.6790000000000003</v>
      </c>
      <c r="E63" s="5" t="s">
        <v>34</v>
      </c>
      <c r="F63" s="5" t="s">
        <v>34</v>
      </c>
      <c r="G63" s="21">
        <v>6.1749999999999998</v>
      </c>
      <c r="H63" s="5" t="s">
        <v>28</v>
      </c>
      <c r="I63" s="5" t="s">
        <v>28</v>
      </c>
      <c r="J63" s="22">
        <v>6.0839999999999996</v>
      </c>
      <c r="K63" s="12"/>
      <c r="L63" s="20"/>
      <c r="M63" s="4" t="s">
        <v>23</v>
      </c>
      <c r="N63" s="5" t="s">
        <v>23</v>
      </c>
      <c r="O63" s="49">
        <v>5.2149999999999999</v>
      </c>
      <c r="P63" s="5" t="s">
        <v>34</v>
      </c>
      <c r="Q63" s="5" t="s">
        <v>34</v>
      </c>
      <c r="R63" s="46">
        <v>10.974</v>
      </c>
      <c r="S63" s="5" t="s">
        <v>28</v>
      </c>
      <c r="T63" s="5" t="s">
        <v>28</v>
      </c>
      <c r="U63" s="52">
        <v>8.1270000000000007</v>
      </c>
      <c r="W63" s="20"/>
      <c r="X63" s="4" t="s">
        <v>23</v>
      </c>
      <c r="Y63" s="5" t="s">
        <v>23</v>
      </c>
      <c r="Z63" s="46">
        <v>4.0069999999999997</v>
      </c>
      <c r="AA63" s="5" t="s">
        <v>34</v>
      </c>
      <c r="AB63" s="5" t="s">
        <v>34</v>
      </c>
      <c r="AC63" s="68" t="s">
        <v>144</v>
      </c>
      <c r="AD63" s="5" t="s">
        <v>28</v>
      </c>
      <c r="AE63" s="5" t="s">
        <v>28</v>
      </c>
      <c r="AF63" s="52">
        <v>4.7030000000000003</v>
      </c>
    </row>
    <row r="64" spans="1:32" x14ac:dyDescent="0.25">
      <c r="A64" s="20"/>
      <c r="B64" s="6" t="s">
        <v>10</v>
      </c>
      <c r="C64" s="7" t="s">
        <v>10</v>
      </c>
      <c r="D64" s="47">
        <v>14.119</v>
      </c>
      <c r="E64" s="7" t="s">
        <v>14</v>
      </c>
      <c r="F64" s="7" t="s">
        <v>14</v>
      </c>
      <c r="G64" s="23">
        <v>7.7590000000000003</v>
      </c>
      <c r="H64" s="7" t="s">
        <v>18</v>
      </c>
      <c r="I64" s="7" t="s">
        <v>18</v>
      </c>
      <c r="J64" s="24">
        <v>10.159000000000001</v>
      </c>
      <c r="K64" s="12"/>
      <c r="L64" s="20"/>
      <c r="M64" s="6" t="s">
        <v>10</v>
      </c>
      <c r="N64" s="7" t="s">
        <v>86</v>
      </c>
      <c r="O64" s="50">
        <v>4.8120000000000003</v>
      </c>
      <c r="P64" s="7" t="s">
        <v>14</v>
      </c>
      <c r="Q64" s="7" t="s">
        <v>14</v>
      </c>
      <c r="R64" s="47">
        <v>13.303000000000001</v>
      </c>
      <c r="S64" s="7" t="s">
        <v>18</v>
      </c>
      <c r="T64" s="7" t="s">
        <v>18</v>
      </c>
      <c r="U64" s="53">
        <v>8.2870000000000008</v>
      </c>
      <c r="W64" s="20"/>
      <c r="X64" s="6" t="s">
        <v>10</v>
      </c>
      <c r="Y64" s="7" t="s">
        <v>10</v>
      </c>
      <c r="Z64" s="47">
        <v>3.952</v>
      </c>
      <c r="AA64" s="33" t="s">
        <v>14</v>
      </c>
      <c r="AB64" s="33" t="s">
        <v>96</v>
      </c>
      <c r="AC64" s="69" t="s">
        <v>145</v>
      </c>
      <c r="AD64" s="7" t="s">
        <v>18</v>
      </c>
      <c r="AE64" s="7" t="s">
        <v>18</v>
      </c>
      <c r="AF64" s="53">
        <v>4.3499999999999996</v>
      </c>
    </row>
    <row r="65" spans="1:32" x14ac:dyDescent="0.25">
      <c r="A65" s="20"/>
      <c r="B65" s="6" t="s">
        <v>22</v>
      </c>
      <c r="C65" s="7" t="s">
        <v>22</v>
      </c>
      <c r="D65" s="47">
        <v>4.7350000000000003</v>
      </c>
      <c r="E65" s="7">
        <v>509133</v>
      </c>
      <c r="F65" s="7" t="s">
        <v>54</v>
      </c>
      <c r="G65" s="23">
        <v>3.6309999999999998</v>
      </c>
      <c r="H65" s="7" t="s">
        <v>19</v>
      </c>
      <c r="I65" s="7" t="s">
        <v>19</v>
      </c>
      <c r="J65" s="24">
        <v>21.599</v>
      </c>
      <c r="K65" s="12"/>
      <c r="L65" s="20"/>
      <c r="M65" s="35" t="s">
        <v>22</v>
      </c>
      <c r="N65" s="33" t="s">
        <v>87</v>
      </c>
      <c r="O65" s="50">
        <v>4.9909999999999997</v>
      </c>
      <c r="P65" s="7">
        <v>509133</v>
      </c>
      <c r="Q65" s="7" t="s">
        <v>54</v>
      </c>
      <c r="R65" s="47">
        <v>4.8310000000000004</v>
      </c>
      <c r="S65" s="7" t="s">
        <v>19</v>
      </c>
      <c r="T65" s="7" t="s">
        <v>19</v>
      </c>
      <c r="U65" s="53" t="s">
        <v>105</v>
      </c>
      <c r="W65" s="20"/>
      <c r="X65" s="6" t="s">
        <v>22</v>
      </c>
      <c r="Y65" s="7" t="s">
        <v>22</v>
      </c>
      <c r="Z65" s="47">
        <v>3.1909999999999998</v>
      </c>
      <c r="AA65" s="7">
        <v>509133</v>
      </c>
      <c r="AB65" s="7" t="s">
        <v>54</v>
      </c>
      <c r="AC65" s="69" t="s">
        <v>146</v>
      </c>
      <c r="AD65" s="7" t="s">
        <v>19</v>
      </c>
      <c r="AE65" s="7" t="s">
        <v>19</v>
      </c>
      <c r="AF65" s="53">
        <v>7.1340000000000003</v>
      </c>
    </row>
    <row r="66" spans="1:32" x14ac:dyDescent="0.25">
      <c r="A66" s="20"/>
      <c r="B66" s="6">
        <v>274981</v>
      </c>
      <c r="C66" s="7" t="s">
        <v>53</v>
      </c>
      <c r="D66" s="47">
        <v>11.792</v>
      </c>
      <c r="E66" s="7" t="s">
        <v>35</v>
      </c>
      <c r="F66" s="7" t="s">
        <v>35</v>
      </c>
      <c r="G66" s="23">
        <v>14.991</v>
      </c>
      <c r="H66" s="7" t="s">
        <v>29</v>
      </c>
      <c r="I66" s="7" t="s">
        <v>29</v>
      </c>
      <c r="J66" s="24">
        <v>6.4950000000000001</v>
      </c>
      <c r="K66" s="12"/>
      <c r="L66" s="20"/>
      <c r="M66" s="6">
        <v>274981</v>
      </c>
      <c r="N66" s="7" t="s">
        <v>53</v>
      </c>
      <c r="O66" s="50">
        <v>5.5350000000000001</v>
      </c>
      <c r="P66" s="7" t="s">
        <v>35</v>
      </c>
      <c r="Q66" s="7" t="s">
        <v>35</v>
      </c>
      <c r="R66" s="47">
        <v>5.6449999999999996</v>
      </c>
      <c r="S66" s="7" t="s">
        <v>29</v>
      </c>
      <c r="T66" s="7" t="s">
        <v>29</v>
      </c>
      <c r="U66" s="53">
        <v>5.9509999999999996</v>
      </c>
      <c r="W66" s="20"/>
      <c r="X66" s="6">
        <v>274981</v>
      </c>
      <c r="Y66" s="7" t="s">
        <v>53</v>
      </c>
      <c r="Z66" s="47">
        <v>4.4950000000000001</v>
      </c>
      <c r="AA66" s="7" t="s">
        <v>35</v>
      </c>
      <c r="AB66" s="7" t="s">
        <v>35</v>
      </c>
      <c r="AC66" s="69" t="s">
        <v>147</v>
      </c>
      <c r="AD66" s="7" t="s">
        <v>29</v>
      </c>
      <c r="AE66" s="7" t="s">
        <v>29</v>
      </c>
      <c r="AF66" s="53">
        <v>3.1030000000000002</v>
      </c>
    </row>
    <row r="67" spans="1:32" x14ac:dyDescent="0.25">
      <c r="A67" s="20"/>
      <c r="B67" s="6" t="s">
        <v>24</v>
      </c>
      <c r="C67" s="7" t="s">
        <v>24</v>
      </c>
      <c r="D67" s="47">
        <v>15.917</v>
      </c>
      <c r="E67" s="33" t="s">
        <v>36</v>
      </c>
      <c r="F67" s="33" t="s">
        <v>83</v>
      </c>
      <c r="G67" s="23">
        <v>10.782999999999999</v>
      </c>
      <c r="H67" s="7">
        <v>730467</v>
      </c>
      <c r="I67" s="7" t="s">
        <v>55</v>
      </c>
      <c r="J67" s="24">
        <v>4.8949999999999996</v>
      </c>
      <c r="K67" s="12"/>
      <c r="L67" s="20"/>
      <c r="M67" s="6" t="s">
        <v>24</v>
      </c>
      <c r="N67" s="7" t="s">
        <v>24</v>
      </c>
      <c r="O67" s="50">
        <v>6.726</v>
      </c>
      <c r="P67" s="33" t="s">
        <v>36</v>
      </c>
      <c r="Q67" s="33" t="s">
        <v>85</v>
      </c>
      <c r="R67" s="47">
        <v>4.5119999999999996</v>
      </c>
      <c r="S67" s="7">
        <v>730467</v>
      </c>
      <c r="T67" s="7" t="s">
        <v>55</v>
      </c>
      <c r="U67" s="53">
        <v>7.16</v>
      </c>
      <c r="W67" s="20"/>
      <c r="X67" s="35" t="s">
        <v>24</v>
      </c>
      <c r="Y67" s="33" t="s">
        <v>95</v>
      </c>
      <c r="Z67" s="47">
        <v>8.9260000000000002</v>
      </c>
      <c r="AA67" s="33" t="s">
        <v>36</v>
      </c>
      <c r="AB67" s="33" t="s">
        <v>97</v>
      </c>
      <c r="AC67" s="69" t="s">
        <v>148</v>
      </c>
      <c r="AD67" s="7">
        <v>730467</v>
      </c>
      <c r="AE67" s="7" t="s">
        <v>55</v>
      </c>
      <c r="AF67" s="53" t="s">
        <v>107</v>
      </c>
    </row>
    <row r="68" spans="1:32" ht="15.75" thickBot="1" x14ac:dyDescent="0.3">
      <c r="A68" s="25"/>
      <c r="B68" s="8" t="s">
        <v>11</v>
      </c>
      <c r="C68" s="9" t="s">
        <v>11</v>
      </c>
      <c r="D68" s="48">
        <v>9.4060000000000006</v>
      </c>
      <c r="E68" s="9" t="s">
        <v>15</v>
      </c>
      <c r="F68" s="9" t="s">
        <v>15</v>
      </c>
      <c r="G68" s="26">
        <v>10.927</v>
      </c>
      <c r="H68" s="9" t="s">
        <v>30</v>
      </c>
      <c r="I68" s="9" t="s">
        <v>30</v>
      </c>
      <c r="J68" s="27">
        <v>10.654999999999999</v>
      </c>
      <c r="K68" s="12"/>
      <c r="L68" s="25"/>
      <c r="M68" s="8" t="s">
        <v>11</v>
      </c>
      <c r="N68" s="9" t="s">
        <v>11</v>
      </c>
      <c r="O68" s="51">
        <v>5.8789999999999996</v>
      </c>
      <c r="P68" s="9" t="s">
        <v>15</v>
      </c>
      <c r="Q68" s="9" t="s">
        <v>15</v>
      </c>
      <c r="R68" s="48">
        <v>7.6150000000000002</v>
      </c>
      <c r="S68" s="9" t="s">
        <v>30</v>
      </c>
      <c r="T68" s="9" t="s">
        <v>30</v>
      </c>
      <c r="U68" s="54">
        <v>5.5990000000000002</v>
      </c>
      <c r="W68" s="25"/>
      <c r="X68" s="8" t="s">
        <v>11</v>
      </c>
      <c r="Y68" s="9" t="s">
        <v>11</v>
      </c>
      <c r="Z68" s="48">
        <v>3.9510000000000001</v>
      </c>
      <c r="AA68" s="9" t="s">
        <v>15</v>
      </c>
      <c r="AB68" s="9" t="s">
        <v>15</v>
      </c>
      <c r="AC68" s="70" t="s">
        <v>149</v>
      </c>
      <c r="AD68" s="9" t="s">
        <v>30</v>
      </c>
      <c r="AE68" s="9" t="s">
        <v>30</v>
      </c>
      <c r="AF68" s="54">
        <v>4.1500000000000004</v>
      </c>
    </row>
    <row r="69" spans="1:32" x14ac:dyDescent="0.25">
      <c r="A69" s="14"/>
      <c r="B69" s="4" t="s">
        <v>12</v>
      </c>
      <c r="C69" s="5" t="s">
        <v>12</v>
      </c>
      <c r="D69" s="46">
        <v>5.9989999999999997</v>
      </c>
      <c r="E69" s="5" t="s">
        <v>37</v>
      </c>
      <c r="F69" s="5" t="s">
        <v>37</v>
      </c>
      <c r="G69" s="21">
        <v>5.9029999999999996</v>
      </c>
      <c r="H69" s="5" t="s">
        <v>20</v>
      </c>
      <c r="I69" s="5" t="s">
        <v>20</v>
      </c>
      <c r="J69" s="22">
        <v>6.8070000000000004</v>
      </c>
      <c r="K69" s="12"/>
      <c r="L69" s="14"/>
      <c r="M69" s="4" t="s">
        <v>12</v>
      </c>
      <c r="N69" s="5" t="s">
        <v>12</v>
      </c>
      <c r="O69" s="49" t="s">
        <v>106</v>
      </c>
      <c r="P69" s="5" t="s">
        <v>37</v>
      </c>
      <c r="Q69" s="5" t="s">
        <v>37</v>
      </c>
      <c r="R69" s="46">
        <v>6.5579999999999998</v>
      </c>
      <c r="S69" s="5" t="s">
        <v>20</v>
      </c>
      <c r="T69" s="5" t="s">
        <v>20</v>
      </c>
      <c r="U69" s="52">
        <v>7.0720000000000001</v>
      </c>
      <c r="W69" s="14"/>
      <c r="X69" s="4" t="s">
        <v>12</v>
      </c>
      <c r="Y69" s="5" t="s">
        <v>12</v>
      </c>
      <c r="Z69" s="46">
        <v>12.127000000000001</v>
      </c>
      <c r="AA69" s="34" t="s">
        <v>37</v>
      </c>
      <c r="AB69" s="34" t="s">
        <v>102</v>
      </c>
      <c r="AC69" s="68" t="s">
        <v>150</v>
      </c>
      <c r="AD69" s="34" t="s">
        <v>20</v>
      </c>
      <c r="AE69" s="34" t="s">
        <v>98</v>
      </c>
      <c r="AF69" s="52">
        <v>5.2460000000000004</v>
      </c>
    </row>
    <row r="70" spans="1:32" x14ac:dyDescent="0.25">
      <c r="A70" s="20"/>
      <c r="B70" s="6" t="s">
        <v>13</v>
      </c>
      <c r="C70" s="7" t="s">
        <v>13</v>
      </c>
      <c r="D70" s="47">
        <v>7.9989999999999997</v>
      </c>
      <c r="E70" s="33" t="s">
        <v>16</v>
      </c>
      <c r="F70" s="33" t="s">
        <v>84</v>
      </c>
      <c r="G70" s="23">
        <v>7.6470000000000002</v>
      </c>
      <c r="H70" s="7">
        <v>591487</v>
      </c>
      <c r="I70" s="7" t="s">
        <v>42</v>
      </c>
      <c r="J70" s="24">
        <v>6.5279999999999996</v>
      </c>
      <c r="K70" s="12"/>
      <c r="L70" s="20"/>
      <c r="M70" s="6" t="s">
        <v>13</v>
      </c>
      <c r="N70" s="7" t="s">
        <v>13</v>
      </c>
      <c r="O70" s="50">
        <v>4.4379999999999997</v>
      </c>
      <c r="P70" s="7" t="s">
        <v>16</v>
      </c>
      <c r="Q70" s="7" t="s">
        <v>16</v>
      </c>
      <c r="R70" s="47">
        <v>4.7359999999999998</v>
      </c>
      <c r="S70" s="7">
        <v>591487</v>
      </c>
      <c r="T70" s="7" t="s">
        <v>42</v>
      </c>
      <c r="U70" s="53">
        <v>4.7670000000000003</v>
      </c>
      <c r="W70" s="20"/>
      <c r="X70" s="6" t="s">
        <v>13</v>
      </c>
      <c r="Y70" s="7" t="s">
        <v>13</v>
      </c>
      <c r="Z70" s="47">
        <v>6.351</v>
      </c>
      <c r="AA70" s="7" t="s">
        <v>16</v>
      </c>
      <c r="AB70" s="7" t="s">
        <v>16</v>
      </c>
      <c r="AC70" s="69" t="s">
        <v>151</v>
      </c>
      <c r="AD70" s="39">
        <v>591487</v>
      </c>
      <c r="AE70" s="39" t="s">
        <v>42</v>
      </c>
      <c r="AF70" s="53">
        <v>9.5370000000000008</v>
      </c>
    </row>
    <row r="71" spans="1:32" x14ac:dyDescent="0.25">
      <c r="A71" s="20"/>
      <c r="B71" s="6">
        <v>491863</v>
      </c>
      <c r="C71" s="7" t="s">
        <v>40</v>
      </c>
      <c r="D71" s="47">
        <v>8.3989999999999991</v>
      </c>
      <c r="E71" s="7" t="s">
        <v>17</v>
      </c>
      <c r="F71" s="7" t="s">
        <v>17</v>
      </c>
      <c r="G71" s="23">
        <v>7.4539999999999997</v>
      </c>
      <c r="H71" s="7" t="s">
        <v>31</v>
      </c>
      <c r="I71" s="7" t="s">
        <v>31</v>
      </c>
      <c r="J71" s="24">
        <v>4.0469999999999997</v>
      </c>
      <c r="K71" s="12"/>
      <c r="L71" s="20"/>
      <c r="M71" s="6">
        <v>491863</v>
      </c>
      <c r="N71" s="7" t="s">
        <v>40</v>
      </c>
      <c r="O71" s="50">
        <v>4.4950000000000001</v>
      </c>
      <c r="P71" s="7" t="s">
        <v>17</v>
      </c>
      <c r="Q71" s="7" t="s">
        <v>17</v>
      </c>
      <c r="R71" s="47">
        <v>5.1740000000000004</v>
      </c>
      <c r="S71" s="7" t="s">
        <v>31</v>
      </c>
      <c r="T71" s="7" t="s">
        <v>31</v>
      </c>
      <c r="U71" s="53">
        <v>4.8319999999999999</v>
      </c>
      <c r="W71" s="20"/>
      <c r="X71" s="6">
        <v>491863</v>
      </c>
      <c r="Y71" s="7" t="s">
        <v>40</v>
      </c>
      <c r="Z71" s="47">
        <v>4.1429999999999998</v>
      </c>
      <c r="AA71" s="7" t="s">
        <v>17</v>
      </c>
      <c r="AB71" s="7" t="s">
        <v>17</v>
      </c>
      <c r="AC71" s="69" t="s">
        <v>152</v>
      </c>
      <c r="AD71" s="7" t="s">
        <v>31</v>
      </c>
      <c r="AE71" s="7" t="s">
        <v>99</v>
      </c>
      <c r="AF71" s="53">
        <v>7.6950000000000003</v>
      </c>
    </row>
    <row r="72" spans="1:32" x14ac:dyDescent="0.25">
      <c r="A72" s="20"/>
      <c r="B72" s="6" t="s">
        <v>25</v>
      </c>
      <c r="C72" s="7" t="s">
        <v>25</v>
      </c>
      <c r="D72" s="47">
        <v>8.36</v>
      </c>
      <c r="E72" s="7" t="s">
        <v>38</v>
      </c>
      <c r="F72" s="7" t="s">
        <v>38</v>
      </c>
      <c r="G72" s="23">
        <v>10.006</v>
      </c>
      <c r="H72" s="7" t="s">
        <v>32</v>
      </c>
      <c r="I72" s="7" t="s">
        <v>32</v>
      </c>
      <c r="J72" s="24">
        <v>12.991</v>
      </c>
      <c r="K72" s="12"/>
      <c r="L72" s="20"/>
      <c r="M72" s="6" t="s">
        <v>25</v>
      </c>
      <c r="N72" s="7" t="s">
        <v>25</v>
      </c>
      <c r="O72" s="50">
        <v>6.3109999999999999</v>
      </c>
      <c r="P72" s="33" t="s">
        <v>38</v>
      </c>
      <c r="Q72" s="33" t="s">
        <v>89</v>
      </c>
      <c r="R72" s="47">
        <v>4.8949999999999996</v>
      </c>
      <c r="S72" s="7" t="s">
        <v>32</v>
      </c>
      <c r="T72" s="7" t="s">
        <v>32</v>
      </c>
      <c r="U72" s="53">
        <v>7.391</v>
      </c>
      <c r="W72" s="20"/>
      <c r="X72" s="36" t="s">
        <v>25</v>
      </c>
      <c r="Y72" s="37" t="s">
        <v>100</v>
      </c>
      <c r="Z72" s="47">
        <v>6.4710000000000001</v>
      </c>
      <c r="AA72" s="7" t="s">
        <v>38</v>
      </c>
      <c r="AB72" s="7" t="s">
        <v>38</v>
      </c>
      <c r="AC72" s="69" t="s">
        <v>153</v>
      </c>
      <c r="AD72" s="7" t="s">
        <v>32</v>
      </c>
      <c r="AE72" s="7" t="s">
        <v>32</v>
      </c>
      <c r="AF72" s="53">
        <v>5.8710000000000004</v>
      </c>
    </row>
    <row r="73" spans="1:32" x14ac:dyDescent="0.25">
      <c r="A73" s="20"/>
      <c r="B73" s="6" t="s">
        <v>26</v>
      </c>
      <c r="C73" s="7" t="s">
        <v>26</v>
      </c>
      <c r="D73" s="47">
        <v>7.0060000000000002</v>
      </c>
      <c r="E73" s="7" t="s">
        <v>39</v>
      </c>
      <c r="F73" s="7" t="s">
        <v>39</v>
      </c>
      <c r="G73" s="23">
        <v>3.367</v>
      </c>
      <c r="H73" s="7" t="s">
        <v>33</v>
      </c>
      <c r="I73" s="7" t="s">
        <v>33</v>
      </c>
      <c r="J73" s="24">
        <v>7.9349999999999996</v>
      </c>
      <c r="K73" s="12"/>
      <c r="L73" s="20"/>
      <c r="M73" s="6" t="s">
        <v>26</v>
      </c>
      <c r="N73" s="7" t="s">
        <v>26</v>
      </c>
      <c r="O73" s="50">
        <v>4.6459999999999999</v>
      </c>
      <c r="P73" s="33" t="s">
        <v>39</v>
      </c>
      <c r="Q73" s="33" t="s">
        <v>88</v>
      </c>
      <c r="R73" s="47">
        <v>6.9269999999999996</v>
      </c>
      <c r="S73" s="7" t="s">
        <v>33</v>
      </c>
      <c r="T73" s="7" t="s">
        <v>33</v>
      </c>
      <c r="U73" s="53">
        <v>4.8630000000000004</v>
      </c>
      <c r="W73" s="20"/>
      <c r="X73" s="6" t="s">
        <v>26</v>
      </c>
      <c r="Y73" s="7" t="s">
        <v>26</v>
      </c>
      <c r="Z73" s="47">
        <v>12.255000000000001</v>
      </c>
      <c r="AA73" s="33" t="s">
        <v>39</v>
      </c>
      <c r="AB73" s="33" t="s">
        <v>101</v>
      </c>
      <c r="AC73" s="69" t="s">
        <v>154</v>
      </c>
      <c r="AD73" s="7" t="s">
        <v>33</v>
      </c>
      <c r="AE73" s="7" t="s">
        <v>33</v>
      </c>
      <c r="AF73" s="53">
        <v>3.1920000000000002</v>
      </c>
    </row>
    <row r="74" spans="1:32" ht="15.75" thickBot="1" x14ac:dyDescent="0.3">
      <c r="A74" s="25"/>
      <c r="B74" s="8" t="s">
        <v>27</v>
      </c>
      <c r="C74" s="9" t="s">
        <v>27</v>
      </c>
      <c r="D74" s="48">
        <v>11.375</v>
      </c>
      <c r="E74" s="9">
        <v>605196</v>
      </c>
      <c r="F74" s="9" t="s">
        <v>41</v>
      </c>
      <c r="G74" s="26">
        <v>3.2959999999999998</v>
      </c>
      <c r="H74" s="9" t="s">
        <v>21</v>
      </c>
      <c r="I74" s="9" t="s">
        <v>21</v>
      </c>
      <c r="J74" s="27">
        <v>6.4710000000000001</v>
      </c>
      <c r="K74" s="12"/>
      <c r="L74" s="25"/>
      <c r="M74" s="8" t="s">
        <v>27</v>
      </c>
      <c r="N74" s="9" t="s">
        <v>27</v>
      </c>
      <c r="O74" s="51">
        <v>5.8710000000000004</v>
      </c>
      <c r="P74" s="9">
        <v>605196</v>
      </c>
      <c r="Q74" s="9" t="s">
        <v>41</v>
      </c>
      <c r="R74" s="48">
        <v>5.4950000000000001</v>
      </c>
      <c r="S74" s="9" t="s">
        <v>21</v>
      </c>
      <c r="T74" s="9" t="s">
        <v>21</v>
      </c>
      <c r="U74" s="54">
        <v>4.1989999999999998</v>
      </c>
      <c r="W74" s="25"/>
      <c r="X74" s="8" t="s">
        <v>27</v>
      </c>
      <c r="Y74" s="9" t="s">
        <v>27</v>
      </c>
      <c r="Z74" s="48">
        <v>4.5590000000000002</v>
      </c>
      <c r="AA74" s="9">
        <v>605196</v>
      </c>
      <c r="AB74" s="9" t="s">
        <v>41</v>
      </c>
      <c r="AC74" s="70" t="s">
        <v>155</v>
      </c>
      <c r="AD74" s="9" t="s">
        <v>21</v>
      </c>
      <c r="AE74" s="9" t="s">
        <v>21</v>
      </c>
      <c r="AF74" s="54">
        <v>7.5830000000000002</v>
      </c>
    </row>
    <row r="75" spans="1:32" x14ac:dyDescent="0.25">
      <c r="A75" s="30" t="s">
        <v>108</v>
      </c>
      <c r="B75" s="2"/>
      <c r="C75" s="2">
        <v>0</v>
      </c>
      <c r="D75" s="2"/>
      <c r="E75" s="2"/>
      <c r="F75" s="2">
        <v>2</v>
      </c>
      <c r="G75" s="2"/>
      <c r="H75" s="2"/>
      <c r="I75" s="2">
        <v>0</v>
      </c>
      <c r="J75" s="2"/>
      <c r="K75" s="2"/>
      <c r="L75" s="30" t="s">
        <v>108</v>
      </c>
      <c r="M75" s="2"/>
      <c r="N75" s="2">
        <v>1</v>
      </c>
      <c r="O75" s="2"/>
      <c r="P75" s="2"/>
      <c r="Q75" s="2">
        <v>3</v>
      </c>
      <c r="R75" s="2"/>
      <c r="S75" s="2"/>
      <c r="T75" s="2">
        <v>0</v>
      </c>
      <c r="U75" s="2"/>
      <c r="V75" s="2"/>
      <c r="W75" s="30" t="s">
        <v>108</v>
      </c>
      <c r="X75" s="2"/>
      <c r="Y75" s="2">
        <v>1</v>
      </c>
      <c r="Z75" s="2"/>
      <c r="AA75" s="2"/>
      <c r="AB75" s="2">
        <v>4</v>
      </c>
      <c r="AC75" s="71"/>
      <c r="AD75" s="2"/>
      <c r="AE75" s="2">
        <v>1</v>
      </c>
      <c r="AF75" s="2"/>
    </row>
    <row r="76" spans="1:32" x14ac:dyDescent="0.25">
      <c r="A76" s="31" t="s">
        <v>109</v>
      </c>
      <c r="C76">
        <v>0</v>
      </c>
      <c r="F76">
        <v>0</v>
      </c>
      <c r="I76">
        <v>0</v>
      </c>
      <c r="L76" s="31" t="s">
        <v>109</v>
      </c>
      <c r="N76">
        <v>0</v>
      </c>
      <c r="Q76">
        <v>0</v>
      </c>
      <c r="T76">
        <v>0</v>
      </c>
      <c r="W76" s="31" t="s">
        <v>109</v>
      </c>
      <c r="Y76">
        <v>1</v>
      </c>
      <c r="AB76">
        <v>0</v>
      </c>
      <c r="AC76" s="66"/>
      <c r="AE76">
        <v>0</v>
      </c>
    </row>
    <row r="77" spans="1:32" x14ac:dyDescent="0.25">
      <c r="A77" s="32" t="s">
        <v>110</v>
      </c>
      <c r="C77">
        <v>0</v>
      </c>
      <c r="F77">
        <v>0</v>
      </c>
      <c r="I77">
        <v>0</v>
      </c>
      <c r="L77" s="32" t="s">
        <v>110</v>
      </c>
      <c r="N77">
        <v>0</v>
      </c>
      <c r="Q77">
        <v>0</v>
      </c>
      <c r="T77">
        <v>0</v>
      </c>
      <c r="W77" s="32" t="s">
        <v>110</v>
      </c>
      <c r="Y77">
        <v>0</v>
      </c>
      <c r="AB77">
        <v>0</v>
      </c>
      <c r="AC77" s="66"/>
      <c r="AE77">
        <v>0</v>
      </c>
    </row>
    <row r="78" spans="1:32" x14ac:dyDescent="0.25">
      <c r="A78" s="12" t="s">
        <v>111</v>
      </c>
      <c r="D78" s="55">
        <f>AVERAGE(D63:D74)</f>
        <v>9.398833333333334</v>
      </c>
      <c r="G78" s="55">
        <f>AVERAGE(G63:G74)</f>
        <v>7.6615833333333336</v>
      </c>
      <c r="J78" s="55">
        <f>AVERAGE(J63:J74)</f>
        <v>8.7221666666666682</v>
      </c>
      <c r="L78" s="12" t="s">
        <v>111</v>
      </c>
      <c r="O78" s="55">
        <f>AVERAGE(O63:O74)</f>
        <v>5.356272727272728</v>
      </c>
      <c r="R78" s="55">
        <f>AVERAGE(R63:R74)</f>
        <v>6.722083333333333</v>
      </c>
      <c r="U78" s="55">
        <f>AVERAGE(U63:U74)</f>
        <v>6.2043636363636372</v>
      </c>
      <c r="W78" s="12" t="s">
        <v>111</v>
      </c>
      <c r="Z78" s="55">
        <f>AVERAGE(Z63:Z74)</f>
        <v>6.2023333333333328</v>
      </c>
      <c r="AC78" s="57" t="e">
        <f>AVERAGE(AC63:AC74)</f>
        <v>#DIV/0!</v>
      </c>
      <c r="AF78" s="55">
        <f>AVERAGE(AF63:AF74)</f>
        <v>5.687636363636364</v>
      </c>
    </row>
    <row r="81" spans="1:12" x14ac:dyDescent="0.25">
      <c r="A81" t="s">
        <v>112</v>
      </c>
    </row>
    <row r="82" spans="1:12" x14ac:dyDescent="0.25">
      <c r="A82" t="s">
        <v>113</v>
      </c>
      <c r="B82" t="s">
        <v>114</v>
      </c>
      <c r="C82" t="s">
        <v>115</v>
      </c>
      <c r="E82" t="s">
        <v>118</v>
      </c>
      <c r="F82" t="s">
        <v>119</v>
      </c>
      <c r="G82" t="s">
        <v>120</v>
      </c>
      <c r="I82" t="s">
        <v>156</v>
      </c>
      <c r="J82" t="s">
        <v>157</v>
      </c>
      <c r="K82" t="s">
        <v>158</v>
      </c>
    </row>
    <row r="83" spans="1:12" x14ac:dyDescent="0.25">
      <c r="A83" s="66">
        <f t="shared" ref="A83:A94" si="0">D3</f>
        <v>2.8860000000000001</v>
      </c>
      <c r="B83" s="66">
        <f t="shared" ref="B83:B94" si="1">O3</f>
        <v>4.8319999999999999</v>
      </c>
      <c r="C83" s="66">
        <f t="shared" ref="C83:C94" si="2">Z3</f>
        <v>8.0389999999999997</v>
      </c>
      <c r="D83" s="66"/>
      <c r="E83" s="66">
        <f t="shared" ref="E83:E94" si="3">G3</f>
        <v>4.5990000000000002</v>
      </c>
      <c r="F83" s="67">
        <f t="shared" ref="F83:F94" si="4">R3</f>
        <v>8.7089999999999996</v>
      </c>
      <c r="G83" s="67">
        <f t="shared" ref="G83:G94" si="5">AC3</f>
        <v>10.087</v>
      </c>
      <c r="H83" s="66"/>
      <c r="I83" s="67">
        <f t="shared" ref="I83:I94" si="6">J3</f>
        <v>3.7429999999999999</v>
      </c>
      <c r="J83" s="67">
        <f t="shared" ref="J83:J94" si="7">U3</f>
        <v>9.0470000000000006</v>
      </c>
      <c r="K83" s="67">
        <f t="shared" ref="K83:K94" si="8">AF3</f>
        <v>7.1369999999999996</v>
      </c>
      <c r="L83" s="41"/>
    </row>
    <row r="84" spans="1:12" x14ac:dyDescent="0.25">
      <c r="A84" s="66">
        <f t="shared" si="0"/>
        <v>6.0709999999999997</v>
      </c>
      <c r="B84" s="66">
        <f t="shared" si="1"/>
        <v>4.4950000000000001</v>
      </c>
      <c r="C84" s="66">
        <f t="shared" si="2"/>
        <v>7.9029999999999996</v>
      </c>
      <c r="D84" s="66"/>
      <c r="E84" s="66">
        <f t="shared" si="3"/>
        <v>3.1589999999999998</v>
      </c>
      <c r="F84" s="67">
        <f t="shared" si="4"/>
        <v>8.0779999999999994</v>
      </c>
      <c r="G84" s="67">
        <f t="shared" si="5"/>
        <v>14.087</v>
      </c>
      <c r="H84" s="66"/>
      <c r="I84" s="67">
        <f t="shared" si="6"/>
        <v>6.5110000000000001</v>
      </c>
      <c r="J84" s="67">
        <f t="shared" si="7"/>
        <v>6.2629999999999999</v>
      </c>
      <c r="K84" s="67">
        <f t="shared" si="8"/>
        <v>9.1829999999999998</v>
      </c>
      <c r="L84" s="41"/>
    </row>
    <row r="85" spans="1:12" x14ac:dyDescent="0.25">
      <c r="A85" s="66">
        <f t="shared" si="0"/>
        <v>3.6469999999999998</v>
      </c>
      <c r="B85" s="66">
        <f t="shared" si="1"/>
        <v>6.0789999999999997</v>
      </c>
      <c r="C85" s="66">
        <f t="shared" si="2"/>
        <v>9.8710000000000004</v>
      </c>
      <c r="D85" s="66"/>
      <c r="E85" s="66">
        <f t="shared" si="3"/>
        <v>4.8719999999999999</v>
      </c>
      <c r="F85" s="67">
        <f t="shared" si="4"/>
        <v>4.7670000000000003</v>
      </c>
      <c r="G85" s="67">
        <f t="shared" si="5"/>
        <v>8.5429999999999993</v>
      </c>
      <c r="H85" s="66"/>
      <c r="I85" s="67">
        <f t="shared" si="6"/>
        <v>4.423</v>
      </c>
      <c r="J85" s="67">
        <f t="shared" si="7"/>
        <v>5.2869999999999999</v>
      </c>
      <c r="K85" s="67">
        <f t="shared" si="8"/>
        <v>9.7579999999999991</v>
      </c>
      <c r="L85" s="41"/>
    </row>
    <row r="86" spans="1:12" x14ac:dyDescent="0.25">
      <c r="A86" s="66">
        <f t="shared" si="0"/>
        <v>3.2160000000000002</v>
      </c>
      <c r="B86" s="66">
        <f t="shared" si="1"/>
        <v>5.1349999999999998</v>
      </c>
      <c r="C86" s="66">
        <f t="shared" si="2"/>
        <v>7.2469999999999999</v>
      </c>
      <c r="D86" s="66"/>
      <c r="E86" s="66">
        <f t="shared" si="3"/>
        <v>2.5750000000000002</v>
      </c>
      <c r="F86" s="67">
        <f t="shared" si="4"/>
        <v>8.0310000000000006</v>
      </c>
      <c r="G86" s="67">
        <f t="shared" si="5"/>
        <v>27.134</v>
      </c>
      <c r="H86" s="66"/>
      <c r="I86" s="67">
        <f t="shared" si="6"/>
        <v>2.7509999999999999</v>
      </c>
      <c r="J86" s="67">
        <f t="shared" si="7"/>
        <v>5.7919999999999998</v>
      </c>
      <c r="K86" s="67">
        <f t="shared" si="8"/>
        <v>5.0609999999999999</v>
      </c>
      <c r="L86" s="41"/>
    </row>
    <row r="87" spans="1:12" x14ac:dyDescent="0.25">
      <c r="A87" s="66">
        <f t="shared" si="0"/>
        <v>4.7270000000000003</v>
      </c>
      <c r="B87" s="66">
        <f t="shared" si="1"/>
        <v>7.7910000000000004</v>
      </c>
      <c r="C87" s="66">
        <f t="shared" si="2"/>
        <v>8.8640000000000008</v>
      </c>
      <c r="D87" s="66"/>
      <c r="E87" s="66">
        <f t="shared" si="3"/>
        <v>4.1909999999999998</v>
      </c>
      <c r="F87" s="67">
        <f t="shared" si="4"/>
        <v>9.6790000000000003</v>
      </c>
      <c r="G87" s="67">
        <f t="shared" si="5"/>
        <v>16.574999999999999</v>
      </c>
      <c r="H87" s="66"/>
      <c r="I87" s="67">
        <f t="shared" si="6"/>
        <v>3.0230000000000001</v>
      </c>
      <c r="J87" s="67">
        <f t="shared" si="7"/>
        <v>5.7270000000000003</v>
      </c>
      <c r="K87" s="67">
        <f t="shared" si="8"/>
        <v>9.8230000000000004</v>
      </c>
      <c r="L87" s="41"/>
    </row>
    <row r="88" spans="1:12" x14ac:dyDescent="0.25">
      <c r="A88" s="66">
        <f t="shared" si="0"/>
        <v>4.798</v>
      </c>
      <c r="B88" s="66">
        <f t="shared" si="1"/>
        <v>5.3470000000000004</v>
      </c>
      <c r="C88" s="66">
        <f t="shared" si="2"/>
        <v>7.9349999999999996</v>
      </c>
      <c r="D88" s="66"/>
      <c r="E88" s="66">
        <f t="shared" si="3"/>
        <v>4.5270000000000001</v>
      </c>
      <c r="F88" s="67" t="str">
        <f t="shared" si="4"/>
        <v xml:space="preserve">6..63 </v>
      </c>
      <c r="G88" s="67">
        <f t="shared" si="5"/>
        <v>10.175000000000001</v>
      </c>
      <c r="H88" s="66"/>
      <c r="I88" s="67">
        <f t="shared" si="6"/>
        <v>3.887</v>
      </c>
      <c r="J88" s="67">
        <f t="shared" si="7"/>
        <v>5.2080000000000002</v>
      </c>
      <c r="K88" s="67">
        <f t="shared" si="8"/>
        <v>8.2230000000000008</v>
      </c>
      <c r="L88" s="41"/>
    </row>
    <row r="89" spans="1:12" x14ac:dyDescent="0.25">
      <c r="A89" s="66">
        <f t="shared" si="0"/>
        <v>2.5419999999999998</v>
      </c>
      <c r="B89" s="66">
        <f t="shared" si="1"/>
        <v>5.6310000000000002</v>
      </c>
      <c r="C89" s="66">
        <f t="shared" si="2"/>
        <v>17.983000000000001</v>
      </c>
      <c r="D89" s="66"/>
      <c r="E89" s="66">
        <f t="shared" si="3"/>
        <v>3.871</v>
      </c>
      <c r="F89" s="67">
        <f t="shared" si="4"/>
        <v>3.6549999999999998</v>
      </c>
      <c r="G89" s="67">
        <f t="shared" si="5"/>
        <v>11.351000000000001</v>
      </c>
      <c r="H89" s="66"/>
      <c r="I89" s="67">
        <f t="shared" si="6"/>
        <v>4.4790000000000001</v>
      </c>
      <c r="J89" s="67">
        <f t="shared" si="7"/>
        <v>4.9909999999999997</v>
      </c>
      <c r="K89" s="67">
        <f t="shared" si="8"/>
        <v>10.766999999999999</v>
      </c>
      <c r="L89" s="41"/>
    </row>
    <row r="90" spans="1:12" x14ac:dyDescent="0.25">
      <c r="A90" s="66">
        <f t="shared" si="0"/>
        <v>2.831</v>
      </c>
      <c r="B90" s="66">
        <f t="shared" si="1"/>
        <v>4.6950000000000003</v>
      </c>
      <c r="C90" s="66">
        <f t="shared" si="2"/>
        <v>15.734</v>
      </c>
      <c r="D90" s="66"/>
      <c r="E90" s="66">
        <f t="shared" si="3"/>
        <v>3.6880000000000002</v>
      </c>
      <c r="F90" s="67">
        <f t="shared" si="4"/>
        <v>5.7910000000000004</v>
      </c>
      <c r="G90" s="67">
        <f t="shared" si="5"/>
        <v>13.471</v>
      </c>
      <c r="H90" s="66"/>
      <c r="I90" s="67">
        <f t="shared" si="6"/>
        <v>2.4390000000000001</v>
      </c>
      <c r="J90" s="67">
        <f t="shared" si="7"/>
        <v>4.2309999999999999</v>
      </c>
      <c r="K90" s="67" t="str">
        <f t="shared" si="8"/>
        <v>11.8</v>
      </c>
      <c r="L90" s="41"/>
    </row>
    <row r="91" spans="1:12" x14ac:dyDescent="0.25">
      <c r="A91" s="66">
        <f t="shared" si="0"/>
        <v>4.415</v>
      </c>
      <c r="B91" s="66">
        <f t="shared" si="1"/>
        <v>3.863</v>
      </c>
      <c r="C91" s="66">
        <f t="shared" si="2"/>
        <v>8.8789999999999996</v>
      </c>
      <c r="D91" s="66"/>
      <c r="E91" s="66">
        <f t="shared" si="3"/>
        <v>4.8789999999999996</v>
      </c>
      <c r="F91" s="67">
        <f t="shared" si="4"/>
        <v>4.9989999999999997</v>
      </c>
      <c r="G91" s="67">
        <f t="shared" si="5"/>
        <v>18.911000000000001</v>
      </c>
      <c r="H91" s="66"/>
      <c r="I91" s="67" t="str">
        <f t="shared" si="6"/>
        <v>3.36</v>
      </c>
      <c r="J91" s="67">
        <f t="shared" si="7"/>
        <v>11.439</v>
      </c>
      <c r="K91" s="67">
        <f t="shared" si="8"/>
        <v>10.590999999999999</v>
      </c>
      <c r="L91" s="41"/>
    </row>
    <row r="92" spans="1:12" x14ac:dyDescent="0.25">
      <c r="A92" s="66">
        <f t="shared" si="0"/>
        <v>3.9990000000000001</v>
      </c>
      <c r="B92" s="66">
        <f t="shared" si="1"/>
        <v>6.8620000000000001</v>
      </c>
      <c r="C92" s="66">
        <f t="shared" si="2"/>
        <v>16.734000000000002</v>
      </c>
      <c r="D92" s="66"/>
      <c r="E92" s="66">
        <f t="shared" si="3"/>
        <v>4.9909999999999997</v>
      </c>
      <c r="F92" s="67">
        <f t="shared" si="4"/>
        <v>5.7009999999999996</v>
      </c>
      <c r="G92" s="67">
        <f t="shared" si="5"/>
        <v>9.1829999999999998</v>
      </c>
      <c r="H92" s="66"/>
      <c r="I92" s="67">
        <f t="shared" si="6"/>
        <v>2.1669999999999998</v>
      </c>
      <c r="J92" s="67">
        <f t="shared" si="7"/>
        <v>4.4790000000000001</v>
      </c>
      <c r="K92" s="67">
        <f t="shared" si="8"/>
        <v>14.166</v>
      </c>
      <c r="L92" s="41"/>
    </row>
    <row r="93" spans="1:12" x14ac:dyDescent="0.25">
      <c r="A93" s="66">
        <f t="shared" si="0"/>
        <v>5.415</v>
      </c>
      <c r="B93" s="66">
        <f t="shared" si="1"/>
        <v>3.1669999999999998</v>
      </c>
      <c r="C93" s="66">
        <f t="shared" si="2"/>
        <v>10.414999999999999</v>
      </c>
      <c r="D93" s="66"/>
      <c r="E93" s="66">
        <f t="shared" si="3"/>
        <v>3.5270000000000001</v>
      </c>
      <c r="F93" s="67">
        <f t="shared" si="4"/>
        <v>10.199</v>
      </c>
      <c r="G93" s="67">
        <f t="shared" si="5"/>
        <v>22.998000000000001</v>
      </c>
      <c r="H93" s="66"/>
      <c r="I93" s="67">
        <f t="shared" si="6"/>
        <v>3.5270000000000001</v>
      </c>
      <c r="J93" s="67">
        <f t="shared" si="7"/>
        <v>4.7110000000000003</v>
      </c>
      <c r="K93" s="67">
        <f t="shared" si="8"/>
        <v>9.7420000000000009</v>
      </c>
      <c r="L93" s="41"/>
    </row>
    <row r="94" spans="1:12" x14ac:dyDescent="0.25">
      <c r="A94" s="66">
        <f t="shared" si="0"/>
        <v>2.7989999999999999</v>
      </c>
      <c r="B94" s="66">
        <f t="shared" si="1"/>
        <v>3.327</v>
      </c>
      <c r="C94" s="66">
        <f t="shared" si="2"/>
        <v>12.734999999999999</v>
      </c>
      <c r="D94" s="66"/>
      <c r="E94" s="66">
        <f t="shared" si="3"/>
        <v>2.863</v>
      </c>
      <c r="F94" s="67">
        <f t="shared" si="4"/>
        <v>6.6230000000000002</v>
      </c>
      <c r="G94" s="67">
        <f t="shared" si="5"/>
        <v>19.623000000000001</v>
      </c>
      <c r="H94" s="66"/>
      <c r="I94" s="67">
        <f t="shared" si="6"/>
        <v>6.9189999999999996</v>
      </c>
      <c r="J94" s="67">
        <f t="shared" si="7"/>
        <v>5.7190000000000003</v>
      </c>
      <c r="K94" s="67">
        <f t="shared" si="8"/>
        <v>6.6470000000000002</v>
      </c>
      <c r="L94" s="41"/>
    </row>
    <row r="95" spans="1:12" x14ac:dyDescent="0.25">
      <c r="A95" s="66">
        <f t="shared" ref="A95:A106" si="9">D23</f>
        <v>4.0380000000000003</v>
      </c>
      <c r="B95" s="66">
        <f t="shared" ref="B95:B106" si="10">O23</f>
        <v>4.8869999999999996</v>
      </c>
      <c r="C95" s="66">
        <f t="shared" ref="C95:C106" si="11">Z23</f>
        <v>7.0389999999999997</v>
      </c>
      <c r="D95" s="66"/>
      <c r="E95" s="66">
        <f t="shared" ref="E95:E106" si="12">G23</f>
        <v>4.2949999999999999</v>
      </c>
      <c r="F95" s="67">
        <f t="shared" ref="F95:F106" si="13">R23</f>
        <v>8.1910000000000007</v>
      </c>
      <c r="G95" s="67" t="str">
        <f t="shared" ref="G95:G106" si="14">AC23</f>
        <v>7.84</v>
      </c>
      <c r="H95" s="66"/>
      <c r="I95" s="67">
        <f t="shared" ref="I95:I106" si="15">J23</f>
        <v>5.0960000000000001</v>
      </c>
      <c r="J95" s="67">
        <f t="shared" ref="J95:J106" si="16">U23</f>
        <v>4.2309999999999999</v>
      </c>
      <c r="K95" s="67" t="str">
        <f t="shared" ref="K95:K106" si="17">AF23</f>
        <v>8.48</v>
      </c>
      <c r="L95" s="41"/>
    </row>
    <row r="96" spans="1:12" x14ac:dyDescent="0.25">
      <c r="A96" s="66">
        <f t="shared" si="9"/>
        <v>6.8150000000000004</v>
      </c>
      <c r="B96" s="66">
        <f t="shared" si="10"/>
        <v>5.2309999999999999</v>
      </c>
      <c r="C96" s="66">
        <f t="shared" si="11"/>
        <v>15.839</v>
      </c>
      <c r="D96" s="66"/>
      <c r="E96" s="66">
        <f t="shared" si="12"/>
        <v>4</v>
      </c>
      <c r="F96" s="67">
        <f t="shared" si="13"/>
        <v>4.8390000000000004</v>
      </c>
      <c r="G96" s="67" t="str">
        <f t="shared" si="14"/>
        <v>15.279</v>
      </c>
      <c r="H96" s="66"/>
      <c r="I96" s="67">
        <f t="shared" si="15"/>
        <v>5.2949999999999999</v>
      </c>
      <c r="J96" s="67">
        <f t="shared" si="16"/>
        <v>5.9989999999999997</v>
      </c>
      <c r="K96" s="67">
        <f t="shared" si="17"/>
        <v>10.047000000000001</v>
      </c>
      <c r="L96" s="41"/>
    </row>
    <row r="97" spans="1:12" x14ac:dyDescent="0.25">
      <c r="A97" s="66">
        <f t="shared" si="9"/>
        <v>3.9180000000000001</v>
      </c>
      <c r="B97" s="66">
        <f t="shared" si="10"/>
        <v>6.9589999999999996</v>
      </c>
      <c r="C97" s="66">
        <f t="shared" si="11"/>
        <v>12.255000000000001</v>
      </c>
      <c r="D97" s="66"/>
      <c r="E97" s="66">
        <f t="shared" si="12"/>
        <v>2.6869999999999998</v>
      </c>
      <c r="F97" s="67">
        <f t="shared" si="13"/>
        <v>3.448</v>
      </c>
      <c r="G97" s="67" t="str">
        <f t="shared" si="14"/>
        <v>9.439</v>
      </c>
      <c r="H97" s="66"/>
      <c r="I97" s="67">
        <f t="shared" si="15"/>
        <v>4.6070000000000002</v>
      </c>
      <c r="J97" s="67">
        <f t="shared" si="16"/>
        <v>8.9350000000000005</v>
      </c>
      <c r="K97" s="67">
        <f t="shared" si="17"/>
        <v>7.7110000000000003</v>
      </c>
      <c r="L97" s="41"/>
    </row>
    <row r="98" spans="1:12" x14ac:dyDescent="0.25">
      <c r="A98" s="66">
        <f t="shared" si="9"/>
        <v>5.0549999999999997</v>
      </c>
      <c r="B98" s="66">
        <f t="shared" si="10"/>
        <v>2.359</v>
      </c>
      <c r="C98" s="66">
        <f t="shared" si="11"/>
        <v>7.4710000000000001</v>
      </c>
      <c r="D98" s="66"/>
      <c r="E98" s="66">
        <f t="shared" si="12"/>
        <v>2.879</v>
      </c>
      <c r="F98" s="67" t="str">
        <f t="shared" si="13"/>
        <v>8.15</v>
      </c>
      <c r="G98" s="67" t="str">
        <f t="shared" si="14"/>
        <v>20.542</v>
      </c>
      <c r="H98" s="66"/>
      <c r="I98" s="67">
        <f t="shared" si="15"/>
        <v>3.0790000000000002</v>
      </c>
      <c r="J98" s="67">
        <f t="shared" si="16"/>
        <v>6.9909999999999997</v>
      </c>
      <c r="K98" s="67">
        <f t="shared" si="17"/>
        <v>9.5969999999999995</v>
      </c>
      <c r="L98" s="41"/>
    </row>
    <row r="99" spans="1:12" x14ac:dyDescent="0.25">
      <c r="A99" s="66">
        <f t="shared" si="9"/>
        <v>4.5030000000000001</v>
      </c>
      <c r="B99" s="66">
        <f t="shared" si="10"/>
        <v>3.0550000000000002</v>
      </c>
      <c r="C99" s="66">
        <f t="shared" si="11"/>
        <v>9.9819999999999993</v>
      </c>
      <c r="D99" s="66"/>
      <c r="E99" s="66">
        <f t="shared" si="12"/>
        <v>4.431</v>
      </c>
      <c r="F99" s="67">
        <f t="shared" si="13"/>
        <v>5.6390000000000002</v>
      </c>
      <c r="G99" s="67" t="str">
        <f t="shared" si="14"/>
        <v>12.439</v>
      </c>
      <c r="H99" s="66"/>
      <c r="I99" s="67">
        <f t="shared" si="15"/>
        <v>3.7349999999999999</v>
      </c>
      <c r="J99" s="67">
        <f t="shared" si="16"/>
        <v>4.6310000000000002</v>
      </c>
      <c r="K99" s="67">
        <f t="shared" si="17"/>
        <v>7.2629999999999999</v>
      </c>
      <c r="L99" s="41"/>
    </row>
    <row r="100" spans="1:12" x14ac:dyDescent="0.25">
      <c r="A100" s="66">
        <f t="shared" si="9"/>
        <v>3.9990000000000001</v>
      </c>
      <c r="B100" s="66">
        <f t="shared" si="10"/>
        <v>4.2469999999999999</v>
      </c>
      <c r="C100" s="66">
        <f t="shared" si="11"/>
        <v>9.407</v>
      </c>
      <c r="D100" s="66"/>
      <c r="E100" s="66">
        <f t="shared" si="12"/>
        <v>4.5830000000000002</v>
      </c>
      <c r="F100" s="67">
        <f t="shared" si="13"/>
        <v>16.797000000000001</v>
      </c>
      <c r="G100" s="67" t="str">
        <f t="shared" si="14"/>
        <v>12.895</v>
      </c>
      <c r="H100" s="66"/>
      <c r="I100" s="67">
        <f t="shared" si="15"/>
        <v>2.6869999999999998</v>
      </c>
      <c r="J100" s="67">
        <f t="shared" si="16"/>
        <v>5.423</v>
      </c>
      <c r="K100" s="67">
        <f t="shared" si="17"/>
        <v>6.2720000000000002</v>
      </c>
      <c r="L100" s="41"/>
    </row>
    <row r="101" spans="1:12" x14ac:dyDescent="0.25">
      <c r="A101" s="66">
        <f t="shared" si="9"/>
        <v>4.0229999999999997</v>
      </c>
      <c r="B101" s="66">
        <f t="shared" si="10"/>
        <v>5.0549999999999997</v>
      </c>
      <c r="C101" s="66">
        <f t="shared" si="11"/>
        <v>15.679</v>
      </c>
      <c r="D101" s="66"/>
      <c r="E101" s="66">
        <f t="shared" si="12"/>
        <v>4.0720000000000001</v>
      </c>
      <c r="F101" s="67">
        <f t="shared" si="13"/>
        <v>6.5839999999999996</v>
      </c>
      <c r="G101" s="67" t="str">
        <f t="shared" si="14"/>
        <v>6.887</v>
      </c>
      <c r="H101" s="66"/>
      <c r="I101" s="67">
        <f t="shared" si="15"/>
        <v>3.9590000000000001</v>
      </c>
      <c r="J101" s="67">
        <f t="shared" si="16"/>
        <v>5.1749999999999998</v>
      </c>
      <c r="K101" s="67">
        <f t="shared" si="17"/>
        <v>10.191000000000001</v>
      </c>
      <c r="L101" s="41"/>
    </row>
    <row r="102" spans="1:12" x14ac:dyDescent="0.25">
      <c r="A102" s="66">
        <f t="shared" si="9"/>
        <v>3.2149999999999999</v>
      </c>
      <c r="B102" s="66">
        <f t="shared" si="10"/>
        <v>6.431</v>
      </c>
      <c r="C102" s="66">
        <f t="shared" si="11"/>
        <v>10.239000000000001</v>
      </c>
      <c r="D102" s="66"/>
      <c r="E102" s="66">
        <f t="shared" si="12"/>
        <v>4.4790000000000001</v>
      </c>
      <c r="F102" s="67">
        <f t="shared" si="13"/>
        <v>4.2720000000000002</v>
      </c>
      <c r="G102" s="67" t="str">
        <f t="shared" si="14"/>
        <v>12.607</v>
      </c>
      <c r="H102" s="66"/>
      <c r="I102" s="67">
        <f t="shared" si="15"/>
        <v>3.8069999999999999</v>
      </c>
      <c r="J102" s="67">
        <f t="shared" si="16"/>
        <v>3.2949999999999999</v>
      </c>
      <c r="K102" s="67">
        <f t="shared" si="17"/>
        <v>11.189</v>
      </c>
      <c r="L102" s="41"/>
    </row>
    <row r="103" spans="1:12" x14ac:dyDescent="0.25">
      <c r="A103" s="66">
        <f t="shared" si="9"/>
        <v>4.9429999999999996</v>
      </c>
      <c r="B103" s="66">
        <f t="shared" si="10"/>
        <v>2.7519999999999998</v>
      </c>
      <c r="C103" s="66">
        <f t="shared" si="11"/>
        <v>8.4149999999999991</v>
      </c>
      <c r="D103" s="66"/>
      <c r="E103" s="66">
        <f t="shared" si="12"/>
        <v>5.6950000000000003</v>
      </c>
      <c r="F103" s="67">
        <f t="shared" si="13"/>
        <v>4.8630000000000004</v>
      </c>
      <c r="G103" s="67" t="str">
        <f t="shared" si="14"/>
        <v>8.255</v>
      </c>
      <c r="H103" s="66"/>
      <c r="I103" s="67">
        <f t="shared" si="15"/>
        <v>3.863</v>
      </c>
      <c r="J103" s="67">
        <f t="shared" si="16"/>
        <v>8.5109999999999992</v>
      </c>
      <c r="K103" s="67">
        <f t="shared" si="17"/>
        <v>9.8870000000000005</v>
      </c>
      <c r="L103" s="41"/>
    </row>
    <row r="104" spans="1:12" x14ac:dyDescent="0.25">
      <c r="A104" s="66">
        <f t="shared" si="9"/>
        <v>3.8180000000000001</v>
      </c>
      <c r="B104" s="66">
        <f t="shared" si="10"/>
        <v>5.8630000000000004</v>
      </c>
      <c r="C104" s="66">
        <f t="shared" si="11"/>
        <v>8.48</v>
      </c>
      <c r="D104" s="66"/>
      <c r="E104" s="66">
        <f t="shared" si="12"/>
        <v>3.927</v>
      </c>
      <c r="F104" s="67" t="str">
        <f t="shared" si="13"/>
        <v>5.27</v>
      </c>
      <c r="G104" s="67" t="str">
        <f t="shared" si="14"/>
        <v>13.463</v>
      </c>
      <c r="H104" s="66"/>
      <c r="I104" s="67">
        <f t="shared" si="15"/>
        <v>4.5039999999999996</v>
      </c>
      <c r="J104" s="67">
        <f t="shared" si="16"/>
        <v>7.8159999999999998</v>
      </c>
      <c r="K104" s="67">
        <f t="shared" si="17"/>
        <v>13.115</v>
      </c>
      <c r="L104" s="41"/>
    </row>
    <row r="105" spans="1:12" x14ac:dyDescent="0.25">
      <c r="A105" s="66">
        <f t="shared" si="9"/>
        <v>3.2869999999999999</v>
      </c>
      <c r="B105" s="66">
        <f t="shared" si="10"/>
        <v>7.8150000000000004</v>
      </c>
      <c r="C105" s="66">
        <f t="shared" si="11"/>
        <v>7.1029999999999998</v>
      </c>
      <c r="D105" s="66"/>
      <c r="E105" s="66">
        <f t="shared" si="12"/>
        <v>6.399</v>
      </c>
      <c r="F105" s="67">
        <f t="shared" si="13"/>
        <v>7.4450000000000003</v>
      </c>
      <c r="G105" s="67" t="str">
        <f t="shared" si="14"/>
        <v>14.111</v>
      </c>
      <c r="H105" s="66"/>
      <c r="I105" s="67">
        <f t="shared" si="15"/>
        <v>2.7909999999999999</v>
      </c>
      <c r="J105" s="67">
        <f t="shared" si="16"/>
        <v>4.1349999999999998</v>
      </c>
      <c r="K105" s="67">
        <f t="shared" si="17"/>
        <v>8.2550000000000008</v>
      </c>
      <c r="L105" s="41"/>
    </row>
    <row r="106" spans="1:12" x14ac:dyDescent="0.25">
      <c r="A106" s="66">
        <f t="shared" si="9"/>
        <v>3.3980000000000001</v>
      </c>
      <c r="B106" s="66">
        <f t="shared" si="10"/>
        <v>3.6389999999999998</v>
      </c>
      <c r="C106" s="66">
        <f t="shared" si="11"/>
        <v>12.510999999999999</v>
      </c>
      <c r="D106" s="66"/>
      <c r="E106" s="66">
        <f t="shared" si="12"/>
        <v>6.7919999999999998</v>
      </c>
      <c r="F106" s="67">
        <f t="shared" si="13"/>
        <v>5.5750000000000002</v>
      </c>
      <c r="G106" s="67" t="str">
        <f t="shared" si="14"/>
        <v>7.079</v>
      </c>
      <c r="H106" s="66"/>
      <c r="I106" s="67">
        <f t="shared" si="15"/>
        <v>3.903</v>
      </c>
      <c r="J106" s="67">
        <f t="shared" si="16"/>
        <v>4.351</v>
      </c>
      <c r="K106" s="67">
        <f t="shared" si="17"/>
        <v>9.0139999999999993</v>
      </c>
      <c r="L106" s="41"/>
    </row>
    <row r="107" spans="1:12" x14ac:dyDescent="0.25">
      <c r="A107" s="66">
        <f t="shared" ref="A107:A118" si="18">D43</f>
        <v>2.5979999999999999</v>
      </c>
      <c r="B107" s="66">
        <f t="shared" ref="B107:B118" si="19">O43</f>
        <v>1.9670000000000001</v>
      </c>
      <c r="C107" s="66">
        <f t="shared" ref="C107:C118" si="20">Z43</f>
        <v>6.5519999999999996</v>
      </c>
      <c r="D107" s="66"/>
      <c r="E107" s="66">
        <f t="shared" ref="E107:E118" si="21">G43</f>
        <v>6.7190000000000003</v>
      </c>
      <c r="F107" s="67">
        <f t="shared" ref="F107:F118" si="22">R43</f>
        <v>3.1840000000000002</v>
      </c>
      <c r="G107" s="67" t="str">
        <f t="shared" ref="G107:G118" si="23">AC43</f>
        <v>6.583</v>
      </c>
      <c r="H107" s="66"/>
      <c r="I107" s="67">
        <f t="shared" ref="I107:I118" si="24">J43</f>
        <v>4.8460000000000001</v>
      </c>
      <c r="J107" s="67">
        <f t="shared" ref="J107:J118" si="25">U43</f>
        <v>4.0709999999999997</v>
      </c>
      <c r="K107" s="67">
        <f t="shared" ref="K107:K118" si="26">AF43</f>
        <v>13.148</v>
      </c>
      <c r="L107" s="41"/>
    </row>
    <row r="108" spans="1:12" x14ac:dyDescent="0.25">
      <c r="A108" s="66">
        <f t="shared" si="18"/>
        <v>5.5670000000000002</v>
      </c>
      <c r="B108" s="66">
        <f t="shared" si="19"/>
        <v>4.6150000000000002</v>
      </c>
      <c r="C108" s="66">
        <f t="shared" si="20"/>
        <v>5.4550000000000001</v>
      </c>
      <c r="D108" s="66"/>
      <c r="E108" s="66">
        <f t="shared" si="21"/>
        <v>3.5350000000000001</v>
      </c>
      <c r="F108" s="67">
        <f t="shared" si="22"/>
        <v>4.1829999999999998</v>
      </c>
      <c r="G108" s="67" t="str">
        <f t="shared" si="23"/>
        <v>7.551</v>
      </c>
      <c r="H108" s="66"/>
      <c r="I108" s="67">
        <f t="shared" si="24"/>
        <v>5.2229999999999999</v>
      </c>
      <c r="J108" s="67">
        <f t="shared" si="25"/>
        <v>3.423</v>
      </c>
      <c r="K108" s="67">
        <f t="shared" si="26"/>
        <v>5.5350000000000001</v>
      </c>
      <c r="L108" s="41"/>
    </row>
    <row r="109" spans="1:12" x14ac:dyDescent="0.25">
      <c r="A109" s="66">
        <f t="shared" si="18"/>
        <v>2.8069999999999999</v>
      </c>
      <c r="B109" s="66">
        <f t="shared" si="19"/>
        <v>2.504</v>
      </c>
      <c r="C109" s="66">
        <f t="shared" si="20"/>
        <v>6.6239999999999997</v>
      </c>
      <c r="D109" s="66"/>
      <c r="E109" s="66">
        <f t="shared" si="21"/>
        <v>2.0470000000000002</v>
      </c>
      <c r="F109" s="67">
        <f t="shared" si="22"/>
        <v>4.1740000000000004</v>
      </c>
      <c r="G109" s="67" t="str">
        <f t="shared" si="23"/>
        <v>5.280</v>
      </c>
      <c r="H109" s="66"/>
      <c r="I109" s="67">
        <f t="shared" si="24"/>
        <v>6.6790000000000003</v>
      </c>
      <c r="J109" s="67">
        <f t="shared" si="25"/>
        <v>6.9909999999999997</v>
      </c>
      <c r="K109" s="67">
        <f t="shared" si="26"/>
        <v>10.686999999999999</v>
      </c>
      <c r="L109" s="41"/>
    </row>
    <row r="110" spans="1:12" x14ac:dyDescent="0.25">
      <c r="A110" s="66">
        <f t="shared" si="18"/>
        <v>1.887</v>
      </c>
      <c r="B110" s="66">
        <f t="shared" si="19"/>
        <v>7.1589999999999998</v>
      </c>
      <c r="C110" s="66">
        <f t="shared" si="20"/>
        <v>5.8559999999999999</v>
      </c>
      <c r="D110" s="66"/>
      <c r="E110" s="66">
        <f t="shared" si="21"/>
        <v>7.5030000000000001</v>
      </c>
      <c r="F110" s="67">
        <f t="shared" si="22"/>
        <v>3.7759999999999998</v>
      </c>
      <c r="G110" s="67" t="str">
        <f t="shared" si="23"/>
        <v>9.279</v>
      </c>
      <c r="H110" s="66"/>
      <c r="I110" s="67">
        <f t="shared" si="24"/>
        <v>5.0469999999999997</v>
      </c>
      <c r="J110" s="67">
        <f t="shared" si="25"/>
        <v>3.5750000000000002</v>
      </c>
      <c r="K110" s="67">
        <f t="shared" si="26"/>
        <v>9.8469999999999995</v>
      </c>
      <c r="L110" s="41"/>
    </row>
    <row r="111" spans="1:12" x14ac:dyDescent="0.25">
      <c r="A111" s="66">
        <f t="shared" si="18"/>
        <v>3.222</v>
      </c>
      <c r="B111" s="66">
        <f t="shared" si="19"/>
        <v>4.359</v>
      </c>
      <c r="C111" s="66">
        <f t="shared" si="20"/>
        <v>9.5670000000000002</v>
      </c>
      <c r="D111" s="66"/>
      <c r="E111" s="66">
        <f t="shared" si="21"/>
        <v>3.7909999999999999</v>
      </c>
      <c r="F111" s="67">
        <f t="shared" si="22"/>
        <v>5.359</v>
      </c>
      <c r="G111" s="67" t="str">
        <f t="shared" si="23"/>
        <v>7.775</v>
      </c>
      <c r="H111" s="66"/>
      <c r="I111" s="67">
        <f t="shared" si="24"/>
        <v>4.7350000000000003</v>
      </c>
      <c r="J111" s="67">
        <f t="shared" si="25"/>
        <v>7.9989999999999997</v>
      </c>
      <c r="K111" s="67">
        <f t="shared" si="26"/>
        <v>12.286</v>
      </c>
      <c r="L111" s="41"/>
    </row>
    <row r="112" spans="1:12" x14ac:dyDescent="0.25">
      <c r="A112" s="66">
        <f t="shared" si="18"/>
        <v>4.8470000000000004</v>
      </c>
      <c r="B112" s="66">
        <f t="shared" si="19"/>
        <v>2.7189999999999999</v>
      </c>
      <c r="C112" s="66">
        <f t="shared" si="20"/>
        <v>4.1029999999999998</v>
      </c>
      <c r="D112" s="66"/>
      <c r="E112" s="66">
        <f t="shared" si="21"/>
        <v>4.0229999999999997</v>
      </c>
      <c r="F112" s="67">
        <f t="shared" si="22"/>
        <v>3.5579999999999998</v>
      </c>
      <c r="G112" s="67" t="str">
        <f t="shared" si="23"/>
        <v>4.544</v>
      </c>
      <c r="H112" s="66"/>
      <c r="I112" s="67">
        <f t="shared" si="24"/>
        <v>7.3029999999999999</v>
      </c>
      <c r="J112" s="67">
        <f t="shared" si="25"/>
        <v>3.415</v>
      </c>
      <c r="K112" s="67">
        <f t="shared" si="26"/>
        <v>5.782</v>
      </c>
      <c r="L112" s="41"/>
    </row>
    <row r="113" spans="1:12" x14ac:dyDescent="0.25">
      <c r="A113" s="66">
        <f t="shared" si="18"/>
        <v>11.518000000000001</v>
      </c>
      <c r="B113" s="66">
        <f t="shared" si="19"/>
        <v>4.7039999999999997</v>
      </c>
      <c r="C113" s="66">
        <f t="shared" si="20"/>
        <v>6.9909999999999997</v>
      </c>
      <c r="D113" s="66"/>
      <c r="E113" s="66">
        <f t="shared" si="21"/>
        <v>3.879</v>
      </c>
      <c r="F113" s="67">
        <f t="shared" si="22"/>
        <v>3.327</v>
      </c>
      <c r="G113" s="67" t="str">
        <f t="shared" si="23"/>
        <v>4.159</v>
      </c>
      <c r="H113" s="66"/>
      <c r="I113" s="67">
        <f t="shared" si="24"/>
        <v>7.367</v>
      </c>
      <c r="J113" s="67">
        <f t="shared" si="25"/>
        <v>6.9269999999999996</v>
      </c>
      <c r="K113" s="67">
        <f t="shared" si="26"/>
        <v>8.5429999999999993</v>
      </c>
      <c r="L113" s="41"/>
    </row>
    <row r="114" spans="1:12" x14ac:dyDescent="0.25">
      <c r="A114" s="66">
        <f t="shared" si="18"/>
        <v>4.4340000000000002</v>
      </c>
      <c r="B114" s="66">
        <f t="shared" si="19"/>
        <v>5.5670000000000002</v>
      </c>
      <c r="C114" s="66">
        <f t="shared" si="20"/>
        <v>4.1040000000000001</v>
      </c>
      <c r="D114" s="66"/>
      <c r="E114" s="66">
        <f t="shared" si="21"/>
        <v>4.2869999999999999</v>
      </c>
      <c r="F114" s="67">
        <f t="shared" si="22"/>
        <v>4.5830000000000002</v>
      </c>
      <c r="G114" s="67" t="str">
        <f t="shared" si="23"/>
        <v>9.567</v>
      </c>
      <c r="H114" s="66"/>
      <c r="I114" s="67">
        <f t="shared" si="24"/>
        <v>3.6230000000000002</v>
      </c>
      <c r="J114" s="67">
        <f t="shared" si="25"/>
        <v>2.7519999999999998</v>
      </c>
      <c r="K114" s="67">
        <f t="shared" si="26"/>
        <v>10.179</v>
      </c>
      <c r="L114" s="41"/>
    </row>
    <row r="115" spans="1:12" x14ac:dyDescent="0.25">
      <c r="A115" s="66">
        <f t="shared" si="18"/>
        <v>2.72</v>
      </c>
      <c r="B115" s="66">
        <f t="shared" si="19"/>
        <v>3.831</v>
      </c>
      <c r="C115" s="66">
        <f t="shared" si="20"/>
        <v>5.1589999999999998</v>
      </c>
      <c r="D115" s="66"/>
      <c r="E115" s="66">
        <f t="shared" si="21"/>
        <v>4.7670000000000003</v>
      </c>
      <c r="F115" s="67">
        <f t="shared" si="22"/>
        <v>4.125</v>
      </c>
      <c r="G115" s="67" t="str">
        <f t="shared" si="23"/>
        <v>5.488</v>
      </c>
      <c r="H115" s="66"/>
      <c r="I115" s="67">
        <f t="shared" si="24"/>
        <v>9.1189999999999998</v>
      </c>
      <c r="J115" s="67">
        <f t="shared" si="25"/>
        <v>2.2000000000000002</v>
      </c>
      <c r="K115" s="67">
        <f t="shared" si="26"/>
        <v>8.4550000000000001</v>
      </c>
      <c r="L115" s="41"/>
    </row>
    <row r="116" spans="1:12" x14ac:dyDescent="0.25">
      <c r="A116" s="66">
        <f t="shared" si="18"/>
        <v>3.7890000000000001</v>
      </c>
      <c r="B116" s="66">
        <f t="shared" si="19"/>
        <v>4.7110000000000003</v>
      </c>
      <c r="C116" s="66">
        <f t="shared" si="20"/>
        <v>10.4</v>
      </c>
      <c r="D116" s="66"/>
      <c r="E116" s="66">
        <f t="shared" si="21"/>
        <v>6.351</v>
      </c>
      <c r="F116" s="67">
        <f t="shared" si="22"/>
        <v>5.4139999999999997</v>
      </c>
      <c r="G116" s="67" t="str">
        <f t="shared" si="23"/>
        <v>7.208</v>
      </c>
      <c r="H116" s="66"/>
      <c r="I116" s="67">
        <f t="shared" si="24"/>
        <v>6.6790000000000003</v>
      </c>
      <c r="J116" s="67">
        <f t="shared" si="25"/>
        <v>4.6630000000000003</v>
      </c>
      <c r="K116" s="67">
        <f t="shared" si="26"/>
        <v>8.2240000000000002</v>
      </c>
      <c r="L116" s="41"/>
    </row>
    <row r="117" spans="1:12" x14ac:dyDescent="0.25">
      <c r="A117" s="66">
        <f t="shared" si="18"/>
        <v>9.4469999999999992</v>
      </c>
      <c r="B117" s="66">
        <f t="shared" si="19"/>
        <v>3.5990000000000002</v>
      </c>
      <c r="C117" s="66">
        <f t="shared" si="20"/>
        <v>4.1589999999999998</v>
      </c>
      <c r="D117" s="66"/>
      <c r="E117" s="66">
        <f t="shared" si="21"/>
        <v>6.6959999999999997</v>
      </c>
      <c r="F117" s="67">
        <f t="shared" si="22"/>
        <v>4.8230000000000004</v>
      </c>
      <c r="G117" s="67" t="str">
        <f t="shared" si="23"/>
        <v>10.368</v>
      </c>
      <c r="H117" s="66"/>
      <c r="I117" s="67">
        <f t="shared" si="24"/>
        <v>3.5270000000000001</v>
      </c>
      <c r="J117" s="67">
        <f t="shared" si="25"/>
        <v>2.464</v>
      </c>
      <c r="K117" s="67">
        <f t="shared" si="26"/>
        <v>4.96</v>
      </c>
      <c r="L117" s="41"/>
    </row>
    <row r="118" spans="1:12" x14ac:dyDescent="0.25">
      <c r="A118" s="66">
        <f t="shared" si="18"/>
        <v>3.5750000000000002</v>
      </c>
      <c r="B118" s="66">
        <f t="shared" si="19"/>
        <v>1.9510000000000001</v>
      </c>
      <c r="C118" s="66">
        <f t="shared" si="20"/>
        <v>4.726</v>
      </c>
      <c r="D118" s="66"/>
      <c r="E118" s="66">
        <f t="shared" si="21"/>
        <v>3.0230000000000001</v>
      </c>
      <c r="F118" s="67">
        <f t="shared" si="22"/>
        <v>2.956</v>
      </c>
      <c r="G118" s="67" t="str">
        <f t="shared" si="23"/>
        <v>4.032</v>
      </c>
      <c r="H118" s="66"/>
      <c r="I118" s="67">
        <f t="shared" si="24"/>
        <v>2.5670000000000002</v>
      </c>
      <c r="J118" s="67">
        <f t="shared" si="25"/>
        <v>4.4059999999999997</v>
      </c>
      <c r="K118" s="67">
        <f t="shared" si="26"/>
        <v>4.375</v>
      </c>
      <c r="L118" s="41"/>
    </row>
    <row r="119" spans="1:12" x14ac:dyDescent="0.25">
      <c r="A119" s="66">
        <f t="shared" ref="A119:A130" si="27">D63</f>
        <v>7.6790000000000003</v>
      </c>
      <c r="B119" s="66">
        <f t="shared" ref="B119:B130" si="28">O63</f>
        <v>5.2149999999999999</v>
      </c>
      <c r="C119" s="66">
        <f t="shared" ref="C119:C130" si="29">Z63</f>
        <v>4.0069999999999997</v>
      </c>
      <c r="D119" s="66"/>
      <c r="E119" s="66">
        <f t="shared" ref="E119:E130" si="30">G63</f>
        <v>6.1749999999999998</v>
      </c>
      <c r="F119" s="67">
        <f t="shared" ref="F119:F130" si="31">R63</f>
        <v>10.974</v>
      </c>
      <c r="G119" s="67" t="str">
        <f t="shared" ref="G119:G130" si="32">AC63</f>
        <v>5.439</v>
      </c>
      <c r="H119" s="66"/>
      <c r="I119" s="67">
        <f t="shared" ref="I119:I130" si="33">J63</f>
        <v>6.0839999999999996</v>
      </c>
      <c r="J119" s="67">
        <f t="shared" ref="J119:J130" si="34">U63</f>
        <v>8.1270000000000007</v>
      </c>
      <c r="K119" s="67">
        <f t="shared" ref="K119:K130" si="35">AF63</f>
        <v>4.7030000000000003</v>
      </c>
      <c r="L119" s="41"/>
    </row>
    <row r="120" spans="1:12" x14ac:dyDescent="0.25">
      <c r="A120" s="66">
        <f t="shared" si="27"/>
        <v>14.119</v>
      </c>
      <c r="B120" s="66">
        <f t="shared" si="28"/>
        <v>4.8120000000000003</v>
      </c>
      <c r="C120" s="66">
        <f t="shared" si="29"/>
        <v>3.952</v>
      </c>
      <c r="D120" s="66"/>
      <c r="E120" s="66">
        <f t="shared" si="30"/>
        <v>7.7590000000000003</v>
      </c>
      <c r="F120" s="67">
        <f t="shared" si="31"/>
        <v>13.303000000000001</v>
      </c>
      <c r="G120" s="67" t="str">
        <f t="shared" si="32"/>
        <v>8.431</v>
      </c>
      <c r="H120" s="66"/>
      <c r="I120" s="67">
        <f t="shared" si="33"/>
        <v>10.159000000000001</v>
      </c>
      <c r="J120" s="67">
        <f t="shared" si="34"/>
        <v>8.2870000000000008</v>
      </c>
      <c r="K120" s="67">
        <f t="shared" si="35"/>
        <v>4.3499999999999996</v>
      </c>
      <c r="L120" s="41"/>
    </row>
    <row r="121" spans="1:12" x14ac:dyDescent="0.25">
      <c r="A121" s="66">
        <f t="shared" si="27"/>
        <v>4.7350000000000003</v>
      </c>
      <c r="B121" s="66">
        <f t="shared" si="28"/>
        <v>4.9909999999999997</v>
      </c>
      <c r="C121" s="66">
        <f t="shared" si="29"/>
        <v>3.1909999999999998</v>
      </c>
      <c r="D121" s="66"/>
      <c r="E121" s="66">
        <f t="shared" si="30"/>
        <v>3.6309999999999998</v>
      </c>
      <c r="F121" s="67">
        <f t="shared" si="31"/>
        <v>4.8310000000000004</v>
      </c>
      <c r="G121" s="67" t="str">
        <f t="shared" si="32"/>
        <v>3.295</v>
      </c>
      <c r="H121" s="66"/>
      <c r="I121" s="67">
        <f t="shared" si="33"/>
        <v>21.599</v>
      </c>
      <c r="J121" s="67" t="str">
        <f t="shared" si="34"/>
        <v>6.040</v>
      </c>
      <c r="K121" s="67">
        <f t="shared" si="35"/>
        <v>7.1340000000000003</v>
      </c>
      <c r="L121" s="41"/>
    </row>
    <row r="122" spans="1:12" x14ac:dyDescent="0.25">
      <c r="A122" s="66">
        <f t="shared" si="27"/>
        <v>11.792</v>
      </c>
      <c r="B122" s="66">
        <f t="shared" si="28"/>
        <v>5.5350000000000001</v>
      </c>
      <c r="C122" s="66">
        <f t="shared" si="29"/>
        <v>4.4950000000000001</v>
      </c>
      <c r="D122" s="66"/>
      <c r="E122" s="66">
        <f t="shared" si="30"/>
        <v>14.991</v>
      </c>
      <c r="F122" s="67">
        <f t="shared" si="31"/>
        <v>5.6449999999999996</v>
      </c>
      <c r="G122" s="67" t="str">
        <f t="shared" si="32"/>
        <v>10.999</v>
      </c>
      <c r="H122" s="66"/>
      <c r="I122" s="67">
        <f t="shared" si="33"/>
        <v>6.4950000000000001</v>
      </c>
      <c r="J122" s="67">
        <f t="shared" si="34"/>
        <v>5.9509999999999996</v>
      </c>
      <c r="K122" s="67">
        <f t="shared" si="35"/>
        <v>3.1030000000000002</v>
      </c>
      <c r="L122" s="41"/>
    </row>
    <row r="123" spans="1:12" x14ac:dyDescent="0.25">
      <c r="A123" s="66">
        <f t="shared" si="27"/>
        <v>15.917</v>
      </c>
      <c r="B123" s="66">
        <f t="shared" si="28"/>
        <v>6.726</v>
      </c>
      <c r="C123" s="66">
        <f t="shared" si="29"/>
        <v>8.9260000000000002</v>
      </c>
      <c r="D123" s="66"/>
      <c r="E123" s="66">
        <f t="shared" si="30"/>
        <v>10.782999999999999</v>
      </c>
      <c r="F123" s="67">
        <f t="shared" si="31"/>
        <v>4.5119999999999996</v>
      </c>
      <c r="G123" s="67" t="str">
        <f t="shared" si="32"/>
        <v>11.327</v>
      </c>
      <c r="H123" s="66"/>
      <c r="I123" s="67">
        <f t="shared" si="33"/>
        <v>4.8949999999999996</v>
      </c>
      <c r="J123" s="67">
        <f t="shared" si="34"/>
        <v>7.16</v>
      </c>
      <c r="K123" s="67" t="str">
        <f t="shared" si="35"/>
        <v>6.870</v>
      </c>
      <c r="L123" s="41"/>
    </row>
    <row r="124" spans="1:12" x14ac:dyDescent="0.25">
      <c r="A124" s="66">
        <f t="shared" si="27"/>
        <v>9.4060000000000006</v>
      </c>
      <c r="B124" s="66">
        <f t="shared" si="28"/>
        <v>5.8789999999999996</v>
      </c>
      <c r="C124" s="66">
        <f t="shared" si="29"/>
        <v>3.9510000000000001</v>
      </c>
      <c r="D124" s="66"/>
      <c r="E124" s="66">
        <f t="shared" si="30"/>
        <v>10.927</v>
      </c>
      <c r="F124" s="67">
        <f t="shared" si="31"/>
        <v>7.6150000000000002</v>
      </c>
      <c r="G124" s="67" t="str">
        <f t="shared" si="32"/>
        <v>7.253</v>
      </c>
      <c r="H124" s="66"/>
      <c r="I124" s="67">
        <f t="shared" si="33"/>
        <v>10.654999999999999</v>
      </c>
      <c r="J124" s="67">
        <f t="shared" si="34"/>
        <v>5.5990000000000002</v>
      </c>
      <c r="K124" s="67">
        <f t="shared" si="35"/>
        <v>4.1500000000000004</v>
      </c>
      <c r="L124" s="41"/>
    </row>
    <row r="125" spans="1:12" x14ac:dyDescent="0.25">
      <c r="A125" s="66">
        <f t="shared" si="27"/>
        <v>5.9989999999999997</v>
      </c>
      <c r="B125" s="67" t="str">
        <f t="shared" si="28"/>
        <v>6.150</v>
      </c>
      <c r="C125" s="66">
        <f t="shared" si="29"/>
        <v>12.127000000000001</v>
      </c>
      <c r="D125" s="66"/>
      <c r="E125" s="66">
        <f t="shared" si="30"/>
        <v>5.9029999999999996</v>
      </c>
      <c r="F125" s="67">
        <f t="shared" si="31"/>
        <v>6.5579999999999998</v>
      </c>
      <c r="G125" s="67" t="str">
        <f t="shared" si="32"/>
        <v>10.695</v>
      </c>
      <c r="H125" s="66"/>
      <c r="I125" s="67">
        <f t="shared" si="33"/>
        <v>6.8070000000000004</v>
      </c>
      <c r="J125" s="67">
        <f t="shared" si="34"/>
        <v>7.0720000000000001</v>
      </c>
      <c r="K125" s="67">
        <f t="shared" si="35"/>
        <v>5.2460000000000004</v>
      </c>
      <c r="L125" s="41"/>
    </row>
    <row r="126" spans="1:12" x14ac:dyDescent="0.25">
      <c r="A126" s="66">
        <f t="shared" si="27"/>
        <v>7.9989999999999997</v>
      </c>
      <c r="B126" s="66">
        <f t="shared" si="28"/>
        <v>4.4379999999999997</v>
      </c>
      <c r="C126" s="66">
        <f t="shared" si="29"/>
        <v>6.351</v>
      </c>
      <c r="D126" s="66"/>
      <c r="E126" s="66">
        <f t="shared" si="30"/>
        <v>7.6470000000000002</v>
      </c>
      <c r="F126" s="67">
        <f t="shared" si="31"/>
        <v>4.7359999999999998</v>
      </c>
      <c r="G126" s="67" t="str">
        <f t="shared" si="32"/>
        <v>5.983</v>
      </c>
      <c r="H126" s="66"/>
      <c r="I126" s="67">
        <f t="shared" si="33"/>
        <v>6.5279999999999996</v>
      </c>
      <c r="J126" s="67">
        <f t="shared" si="34"/>
        <v>4.7670000000000003</v>
      </c>
      <c r="K126" s="67">
        <f t="shared" si="35"/>
        <v>9.5370000000000008</v>
      </c>
      <c r="L126" s="41"/>
    </row>
    <row r="127" spans="1:12" x14ac:dyDescent="0.25">
      <c r="A127" s="66">
        <f t="shared" si="27"/>
        <v>8.3989999999999991</v>
      </c>
      <c r="B127" s="66">
        <f t="shared" si="28"/>
        <v>4.4950000000000001</v>
      </c>
      <c r="C127" s="66">
        <f t="shared" si="29"/>
        <v>4.1429999999999998</v>
      </c>
      <c r="D127" s="66"/>
      <c r="E127" s="66">
        <f t="shared" si="30"/>
        <v>7.4539999999999997</v>
      </c>
      <c r="F127" s="67">
        <f t="shared" si="31"/>
        <v>5.1740000000000004</v>
      </c>
      <c r="G127" s="67" t="str">
        <f t="shared" si="32"/>
        <v>2.711</v>
      </c>
      <c r="H127" s="66"/>
      <c r="I127" s="67">
        <f t="shared" si="33"/>
        <v>4.0469999999999997</v>
      </c>
      <c r="J127" s="67">
        <f t="shared" si="34"/>
        <v>4.8319999999999999</v>
      </c>
      <c r="K127" s="67">
        <f t="shared" si="35"/>
        <v>7.6950000000000003</v>
      </c>
      <c r="L127" s="41"/>
    </row>
    <row r="128" spans="1:12" x14ac:dyDescent="0.25">
      <c r="A128" s="66">
        <f t="shared" si="27"/>
        <v>8.36</v>
      </c>
      <c r="B128" s="66">
        <f t="shared" si="28"/>
        <v>6.3109999999999999</v>
      </c>
      <c r="C128" s="66">
        <f t="shared" si="29"/>
        <v>6.4710000000000001</v>
      </c>
      <c r="D128" s="66"/>
      <c r="E128" s="66">
        <f t="shared" si="30"/>
        <v>10.006</v>
      </c>
      <c r="F128" s="67">
        <f t="shared" si="31"/>
        <v>4.8949999999999996</v>
      </c>
      <c r="G128" s="67" t="str">
        <f t="shared" si="32"/>
        <v>8.351</v>
      </c>
      <c r="H128" s="66"/>
      <c r="I128" s="67">
        <f t="shared" si="33"/>
        <v>12.991</v>
      </c>
      <c r="J128" s="67">
        <f t="shared" si="34"/>
        <v>7.391</v>
      </c>
      <c r="K128" s="67">
        <f t="shared" si="35"/>
        <v>5.8710000000000004</v>
      </c>
      <c r="L128" s="41"/>
    </row>
    <row r="129" spans="1:12" x14ac:dyDescent="0.25">
      <c r="A129" s="66">
        <f t="shared" si="27"/>
        <v>7.0060000000000002</v>
      </c>
      <c r="B129" s="66">
        <f t="shared" si="28"/>
        <v>4.6459999999999999</v>
      </c>
      <c r="C129" s="66">
        <f t="shared" si="29"/>
        <v>12.255000000000001</v>
      </c>
      <c r="D129" s="66"/>
      <c r="E129" s="66">
        <f t="shared" si="30"/>
        <v>3.367</v>
      </c>
      <c r="F129" s="67">
        <f t="shared" si="31"/>
        <v>6.9269999999999996</v>
      </c>
      <c r="G129" s="67" t="str">
        <f t="shared" si="32"/>
        <v>7.191</v>
      </c>
      <c r="H129" s="66"/>
      <c r="I129" s="67">
        <f t="shared" si="33"/>
        <v>7.9349999999999996</v>
      </c>
      <c r="J129" s="67">
        <f t="shared" si="34"/>
        <v>4.8630000000000004</v>
      </c>
      <c r="K129" s="67">
        <f t="shared" si="35"/>
        <v>3.1920000000000002</v>
      </c>
      <c r="L129" s="41"/>
    </row>
    <row r="130" spans="1:12" x14ac:dyDescent="0.25">
      <c r="A130" s="66">
        <f t="shared" si="27"/>
        <v>11.375</v>
      </c>
      <c r="B130" s="66">
        <f t="shared" si="28"/>
        <v>5.8710000000000004</v>
      </c>
      <c r="C130" s="66">
        <f t="shared" si="29"/>
        <v>4.5590000000000002</v>
      </c>
      <c r="D130" s="66"/>
      <c r="E130" s="66">
        <f t="shared" si="30"/>
        <v>3.2959999999999998</v>
      </c>
      <c r="F130" s="67">
        <f t="shared" si="31"/>
        <v>5.4950000000000001</v>
      </c>
      <c r="G130" s="67" t="str">
        <f t="shared" si="32"/>
        <v>4.095</v>
      </c>
      <c r="H130" s="66"/>
      <c r="I130" s="67">
        <f t="shared" si="33"/>
        <v>6.4710000000000001</v>
      </c>
      <c r="J130" s="67">
        <f t="shared" si="34"/>
        <v>4.1989999999999998</v>
      </c>
      <c r="K130" s="67">
        <f t="shared" si="35"/>
        <v>7.5830000000000002</v>
      </c>
      <c r="L130" s="41"/>
    </row>
    <row r="131" spans="1:12" x14ac:dyDescent="0.25">
      <c r="A131" s="1" t="s">
        <v>116</v>
      </c>
      <c r="C131" s="1"/>
      <c r="K131" s="1"/>
    </row>
    <row r="132" spans="1:12" x14ac:dyDescent="0.25">
      <c r="A132" s="57">
        <f>AVERAGE(A83:A130)</f>
        <v>5.5740624999999993</v>
      </c>
      <c r="B132" s="57">
        <f>AVERAGE(B83:B130)</f>
        <v>4.8111063829787231</v>
      </c>
      <c r="C132" s="57">
        <f>AVERAGE(C83:C130)</f>
        <v>8.435062499999999</v>
      </c>
      <c r="D132" s="66"/>
      <c r="E132" s="57">
        <f>AVERAGE(E83:E130)</f>
        <v>5.2196041666666657</v>
      </c>
      <c r="F132" s="57">
        <f>AVERAGE(F83:F130)</f>
        <v>6.0891555555555543</v>
      </c>
      <c r="G132" s="57">
        <f>AVERAGE(G83:G130)</f>
        <v>15.178166666666664</v>
      </c>
      <c r="H132" s="66"/>
      <c r="I132" s="57">
        <f>AVERAGE(I83:I130)</f>
        <v>5.5867234042553182</v>
      </c>
      <c r="J132" s="57">
        <f>AVERAGE(J83:J130)</f>
        <v>5.6068297872340418</v>
      </c>
      <c r="K132" s="57">
        <f>AVERAGE(K83:K130)</f>
        <v>8.1827555555555538</v>
      </c>
    </row>
    <row r="133" spans="1:12" x14ac:dyDescent="0.25">
      <c r="A133" t="s">
        <v>117</v>
      </c>
    </row>
    <row r="134" spans="1:12" x14ac:dyDescent="0.25">
      <c r="A134" s="57">
        <f>AVERAGE(A83:C130)</f>
        <v>6.2836363636363641</v>
      </c>
      <c r="E134" s="57">
        <f>AVERAGE(E83:G130)</f>
        <v>6.7303904761904763</v>
      </c>
      <c r="I134" s="57">
        <f>AVERAGE(I83:K130)</f>
        <v>6.4339640287769804</v>
      </c>
    </row>
    <row r="137" spans="1:12" x14ac:dyDescent="0.25">
      <c r="A137" t="s">
        <v>159</v>
      </c>
      <c r="B137" t="s">
        <v>160</v>
      </c>
      <c r="C137" t="s">
        <v>161</v>
      </c>
      <c r="D137" t="s">
        <v>162</v>
      </c>
    </row>
    <row r="138" spans="1:12" x14ac:dyDescent="0.25">
      <c r="B138">
        <f>TTEST(A83:C130,E83:G130,1,3)</f>
        <v>0.19177443214997941</v>
      </c>
      <c r="C138">
        <f>TTEST(E83:G130,I83:K130,1,3)</f>
        <v>0.27530904435960507</v>
      </c>
      <c r="D138">
        <f>TTEST(A83:C130,I83:K130,1,3)</f>
        <v>0.3447864296007222</v>
      </c>
    </row>
    <row r="139" spans="1:12" ht="16.5" x14ac:dyDescent="0.25">
      <c r="G139" s="45"/>
    </row>
    <row r="142" spans="1:12" x14ac:dyDescent="0.25">
      <c r="A142" s="42"/>
      <c r="B142" s="43" t="s">
        <v>3</v>
      </c>
      <c r="C142" s="43" t="s">
        <v>4</v>
      </c>
      <c r="D142" s="42" t="s">
        <v>5</v>
      </c>
    </row>
    <row r="143" spans="1:12" x14ac:dyDescent="0.25">
      <c r="A143" s="42" t="s">
        <v>163</v>
      </c>
      <c r="B143" s="44">
        <f>MIN(A83:C130)</f>
        <v>1.887</v>
      </c>
      <c r="C143" s="44">
        <f>MIN(E83:G130)</f>
        <v>2.0470000000000002</v>
      </c>
      <c r="D143" s="44">
        <f>MIN(I83:K130)</f>
        <v>2.1669999999999998</v>
      </c>
    </row>
    <row r="144" spans="1:12" x14ac:dyDescent="0.25">
      <c r="A144" s="42" t="s">
        <v>164</v>
      </c>
      <c r="B144" s="44">
        <f>QUARTILE(A83:C130,1)</f>
        <v>4.0030000000000001</v>
      </c>
      <c r="C144" s="44">
        <f>QUARTILE(E83:G130,1)</f>
        <v>4.0720000000000001</v>
      </c>
      <c r="D144" s="44">
        <f>QUARTILE(I83:K130,1)</f>
        <v>4.3505000000000003</v>
      </c>
    </row>
    <row r="145" spans="1:9" x14ac:dyDescent="0.25">
      <c r="A145" s="42" t="s">
        <v>165</v>
      </c>
      <c r="B145" s="44">
        <f>MEDIAN(A83:C130)</f>
        <v>5.1589999999999998</v>
      </c>
      <c r="C145" s="44">
        <f>MEDIAN(E83:G130)</f>
        <v>4.9989999999999997</v>
      </c>
      <c r="D145" s="44">
        <f>MEDIAN(I83:K130)</f>
        <v>5.782</v>
      </c>
    </row>
    <row r="146" spans="1:9" x14ac:dyDescent="0.25">
      <c r="A146" s="42" t="s">
        <v>166</v>
      </c>
      <c r="B146" s="44">
        <f>QUARTILE(A83:C130,3)</f>
        <v>7.8030000000000008</v>
      </c>
      <c r="C146" s="44">
        <f>QUARTILE(E83:G130,3)</f>
        <v>7.6470000000000002</v>
      </c>
      <c r="D146" s="44">
        <f>QUARTILE(I83:K130,3)</f>
        <v>8.1750000000000007</v>
      </c>
    </row>
    <row r="147" spans="1:9" x14ac:dyDescent="0.25">
      <c r="A147" s="42" t="s">
        <v>167</v>
      </c>
      <c r="B147" s="44">
        <f>MAX(A83:C130)</f>
        <v>17.983000000000001</v>
      </c>
      <c r="C147" s="44">
        <f>MAX(E83:G130)</f>
        <v>27.134</v>
      </c>
      <c r="D147" s="44">
        <f>MAX(I83:K130)</f>
        <v>21.599</v>
      </c>
    </row>
    <row r="148" spans="1:9" x14ac:dyDescent="0.25">
      <c r="A148" s="42"/>
      <c r="B148" s="44"/>
      <c r="C148" s="44"/>
      <c r="D148" s="44"/>
    </row>
    <row r="149" spans="1:9" x14ac:dyDescent="0.25">
      <c r="A149" s="42" t="s">
        <v>168</v>
      </c>
      <c r="B149" s="44">
        <f>B144-B143</f>
        <v>2.1160000000000001</v>
      </c>
      <c r="C149" s="44">
        <f>C144-C143</f>
        <v>2.0249999999999999</v>
      </c>
      <c r="D149" s="44">
        <f>D144-D143</f>
        <v>2.1835000000000004</v>
      </c>
    </row>
    <row r="150" spans="1:9" x14ac:dyDescent="0.25">
      <c r="A150" s="42" t="str">
        <f>A144</f>
        <v>Q1</v>
      </c>
      <c r="B150" s="44">
        <f>B144</f>
        <v>4.0030000000000001</v>
      </c>
      <c r="C150" s="44">
        <f>C144</f>
        <v>4.0720000000000001</v>
      </c>
      <c r="D150" s="44">
        <f>D144</f>
        <v>4.3505000000000003</v>
      </c>
    </row>
    <row r="151" spans="1:9" x14ac:dyDescent="0.25">
      <c r="A151" s="42" t="s">
        <v>169</v>
      </c>
      <c r="B151" s="44">
        <f t="shared" ref="B151:D153" si="36">B145-B144</f>
        <v>1.1559999999999997</v>
      </c>
      <c r="C151" s="44">
        <f t="shared" si="36"/>
        <v>0.9269999999999996</v>
      </c>
      <c r="D151" s="44">
        <f t="shared" si="36"/>
        <v>1.4314999999999998</v>
      </c>
    </row>
    <row r="152" spans="1:9" x14ac:dyDescent="0.25">
      <c r="A152" s="42" t="s">
        <v>170</v>
      </c>
      <c r="B152" s="44">
        <f t="shared" si="36"/>
        <v>2.644000000000001</v>
      </c>
      <c r="C152" s="44">
        <f t="shared" si="36"/>
        <v>2.6480000000000006</v>
      </c>
      <c r="D152" s="44">
        <f t="shared" si="36"/>
        <v>2.3930000000000007</v>
      </c>
    </row>
    <row r="153" spans="1:9" x14ac:dyDescent="0.25">
      <c r="A153" s="42" t="s">
        <v>171</v>
      </c>
      <c r="B153" s="44">
        <f t="shared" si="36"/>
        <v>10.18</v>
      </c>
      <c r="C153" s="44">
        <f t="shared" si="36"/>
        <v>19.487000000000002</v>
      </c>
      <c r="D153" s="44">
        <f t="shared" si="36"/>
        <v>13.423999999999999</v>
      </c>
    </row>
    <row r="157" spans="1:9" x14ac:dyDescent="0.25">
      <c r="G157" t="s">
        <v>173</v>
      </c>
      <c r="H157" t="s">
        <v>174</v>
      </c>
      <c r="I157" t="s">
        <v>175</v>
      </c>
    </row>
  </sheetData>
  <pageMargins left="0.7" right="0.7" top="0.75" bottom="0.75" header="0.3" footer="0.3"/>
  <pageSetup orientation="portrait" verticalDpi="300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</dc:creator>
  <cp:lastModifiedBy>Iris</cp:lastModifiedBy>
  <dcterms:created xsi:type="dcterms:W3CDTF">2015-07-20T09:15:23Z</dcterms:created>
  <dcterms:modified xsi:type="dcterms:W3CDTF">2015-08-03T14:01:39Z</dcterms:modified>
</cp:coreProperties>
</file>