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15" i="1" l="1"/>
  <c r="G315" i="1"/>
  <c r="F315" i="1"/>
  <c r="H296" i="1"/>
  <c r="G296" i="1"/>
  <c r="F296" i="1"/>
  <c r="H278" i="1"/>
  <c r="G278" i="1"/>
  <c r="F278" i="1"/>
  <c r="H259" i="1"/>
  <c r="G259" i="1"/>
  <c r="F259" i="1"/>
  <c r="H241" i="1"/>
  <c r="G241" i="1"/>
  <c r="F241" i="1"/>
  <c r="H222" i="1"/>
  <c r="G222" i="1"/>
  <c r="F222" i="1"/>
  <c r="H202" i="1"/>
  <c r="G202" i="1"/>
  <c r="F202" i="1"/>
  <c r="H184" i="1"/>
  <c r="G184" i="1"/>
  <c r="F184" i="1"/>
  <c r="H167" i="1"/>
  <c r="G167" i="1"/>
  <c r="F167" i="1"/>
  <c r="H149" i="1"/>
  <c r="G149" i="1"/>
  <c r="F149" i="1"/>
  <c r="H132" i="1"/>
  <c r="G132" i="1"/>
  <c r="F132" i="1"/>
  <c r="H112" i="1"/>
  <c r="G112" i="1"/>
  <c r="F112" i="1"/>
  <c r="A309" i="1"/>
  <c r="D306" i="1"/>
  <c r="D312" i="1" s="1"/>
  <c r="C306" i="1"/>
  <c r="C312" i="1" s="1"/>
  <c r="B306" i="1"/>
  <c r="B312" i="1" s="1"/>
  <c r="D305" i="1"/>
  <c r="D311" i="1" s="1"/>
  <c r="C305" i="1"/>
  <c r="C311" i="1" s="1"/>
  <c r="B305" i="1"/>
  <c r="B311" i="1" s="1"/>
  <c r="D304" i="1"/>
  <c r="D310" i="1" s="1"/>
  <c r="C304" i="1"/>
  <c r="C310" i="1" s="1"/>
  <c r="B304" i="1"/>
  <c r="B310" i="1" s="1"/>
  <c r="D303" i="1"/>
  <c r="D309" i="1" s="1"/>
  <c r="C303" i="1"/>
  <c r="C309" i="1" s="1"/>
  <c r="B303" i="1"/>
  <c r="B309" i="1" s="1"/>
  <c r="D302" i="1"/>
  <c r="C302" i="1"/>
  <c r="B302" i="1"/>
  <c r="G313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G312" i="1"/>
  <c r="G311" i="1"/>
  <c r="G310" i="1"/>
  <c r="G309" i="1"/>
  <c r="G308" i="1"/>
  <c r="G307" i="1"/>
  <c r="G306" i="1"/>
  <c r="G305" i="1"/>
  <c r="G304" i="1"/>
  <c r="G303" i="1"/>
  <c r="G302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A290" i="1"/>
  <c r="D287" i="1"/>
  <c r="D293" i="1" s="1"/>
  <c r="C287" i="1"/>
  <c r="C293" i="1" s="1"/>
  <c r="B287" i="1"/>
  <c r="B293" i="1" s="1"/>
  <c r="D286" i="1"/>
  <c r="D292" i="1" s="1"/>
  <c r="C286" i="1"/>
  <c r="C292" i="1" s="1"/>
  <c r="B286" i="1"/>
  <c r="B292" i="1" s="1"/>
  <c r="D285" i="1"/>
  <c r="D291" i="1" s="1"/>
  <c r="C285" i="1"/>
  <c r="C291" i="1" s="1"/>
  <c r="B285" i="1"/>
  <c r="B291" i="1" s="1"/>
  <c r="D284" i="1"/>
  <c r="D290" i="1" s="1"/>
  <c r="C284" i="1"/>
  <c r="C290" i="1" s="1"/>
  <c r="B284" i="1"/>
  <c r="B290" i="1" s="1"/>
  <c r="D283" i="1"/>
  <c r="C283" i="1"/>
  <c r="B28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A272" i="1"/>
  <c r="D269" i="1"/>
  <c r="D275" i="1" s="1"/>
  <c r="C269" i="1"/>
  <c r="C275" i="1" s="1"/>
  <c r="B269" i="1"/>
  <c r="B275" i="1" s="1"/>
  <c r="D268" i="1"/>
  <c r="D274" i="1" s="1"/>
  <c r="C268" i="1"/>
  <c r="C274" i="1" s="1"/>
  <c r="B268" i="1"/>
  <c r="B274" i="1" s="1"/>
  <c r="D267" i="1"/>
  <c r="D273" i="1" s="1"/>
  <c r="C267" i="1"/>
  <c r="C273" i="1" s="1"/>
  <c r="B267" i="1"/>
  <c r="B273" i="1" s="1"/>
  <c r="D266" i="1"/>
  <c r="D272" i="1" s="1"/>
  <c r="C266" i="1"/>
  <c r="C272" i="1" s="1"/>
  <c r="B266" i="1"/>
  <c r="B272" i="1" s="1"/>
  <c r="D265" i="1"/>
  <c r="C265" i="1"/>
  <c r="B265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A253" i="1"/>
  <c r="D250" i="1"/>
  <c r="D256" i="1" s="1"/>
  <c r="C250" i="1"/>
  <c r="C256" i="1" s="1"/>
  <c r="B250" i="1"/>
  <c r="B256" i="1" s="1"/>
  <c r="D249" i="1"/>
  <c r="D255" i="1" s="1"/>
  <c r="C249" i="1"/>
  <c r="C255" i="1" s="1"/>
  <c r="B249" i="1"/>
  <c r="B255" i="1" s="1"/>
  <c r="D248" i="1"/>
  <c r="D254" i="1" s="1"/>
  <c r="C248" i="1"/>
  <c r="C254" i="1" s="1"/>
  <c r="B248" i="1"/>
  <c r="B254" i="1" s="1"/>
  <c r="D247" i="1"/>
  <c r="D253" i="1" s="1"/>
  <c r="C247" i="1"/>
  <c r="C253" i="1" s="1"/>
  <c r="B247" i="1"/>
  <c r="B253" i="1" s="1"/>
  <c r="D246" i="1"/>
  <c r="C246" i="1"/>
  <c r="B246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A235" i="1"/>
  <c r="D232" i="1"/>
  <c r="D238" i="1" s="1"/>
  <c r="C232" i="1"/>
  <c r="C238" i="1" s="1"/>
  <c r="B232" i="1"/>
  <c r="B238" i="1" s="1"/>
  <c r="D231" i="1"/>
  <c r="D237" i="1" s="1"/>
  <c r="C231" i="1"/>
  <c r="C237" i="1" s="1"/>
  <c r="B231" i="1"/>
  <c r="B237" i="1" s="1"/>
  <c r="D230" i="1"/>
  <c r="D236" i="1" s="1"/>
  <c r="C230" i="1"/>
  <c r="C236" i="1" s="1"/>
  <c r="B230" i="1"/>
  <c r="B236" i="1" s="1"/>
  <c r="D229" i="1"/>
  <c r="D235" i="1" s="1"/>
  <c r="C229" i="1"/>
  <c r="C235" i="1" s="1"/>
  <c r="B229" i="1"/>
  <c r="B235" i="1" s="1"/>
  <c r="D228" i="1"/>
  <c r="C228" i="1"/>
  <c r="B228" i="1"/>
  <c r="H228" i="1"/>
  <c r="G228" i="1"/>
  <c r="F228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A216" i="1"/>
  <c r="D213" i="1"/>
  <c r="D219" i="1" s="1"/>
  <c r="C213" i="1"/>
  <c r="C219" i="1" s="1"/>
  <c r="B213" i="1"/>
  <c r="B219" i="1" s="1"/>
  <c r="D212" i="1"/>
  <c r="D218" i="1" s="1"/>
  <c r="C212" i="1"/>
  <c r="C218" i="1" s="1"/>
  <c r="B212" i="1"/>
  <c r="B218" i="1" s="1"/>
  <c r="D211" i="1"/>
  <c r="D217" i="1" s="1"/>
  <c r="C211" i="1"/>
  <c r="C217" i="1" s="1"/>
  <c r="B211" i="1"/>
  <c r="B217" i="1" s="1"/>
  <c r="D210" i="1"/>
  <c r="D216" i="1" s="1"/>
  <c r="C210" i="1"/>
  <c r="C216" i="1" s="1"/>
  <c r="B210" i="1"/>
  <c r="B216" i="1" s="1"/>
  <c r="D209" i="1"/>
  <c r="C209" i="1"/>
  <c r="B209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A196" i="1"/>
  <c r="D193" i="1"/>
  <c r="D199" i="1" s="1"/>
  <c r="C193" i="1"/>
  <c r="C199" i="1" s="1"/>
  <c r="B193" i="1"/>
  <c r="B199" i="1" s="1"/>
  <c r="D192" i="1"/>
  <c r="D198" i="1" s="1"/>
  <c r="C192" i="1"/>
  <c r="C198" i="1" s="1"/>
  <c r="B192" i="1"/>
  <c r="B198" i="1" s="1"/>
  <c r="D191" i="1"/>
  <c r="D197" i="1" s="1"/>
  <c r="C191" i="1"/>
  <c r="C197" i="1" s="1"/>
  <c r="B191" i="1"/>
  <c r="B197" i="1" s="1"/>
  <c r="D190" i="1"/>
  <c r="D196" i="1" s="1"/>
  <c r="C190" i="1"/>
  <c r="C196" i="1" s="1"/>
  <c r="B190" i="1"/>
  <c r="B196" i="1" s="1"/>
  <c r="D189" i="1"/>
  <c r="C189" i="1"/>
  <c r="B189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G200" i="1"/>
  <c r="G199" i="1"/>
  <c r="G198" i="1"/>
  <c r="G197" i="1"/>
  <c r="F200" i="1"/>
  <c r="F199" i="1"/>
  <c r="F198" i="1"/>
  <c r="F197" i="1"/>
  <c r="F196" i="1"/>
  <c r="F195" i="1"/>
  <c r="F194" i="1"/>
  <c r="F193" i="1"/>
  <c r="G196" i="1"/>
  <c r="G195" i="1"/>
  <c r="G194" i="1"/>
  <c r="G193" i="1"/>
  <c r="G192" i="1"/>
  <c r="G191" i="1"/>
  <c r="G190" i="1"/>
  <c r="G189" i="1"/>
  <c r="F192" i="1"/>
  <c r="F191" i="1"/>
  <c r="F190" i="1"/>
  <c r="F189" i="1"/>
  <c r="A178" i="1"/>
  <c r="D175" i="1"/>
  <c r="D181" i="1" s="1"/>
  <c r="C175" i="1"/>
  <c r="C181" i="1" s="1"/>
  <c r="B175" i="1"/>
  <c r="B181" i="1" s="1"/>
  <c r="D174" i="1"/>
  <c r="D180" i="1" s="1"/>
  <c r="C174" i="1"/>
  <c r="C180" i="1" s="1"/>
  <c r="B174" i="1"/>
  <c r="B180" i="1" s="1"/>
  <c r="D173" i="1"/>
  <c r="D179" i="1" s="1"/>
  <c r="C173" i="1"/>
  <c r="C179" i="1" s="1"/>
  <c r="B173" i="1"/>
  <c r="B179" i="1" s="1"/>
  <c r="D172" i="1"/>
  <c r="D178" i="1" s="1"/>
  <c r="C172" i="1"/>
  <c r="C178" i="1" s="1"/>
  <c r="B172" i="1"/>
  <c r="B178" i="1" s="1"/>
  <c r="D171" i="1"/>
  <c r="C171" i="1"/>
  <c r="B171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A161" i="1"/>
  <c r="D158" i="1"/>
  <c r="D164" i="1" s="1"/>
  <c r="C158" i="1"/>
  <c r="C164" i="1" s="1"/>
  <c r="B158" i="1"/>
  <c r="B164" i="1" s="1"/>
  <c r="D157" i="1"/>
  <c r="D163" i="1" s="1"/>
  <c r="C157" i="1"/>
  <c r="C163" i="1" s="1"/>
  <c r="B157" i="1"/>
  <c r="B163" i="1" s="1"/>
  <c r="D156" i="1"/>
  <c r="D162" i="1" s="1"/>
  <c r="C156" i="1"/>
  <c r="C162" i="1" s="1"/>
  <c r="B156" i="1"/>
  <c r="B162" i="1" s="1"/>
  <c r="D155" i="1"/>
  <c r="D161" i="1" s="1"/>
  <c r="C155" i="1"/>
  <c r="C161" i="1" s="1"/>
  <c r="B155" i="1"/>
  <c r="B161" i="1" s="1"/>
  <c r="D154" i="1"/>
  <c r="C154" i="1"/>
  <c r="B154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A143" i="1"/>
  <c r="D140" i="1"/>
  <c r="D146" i="1" s="1"/>
  <c r="C140" i="1"/>
  <c r="C146" i="1" s="1"/>
  <c r="B140" i="1"/>
  <c r="B146" i="1" s="1"/>
  <c r="D139" i="1"/>
  <c r="D145" i="1" s="1"/>
  <c r="C139" i="1"/>
  <c r="C145" i="1" s="1"/>
  <c r="B139" i="1"/>
  <c r="B145" i="1" s="1"/>
  <c r="D138" i="1"/>
  <c r="D144" i="1" s="1"/>
  <c r="C138" i="1"/>
  <c r="C144" i="1" s="1"/>
  <c r="B138" i="1"/>
  <c r="B144" i="1" s="1"/>
  <c r="D137" i="1"/>
  <c r="D143" i="1" s="1"/>
  <c r="C137" i="1"/>
  <c r="C143" i="1" s="1"/>
  <c r="B137" i="1"/>
  <c r="B143" i="1" s="1"/>
  <c r="D136" i="1"/>
  <c r="C136" i="1"/>
  <c r="B136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G129" i="1"/>
  <c r="C119" i="1" s="1"/>
  <c r="H130" i="1"/>
  <c r="H129" i="1"/>
  <c r="H128" i="1"/>
  <c r="H127" i="1"/>
  <c r="H126" i="1"/>
  <c r="H125" i="1"/>
  <c r="H124" i="1"/>
  <c r="H123" i="1"/>
  <c r="H122" i="1"/>
  <c r="H121" i="1"/>
  <c r="H120" i="1"/>
  <c r="H119" i="1"/>
  <c r="G130" i="1"/>
  <c r="G128" i="1"/>
  <c r="C122" i="1" s="1"/>
  <c r="G127" i="1"/>
  <c r="G126" i="1"/>
  <c r="G125" i="1"/>
  <c r="G124" i="1"/>
  <c r="G123" i="1"/>
  <c r="G122" i="1"/>
  <c r="G121" i="1"/>
  <c r="G120" i="1"/>
  <c r="G119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A126" i="1"/>
  <c r="C101" i="1"/>
  <c r="D99" i="1"/>
  <c r="C99" i="1"/>
  <c r="D106" i="1"/>
  <c r="D103" i="1"/>
  <c r="D109" i="1" s="1"/>
  <c r="D102" i="1"/>
  <c r="D108" i="1" s="1"/>
  <c r="D101" i="1"/>
  <c r="D107" i="1" s="1"/>
  <c r="D100" i="1"/>
  <c r="D105" i="1" s="1"/>
  <c r="C103" i="1"/>
  <c r="C102" i="1"/>
  <c r="C100" i="1"/>
  <c r="C106" i="1" s="1"/>
  <c r="B103" i="1"/>
  <c r="B109" i="1" s="1"/>
  <c r="B102" i="1"/>
  <c r="B101" i="1"/>
  <c r="B100" i="1"/>
  <c r="B99" i="1"/>
  <c r="H109" i="1"/>
  <c r="H106" i="1"/>
  <c r="H110" i="1"/>
  <c r="H108" i="1"/>
  <c r="H107" i="1"/>
  <c r="H105" i="1"/>
  <c r="H104" i="1"/>
  <c r="H103" i="1"/>
  <c r="H102" i="1"/>
  <c r="H101" i="1"/>
  <c r="H100" i="1"/>
  <c r="H99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F107" i="1"/>
  <c r="F110" i="1"/>
  <c r="F109" i="1"/>
  <c r="F108" i="1"/>
  <c r="F106" i="1"/>
  <c r="F105" i="1"/>
  <c r="F104" i="1"/>
  <c r="F103" i="1"/>
  <c r="F99" i="1"/>
  <c r="F100" i="1"/>
  <c r="F101" i="1"/>
  <c r="F102" i="1"/>
  <c r="A106" i="1"/>
  <c r="B308" i="1" l="1"/>
  <c r="C308" i="1"/>
  <c r="D308" i="1"/>
  <c r="B289" i="1"/>
  <c r="C289" i="1"/>
  <c r="D289" i="1"/>
  <c r="B271" i="1"/>
  <c r="C271" i="1"/>
  <c r="D271" i="1"/>
  <c r="B252" i="1"/>
  <c r="C252" i="1"/>
  <c r="D252" i="1"/>
  <c r="B234" i="1"/>
  <c r="C234" i="1"/>
  <c r="D234" i="1"/>
  <c r="C215" i="1"/>
  <c r="D215" i="1"/>
  <c r="B215" i="1"/>
  <c r="C195" i="1"/>
  <c r="D195" i="1"/>
  <c r="B195" i="1"/>
  <c r="B177" i="1"/>
  <c r="C177" i="1"/>
  <c r="D177" i="1"/>
  <c r="B160" i="1"/>
  <c r="C160" i="1"/>
  <c r="D160" i="1"/>
  <c r="D142" i="1"/>
  <c r="B142" i="1"/>
  <c r="C142" i="1"/>
  <c r="D121" i="1"/>
  <c r="D122" i="1"/>
  <c r="D123" i="1"/>
  <c r="D119" i="1"/>
  <c r="D120" i="1"/>
  <c r="D126" i="1" s="1"/>
  <c r="C123" i="1"/>
  <c r="C129" i="1" s="1"/>
  <c r="C120" i="1"/>
  <c r="C126" i="1" s="1"/>
  <c r="C121" i="1"/>
  <c r="C128" i="1" s="1"/>
  <c r="B119" i="1"/>
  <c r="B122" i="1"/>
  <c r="B121" i="1"/>
  <c r="B120" i="1"/>
  <c r="B126" i="1" s="1"/>
  <c r="B123" i="1"/>
  <c r="C109" i="1"/>
  <c r="C108" i="1"/>
  <c r="C107" i="1"/>
  <c r="C105" i="1"/>
  <c r="B107" i="1"/>
  <c r="B106" i="1"/>
  <c r="B108" i="1"/>
  <c r="B105" i="1"/>
  <c r="C125" i="1" l="1"/>
  <c r="D128" i="1"/>
  <c r="D129" i="1"/>
  <c r="D127" i="1"/>
  <c r="D125" i="1"/>
  <c r="C127" i="1"/>
  <c r="B129" i="1"/>
  <c r="B125" i="1"/>
  <c r="B128" i="1"/>
  <c r="B127" i="1"/>
  <c r="L85" i="1" l="1"/>
  <c r="D90" i="1" s="1"/>
  <c r="L87" i="1"/>
  <c r="F87" i="1"/>
  <c r="D87" i="1"/>
  <c r="D92" i="1" s="1"/>
  <c r="F92" i="1"/>
  <c r="B92" i="1"/>
  <c r="B91" i="1"/>
  <c r="C92" i="1"/>
  <c r="C91" i="1"/>
  <c r="D91" i="1"/>
  <c r="E92" i="1"/>
  <c r="E91" i="1"/>
  <c r="F91" i="1"/>
  <c r="G92" i="1"/>
  <c r="G91" i="1"/>
  <c r="G90" i="1"/>
  <c r="E90" i="1"/>
  <c r="C90" i="1"/>
  <c r="B90" i="1"/>
  <c r="W85" i="1"/>
  <c r="V85" i="1"/>
  <c r="U85" i="1"/>
  <c r="T85" i="1"/>
  <c r="S85" i="1"/>
  <c r="R85" i="1"/>
  <c r="O85" i="1"/>
  <c r="N85" i="1"/>
  <c r="F90" i="1" s="1"/>
  <c r="M85" i="1"/>
  <c r="K85" i="1"/>
  <c r="J85" i="1"/>
  <c r="W86" i="1"/>
  <c r="V86" i="1"/>
  <c r="U86" i="1"/>
  <c r="T86" i="1"/>
  <c r="S86" i="1"/>
  <c r="R86" i="1"/>
  <c r="O86" i="1"/>
  <c r="N86" i="1"/>
  <c r="M86" i="1"/>
  <c r="L86" i="1"/>
  <c r="K86" i="1"/>
  <c r="J86" i="1"/>
  <c r="W87" i="1"/>
  <c r="V87" i="1"/>
  <c r="U87" i="1"/>
  <c r="T87" i="1"/>
  <c r="S87" i="1"/>
  <c r="R87" i="1"/>
  <c r="O87" i="1"/>
  <c r="N87" i="1"/>
  <c r="M87" i="1"/>
  <c r="K87" i="1"/>
  <c r="J87" i="1"/>
  <c r="G87" i="1"/>
  <c r="E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</calcChain>
</file>

<file path=xl/sharedStrings.xml><?xml version="1.0" encoding="utf-8"?>
<sst xmlns="http://schemas.openxmlformats.org/spreadsheetml/2006/main" count="1330" uniqueCount="321">
  <si>
    <t>Nutzer 1</t>
  </si>
  <si>
    <t>Gruppe 1</t>
  </si>
  <si>
    <t>Nutzer 2</t>
  </si>
  <si>
    <t>Gruppe 2</t>
  </si>
  <si>
    <t>Nutzer 3</t>
  </si>
  <si>
    <t>Gruppe 3</t>
  </si>
  <si>
    <t>Normal</t>
  </si>
  <si>
    <t>Nutzer</t>
  </si>
  <si>
    <t>Unten</t>
  </si>
  <si>
    <t>Mitte</t>
  </si>
  <si>
    <t>711.093</t>
  </si>
  <si>
    <t>9.20430</t>
  </si>
  <si>
    <t>7.93920</t>
  </si>
  <si>
    <t>58287.0</t>
  </si>
  <si>
    <t>1893.62</t>
  </si>
  <si>
    <t>8255.43</t>
  </si>
  <si>
    <t>40.1282</t>
  </si>
  <si>
    <t>83481.2</t>
  </si>
  <si>
    <t>65.2749</t>
  </si>
  <si>
    <t>40.5626</t>
  </si>
  <si>
    <t>5.34934</t>
  </si>
  <si>
    <t>392.695</t>
  </si>
  <si>
    <t>2151.21</t>
  </si>
  <si>
    <t>65517.0</t>
  </si>
  <si>
    <t>232.080</t>
  </si>
  <si>
    <t>1 Sek</t>
  </si>
  <si>
    <t>6358.67</t>
  </si>
  <si>
    <t>969.852</t>
  </si>
  <si>
    <t>2563.19</t>
  </si>
  <si>
    <t>28047.1</t>
  </si>
  <si>
    <t>80247.6</t>
  </si>
  <si>
    <t>591487</t>
  </si>
  <si>
    <t>3732.16</t>
  </si>
  <si>
    <t>62.8827</t>
  </si>
  <si>
    <t>32.2157</t>
  </si>
  <si>
    <t>8.65582</t>
  </si>
  <si>
    <t>9.56072</t>
  </si>
  <si>
    <t>3.53889</t>
  </si>
  <si>
    <t>92.3628</t>
  </si>
  <si>
    <t>603.881</t>
  </si>
  <si>
    <t>614.215</t>
  </si>
  <si>
    <t>22248.9</t>
  </si>
  <si>
    <t>274981</t>
  </si>
  <si>
    <t>40.1281</t>
  </si>
  <si>
    <t>509183</t>
  </si>
  <si>
    <t>730467</t>
  </si>
  <si>
    <t>4916xx</t>
  </si>
  <si>
    <t>3.53820</t>
  </si>
  <si>
    <t>614.216</t>
  </si>
  <si>
    <t>969.857</t>
  </si>
  <si>
    <t>605128</t>
  </si>
  <si>
    <t>8024.76</t>
  </si>
  <si>
    <t>62.8607</t>
  </si>
  <si>
    <t>224489</t>
  </si>
  <si>
    <t>5914x7</t>
  </si>
  <si>
    <t>9.56207</t>
  </si>
  <si>
    <t>2563.x9</t>
  </si>
  <si>
    <t>603.801</t>
  </si>
  <si>
    <t>9.20434</t>
  </si>
  <si>
    <t>8.652xx</t>
  </si>
  <si>
    <t>302.680</t>
  </si>
  <si>
    <t>65.2748</t>
  </si>
  <si>
    <t>509133</t>
  </si>
  <si>
    <t>40.5623</t>
  </si>
  <si>
    <t>40.1283</t>
  </si>
  <si>
    <t>92.36xx</t>
  </si>
  <si>
    <t>80246.7</t>
  </si>
  <si>
    <t>8.62xxx</t>
  </si>
  <si>
    <t>969.629</t>
  </si>
  <si>
    <t>6051.xx</t>
  </si>
  <si>
    <t>6031.81</t>
  </si>
  <si>
    <t>62.8307</t>
  </si>
  <si>
    <t>2563.12</t>
  </si>
  <si>
    <t>2224x.x</t>
  </si>
  <si>
    <t>491830</t>
  </si>
  <si>
    <t>3.53xxx</t>
  </si>
  <si>
    <t>280467</t>
  </si>
  <si>
    <t>6551.xx</t>
  </si>
  <si>
    <t>614.21x</t>
  </si>
  <si>
    <t>6358.78</t>
  </si>
  <si>
    <t>32.1227</t>
  </si>
  <si>
    <t>Nutzer 4</t>
  </si>
  <si>
    <t>Nutzer 5</t>
  </si>
  <si>
    <t>Nutzer 6</t>
  </si>
  <si>
    <t>Nutzer 7</t>
  </si>
  <si>
    <t>Nutzer 8</t>
  </si>
  <si>
    <t>Nutzer 9</t>
  </si>
  <si>
    <t>Nutzer 10</t>
  </si>
  <si>
    <t>Nutzer 11</t>
  </si>
  <si>
    <t>Nutzer 12</t>
  </si>
  <si>
    <t>8255.xx</t>
  </si>
  <si>
    <t>40.56xx</t>
  </si>
  <si>
    <t>5828.xx</t>
  </si>
  <si>
    <t>95148x</t>
  </si>
  <si>
    <t>62.8xxx</t>
  </si>
  <si>
    <t>2563.xx</t>
  </si>
  <si>
    <t>9.562xx</t>
  </si>
  <si>
    <t>603.81x</t>
  </si>
  <si>
    <t>22242.x</t>
  </si>
  <si>
    <t>2804.71</t>
  </si>
  <si>
    <t>32.2151</t>
  </si>
  <si>
    <t>491xxx</t>
  </si>
  <si>
    <t>614.2xx</t>
  </si>
  <si>
    <t>635xxx</t>
  </si>
  <si>
    <t>8024.7x</t>
  </si>
  <si>
    <t>8.655xx</t>
  </si>
  <si>
    <t>60515.x</t>
  </si>
  <si>
    <t>92.32xx</t>
  </si>
  <si>
    <t>969.8xx</t>
  </si>
  <si>
    <t>7.9392x</t>
  </si>
  <si>
    <t>5.34984</t>
  </si>
  <si>
    <t>18918x</t>
  </si>
  <si>
    <t>232080</t>
  </si>
  <si>
    <t>3.53893</t>
  </si>
  <si>
    <t>491863</t>
  </si>
  <si>
    <t>35.2157</t>
  </si>
  <si>
    <t>60519.6</t>
  </si>
  <si>
    <t>8.6582x</t>
  </si>
  <si>
    <t>802475</t>
  </si>
  <si>
    <t>2224.8.9</t>
  </si>
  <si>
    <t>25631.6</t>
  </si>
  <si>
    <t>62.875x</t>
  </si>
  <si>
    <t>65.27xx</t>
  </si>
  <si>
    <t>392.693</t>
  </si>
  <si>
    <t>509193</t>
  </si>
  <si>
    <t>1893.xx</t>
  </si>
  <si>
    <t>7.93xxx</t>
  </si>
  <si>
    <t>232.083</t>
  </si>
  <si>
    <t>83481.4</t>
  </si>
  <si>
    <t>40.5625</t>
  </si>
  <si>
    <t>5.349xx</t>
  </si>
  <si>
    <t>37.xxxx</t>
  </si>
  <si>
    <t>969.xxx</t>
  </si>
  <si>
    <t>60519x</t>
  </si>
  <si>
    <t>92.xxxx</t>
  </si>
  <si>
    <t>8.6xxxx</t>
  </si>
  <si>
    <t>8xxxxx</t>
  </si>
  <si>
    <t>5914xx</t>
  </si>
  <si>
    <t>603.8xx</t>
  </si>
  <si>
    <t>2248.9x</t>
  </si>
  <si>
    <t>9.5xxxx</t>
  </si>
  <si>
    <t>28074.1</t>
  </si>
  <si>
    <t>32.2xxx</t>
  </si>
  <si>
    <t>635.836</t>
  </si>
  <si>
    <t>3.538xx</t>
  </si>
  <si>
    <t>4012xx</t>
  </si>
  <si>
    <t>582870.</t>
  </si>
  <si>
    <t>5.34xxx</t>
  </si>
  <si>
    <t>6551.70</t>
  </si>
  <si>
    <t>9.20xxx</t>
  </si>
  <si>
    <t>5091xx</t>
  </si>
  <si>
    <t>65.2794</t>
  </si>
  <si>
    <t>392.692</t>
  </si>
  <si>
    <t>730xxx</t>
  </si>
  <si>
    <t>232.xxx</t>
  </si>
  <si>
    <t>3.5xxxx</t>
  </si>
  <si>
    <t>280xxx</t>
  </si>
  <si>
    <t>6051xx</t>
  </si>
  <si>
    <t>3732.xx</t>
  </si>
  <si>
    <t>92.3xxx</t>
  </si>
  <si>
    <t>8024xx</t>
  </si>
  <si>
    <t>8.65xxx</t>
  </si>
  <si>
    <t>9.56xxx</t>
  </si>
  <si>
    <t>2224.xx</t>
  </si>
  <si>
    <t>6517.0</t>
  </si>
  <si>
    <t>65.2479</t>
  </si>
  <si>
    <t>189363</t>
  </si>
  <si>
    <t>39265x</t>
  </si>
  <si>
    <t>7.93909</t>
  </si>
  <si>
    <t>8348.1x</t>
  </si>
  <si>
    <t>40.5620</t>
  </si>
  <si>
    <t>5.34913</t>
  </si>
  <si>
    <t>24981x</t>
  </si>
  <si>
    <t>2515.21</t>
  </si>
  <si>
    <t>92.3672</t>
  </si>
  <si>
    <t>962.9xx</t>
  </si>
  <si>
    <t>8024.78</t>
  </si>
  <si>
    <t>605198</t>
  </si>
  <si>
    <t>22249x</t>
  </si>
  <si>
    <t>2563.1x</t>
  </si>
  <si>
    <t>9.56027</t>
  </si>
  <si>
    <t>5914807</t>
  </si>
  <si>
    <t>614.1512</t>
  </si>
  <si>
    <t>4918.63</t>
  </si>
  <si>
    <t>28047x</t>
  </si>
  <si>
    <t>32.217x</t>
  </si>
  <si>
    <t>6357.xx</t>
  </si>
  <si>
    <t>920473</t>
  </si>
  <si>
    <t>232.0xx</t>
  </si>
  <si>
    <t>8348.12</t>
  </si>
  <si>
    <t>xxxxxx</t>
  </si>
  <si>
    <t>5828.73</t>
  </si>
  <si>
    <t>274xxx</t>
  </si>
  <si>
    <t>1893xx</t>
  </si>
  <si>
    <t>9.5627x</t>
  </si>
  <si>
    <t>62.85xx</t>
  </si>
  <si>
    <t>591xxx</t>
  </si>
  <si>
    <t>22224.4</t>
  </si>
  <si>
    <t>603xxx</t>
  </si>
  <si>
    <t>63xxxx</t>
  </si>
  <si>
    <t>969xxx</t>
  </si>
  <si>
    <t>3732.182</t>
  </si>
  <si>
    <t>605xxx</t>
  </si>
  <si>
    <t>92.362x</t>
  </si>
  <si>
    <t>53xxxx</t>
  </si>
  <si>
    <t>2151xx</t>
  </si>
  <si>
    <t>40.1xxx</t>
  </si>
  <si>
    <t>652xxx</t>
  </si>
  <si>
    <t>9.204xx</t>
  </si>
  <si>
    <t>392.6xx</t>
  </si>
  <si>
    <t>6551x.x</t>
  </si>
  <si>
    <t>50913x</t>
  </si>
  <si>
    <t>32.21xx</t>
  </si>
  <si>
    <t>969.3xx</t>
  </si>
  <si>
    <t>8.662xx</t>
  </si>
  <si>
    <t>3731.xx</t>
  </si>
  <si>
    <t>9.560xx</t>
  </si>
  <si>
    <t>6013.xx</t>
  </si>
  <si>
    <t>62.xxxx</t>
  </si>
  <si>
    <t>2224xx</t>
  </si>
  <si>
    <t>5828x.0</t>
  </si>
  <si>
    <t>614.3xx</t>
  </si>
  <si>
    <t>7.93320</t>
  </si>
  <si>
    <t>2320.80</t>
  </si>
  <si>
    <t>5828.70</t>
  </si>
  <si>
    <t>27.4981</t>
  </si>
  <si>
    <t>1893.92</t>
  </si>
  <si>
    <t>56.2749</t>
  </si>
  <si>
    <t>565170</t>
  </si>
  <si>
    <t>932.xxx</t>
  </si>
  <si>
    <t>2363.19</t>
  </si>
  <si>
    <t>2224.89</t>
  </si>
  <si>
    <t>9.5607x</t>
  </si>
  <si>
    <t>603881</t>
  </si>
  <si>
    <t>62.8277</t>
  </si>
  <si>
    <t>635.667</t>
  </si>
  <si>
    <t>280471</t>
  </si>
  <si>
    <t>451893</t>
  </si>
  <si>
    <t>614215</t>
  </si>
  <si>
    <t>962.xxx</t>
  </si>
  <si>
    <t>8.65226</t>
  </si>
  <si>
    <t>93.82xx</t>
  </si>
  <si>
    <t>605156</t>
  </si>
  <si>
    <t>7.939205</t>
  </si>
  <si>
    <t>2151.2x</t>
  </si>
  <si>
    <t>5.34954</t>
  </si>
  <si>
    <t>392.268</t>
  </si>
  <si>
    <t>65.2729</t>
  </si>
  <si>
    <t>224xxx</t>
  </si>
  <si>
    <t>603.3801</t>
  </si>
  <si>
    <t>2563.13</t>
  </si>
  <si>
    <t>62.8857</t>
  </si>
  <si>
    <t>491853</t>
  </si>
  <si>
    <t>32.215x</t>
  </si>
  <si>
    <t>3.5338x</t>
  </si>
  <si>
    <t>80247.2</t>
  </si>
  <si>
    <t>3731.16</t>
  </si>
  <si>
    <t>605195</t>
  </si>
  <si>
    <t>969.865</t>
  </si>
  <si>
    <t>92.3268</t>
  </si>
  <si>
    <t>9.567025</t>
  </si>
  <si>
    <t>635.857</t>
  </si>
  <si>
    <t>6551.78</t>
  </si>
  <si>
    <t>7.xxxxx</t>
  </si>
  <si>
    <t>7306xx</t>
  </si>
  <si>
    <t>58287.8</t>
  </si>
  <si>
    <t>5.3494x</t>
  </si>
  <si>
    <t>2151.xx</t>
  </si>
  <si>
    <t>8.6526x</t>
  </si>
  <si>
    <t>968.9xx</t>
  </si>
  <si>
    <t>80287.7</t>
  </si>
  <si>
    <t>92.23xx</t>
  </si>
  <si>
    <t>603.8x1</t>
  </si>
  <si>
    <t>5xxxxx</t>
  </si>
  <si>
    <t>62.83xx</t>
  </si>
  <si>
    <t>2563.9x</t>
  </si>
  <si>
    <t>3.539xx</t>
  </si>
  <si>
    <t>2807xx</t>
  </si>
  <si>
    <t>6358.xx</t>
  </si>
  <si>
    <t>49183x</t>
  </si>
  <si>
    <t>22224.x</t>
  </si>
  <si>
    <t>nur Zahl falsch</t>
  </si>
  <si>
    <t>nur Punkt falsch</t>
  </si>
  <si>
    <t>beides falsch</t>
  </si>
  <si>
    <t>Nur Zahl</t>
  </si>
  <si>
    <t>Nur Punkt</t>
  </si>
  <si>
    <t>beides</t>
  </si>
  <si>
    <t>0,5 Sek</t>
  </si>
  <si>
    <t>Nur Zahl, 1 Sek</t>
  </si>
  <si>
    <t xml:space="preserve">Unten </t>
  </si>
  <si>
    <t>Insgesamt</t>
  </si>
  <si>
    <t>1 Sekunde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</si>
  <si>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</si>
  <si>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</si>
  <si>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</si>
  <si>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</si>
  <si>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</si>
  <si>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</si>
  <si>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</si>
  <si>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</si>
  <si>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</si>
  <si>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Anzahl der Fehler (einzelne Nutzer)</t>
  </si>
  <si>
    <t>1=Normal</t>
  </si>
  <si>
    <t>2=Unten</t>
  </si>
  <si>
    <t>3=Mitte</t>
  </si>
  <si>
    <t>Nur Zahl, 0.5 Sek</t>
  </si>
  <si>
    <t>Nur Punkt, 1 Sek</t>
  </si>
  <si>
    <t>Nur Punkt, 0.5 Sek</t>
  </si>
  <si>
    <t>beides, 1 Sek</t>
  </si>
  <si>
    <t>beides, 0.5 Sek</t>
  </si>
  <si>
    <t>Punkt allgemein, 1 Sek</t>
  </si>
  <si>
    <t>Punkt allgemein, 0.5 Sek</t>
  </si>
  <si>
    <t>Zahlen allgemein, 1 Sek</t>
  </si>
  <si>
    <t>Zahlen allgemein, 0.5 Sek</t>
  </si>
  <si>
    <t>Allgemein, 1 Sek</t>
  </si>
  <si>
    <t>Allgemein, 0.5 Sekunden</t>
  </si>
  <si>
    <t>NU</t>
  </si>
  <si>
    <t>NM</t>
  </si>
  <si>
    <t>MU</t>
  </si>
  <si>
    <t>T-Test</t>
  </si>
  <si>
    <t>0.5 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</si>
</sst>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49" fontId="0" fillId="2" borderId="6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49" fontId="0" fillId="3" borderId="6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/>
    <xf numFmtId="49" fontId="0" fillId="0" borderId="4" xfId="0" applyNumberFormat="1" applyFill="1" applyBorder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49" fontId="0" fillId="0" borderId="5" xfId="0" applyNumberForma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3" borderId="0" xfId="0" applyFill="1"/>
    <xf numFmtId="49" fontId="0" fillId="4" borderId="2" xfId="0" applyNumberFormat="1" applyFill="1" applyBorder="1" applyAlignment="1">
      <alignment horizontal="left"/>
    </xf>
    <xf numFmtId="49" fontId="0" fillId="4" borderId="3" xfId="0" applyNumberFormat="1" applyFill="1" applyBorder="1" applyAlignment="1">
      <alignment horizontal="left"/>
    </xf>
    <xf numFmtId="49" fontId="0" fillId="4" borderId="4" xfId="0" applyNumberFormat="1" applyFill="1" applyBorder="1" applyAlignment="1">
      <alignment horizontal="left"/>
    </xf>
    <xf numFmtId="49" fontId="0" fillId="4" borderId="6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49" fontId="0" fillId="0" borderId="1" xfId="0" applyNumberFormat="1" applyFill="1" applyBorder="1" applyAlignment="1">
      <alignment horizontal="left"/>
    </xf>
    <xf numFmtId="49" fontId="0" fillId="0" borderId="13" xfId="0" applyNumberFormat="1" applyFill="1" applyBorder="1" applyAlignment="1">
      <alignment horizontal="left"/>
    </xf>
    <xf numFmtId="49" fontId="0" fillId="4" borderId="13" xfId="0" applyNumberFormat="1" applyFill="1" applyBorder="1" applyAlignment="1">
      <alignment horizontal="left"/>
    </xf>
    <xf numFmtId="49" fontId="0" fillId="4" borderId="14" xfId="0" applyNumberFormat="1" applyFill="1" applyBorder="1" applyAlignment="1">
      <alignment horizontal="left"/>
    </xf>
    <xf numFmtId="0" fontId="0" fillId="0" borderId="15" xfId="0" applyBorder="1"/>
    <xf numFmtId="0" fontId="0" fillId="0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3" borderId="15" xfId="0" applyFill="1" applyBorder="1"/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Sheet1!$B$105:$D$105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Sheet1!$B$106:$D$106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Sheet1!$B$107:$D$107</c:f>
              <c:numCache>
                <c:formatCode>0.0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Sheet1!$B$109:$D$109</c:f>
                <c:numCache>
                  <c:formatCode>General</c:formatCode>
                  <c:ptCount val="3"/>
                  <c:pt idx="0">
                    <c:v>0.75</c:v>
                  </c:pt>
                  <c:pt idx="1">
                    <c:v>0.75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Sheet1!$B$108:$D$108</c:f>
              <c:numCache>
                <c:formatCode>0.0</c:formatCode>
                <c:ptCount val="3"/>
                <c:pt idx="0">
                  <c:v>1.25</c:v>
                </c:pt>
                <c:pt idx="1">
                  <c:v>1.25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47552"/>
        <c:axId val="41049088"/>
      </c:barChart>
      <c:catAx>
        <c:axId val="4104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049088"/>
        <c:crosses val="autoZero"/>
        <c:auto val="1"/>
        <c:lblAlgn val="ctr"/>
        <c:lblOffset val="100"/>
        <c:noMultiLvlLbl val="0"/>
      </c:catAx>
      <c:valAx>
        <c:axId val="41049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04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Sheet1!$B$308:$D$308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numCache>
              </c:numRef>
            </c:minus>
          </c:errBars>
          <c:val>
            <c:numRef>
              <c:f>Sheet1!$B$309:$D$309</c:f>
              <c:numCache>
                <c:formatCode>0.0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Sheet1!$B$310:$D$310</c:f>
              <c:numCache>
                <c:formatCode>0.0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Sheet1!$B$312:$D$312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Sheet1!$B$311:$D$311</c:f>
              <c:numCache>
                <c:formatCode>0.0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3568"/>
        <c:axId val="80575488"/>
      </c:barChart>
      <c:catAx>
        <c:axId val="805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575488"/>
        <c:crosses val="autoZero"/>
        <c:auto val="1"/>
        <c:lblAlgn val="ctr"/>
        <c:lblOffset val="100"/>
        <c:noMultiLvlLbl val="0"/>
      </c:catAx>
      <c:valAx>
        <c:axId val="805754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57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Sheet1!$B$161:$D$161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Sheet1!$B$162:$D$162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Sheet1!$B$164:$D$164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0.75</c:v>
                  </c:pt>
                  <c:pt idx="2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Sheet1!$B$163:$D$163</c:f>
              <c:numCache>
                <c:formatCode>0.0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975040"/>
        <c:axId val="129983232"/>
      </c:barChart>
      <c:catAx>
        <c:axId val="1299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983232"/>
        <c:crosses val="autoZero"/>
        <c:auto val="1"/>
        <c:lblAlgn val="ctr"/>
        <c:lblOffset val="100"/>
        <c:noMultiLvlLbl val="0"/>
      </c:catAx>
      <c:valAx>
        <c:axId val="129983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997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Sheet1!$B$125:$D$125</c:f>
                <c:numCache>
                  <c:formatCode>General</c:formatCode>
                  <c:ptCount val="3"/>
                  <c:pt idx="0">
                    <c:v>1.75</c:v>
                  </c:pt>
                  <c:pt idx="1">
                    <c:v>2.75</c:v>
                  </c:pt>
                  <c:pt idx="2">
                    <c:v>2.75</c:v>
                  </c:pt>
                </c:numCache>
              </c:numRef>
            </c:minus>
          </c:errBars>
          <c:val>
            <c:numRef>
              <c:f>Sheet1!$B$126:$D$126</c:f>
              <c:numCache>
                <c:formatCode>0.0</c:formatCode>
                <c:ptCount val="3"/>
                <c:pt idx="0">
                  <c:v>2.75</c:v>
                </c:pt>
                <c:pt idx="1">
                  <c:v>3.75</c:v>
                </c:pt>
                <c:pt idx="2">
                  <c:v>3.75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Sheet1!$B$127:$D$127</c:f>
              <c:numCache>
                <c:formatCode>0.0</c:formatCode>
                <c:ptCount val="3"/>
                <c:pt idx="0">
                  <c:v>1.25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Sheet1!$B$129:$D$129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Sheet1!$B$128:$D$128</c:f>
              <c:numCache>
                <c:formatCode>0.0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95680"/>
        <c:axId val="80697216"/>
      </c:barChart>
      <c:catAx>
        <c:axId val="806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697216"/>
        <c:crosses val="autoZero"/>
        <c:auto val="1"/>
        <c:lblAlgn val="ctr"/>
        <c:lblOffset val="100"/>
        <c:noMultiLvlLbl val="0"/>
      </c:catAx>
      <c:valAx>
        <c:axId val="80697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69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Sheet1!$B$178:$D$178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Sheet1!$B$179:$D$179</c:f>
              <c:numCache>
                <c:formatCode>0.0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Sheet1!$B$181:$D$181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Sheet1!$B$180:$D$180</c:f>
              <c:numCache>
                <c:formatCode>0.0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05120"/>
        <c:axId val="41206912"/>
      </c:barChart>
      <c:catAx>
        <c:axId val="412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1206912"/>
        <c:crosses val="autoZero"/>
        <c:auto val="1"/>
        <c:lblAlgn val="ctr"/>
        <c:lblOffset val="100"/>
        <c:noMultiLvlLbl val="0"/>
      </c:catAx>
      <c:valAx>
        <c:axId val="412069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2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Sheet1!$B$195:$D$195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0.75</c:v>
                  </c:pt>
                </c:numCache>
              </c:numRef>
            </c:minus>
          </c:errBars>
          <c:val>
            <c:numRef>
              <c:f>Sheet1!$B$196:$D$196</c:f>
              <c:numCache>
                <c:formatCode>0.0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Sheet1!$B$197:$D$197</c:f>
              <c:numCache>
                <c:formatCode>0.0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Sheet1!$B$195:$D$195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Sheet1!$B$198:$D$198</c:f>
              <c:numCache>
                <c:formatCode>0.0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78112"/>
        <c:axId val="146379904"/>
      </c:barChart>
      <c:catAx>
        <c:axId val="1463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379904"/>
        <c:crosses val="autoZero"/>
        <c:auto val="1"/>
        <c:lblAlgn val="ctr"/>
        <c:lblOffset val="100"/>
        <c:noMultiLvlLbl val="0"/>
      </c:catAx>
      <c:valAx>
        <c:axId val="146379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63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Sheet1!$B$216:$D$216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Sheet1!$B$217:$D$217</c:f>
              <c:numCache>
                <c:formatCode>0.0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Sheet1!$B$219:$D$219</c:f>
                <c:numCache>
                  <c:formatCode>General</c:formatCode>
                  <c:ptCount val="3"/>
                  <c:pt idx="0">
                    <c:v>0.75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Sheet1!$B$218:$D$218</c:f>
              <c:numCache>
                <c:formatCode>0.0</c:formatCode>
                <c:ptCount val="3"/>
                <c:pt idx="0">
                  <c:v>1.25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53600"/>
        <c:axId val="42033536"/>
      </c:barChart>
      <c:catAx>
        <c:axId val="417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33536"/>
        <c:crosses val="autoZero"/>
        <c:auto val="1"/>
        <c:lblAlgn val="ctr"/>
        <c:lblOffset val="100"/>
        <c:noMultiLvlLbl val="0"/>
      </c:catAx>
      <c:valAx>
        <c:axId val="42033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7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Sheet1!$B$234:$D$234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Sheet1!$B$235:$D$235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Sheet1!$B$236:$D$236</c:f>
              <c:numCache>
                <c:formatCode>0.0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Sheet1!$B$238:$D$238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Sheet1!$B$237:$D$237</c:f>
              <c:numCache>
                <c:formatCode>0.0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12768"/>
        <c:axId val="80702848"/>
      </c:barChart>
      <c:catAx>
        <c:axId val="53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702848"/>
        <c:crosses val="autoZero"/>
        <c:auto val="1"/>
        <c:lblAlgn val="ctr"/>
        <c:lblOffset val="100"/>
        <c:noMultiLvlLbl val="0"/>
      </c:catAx>
      <c:valAx>
        <c:axId val="80702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37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Sheet1!$B$252:$D$252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Sheet1!$B$253:$D$253</c:f>
              <c:numCache>
                <c:formatCode>0.0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Sheet1!$B$254:$D$254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Sheet1!$B$256:$D$256</c:f>
                <c:numCache>
                  <c:formatCode>General</c:formatCode>
                  <c:ptCount val="3"/>
                  <c:pt idx="0">
                    <c:v>2.75</c:v>
                  </c:pt>
                  <c:pt idx="1">
                    <c:v>1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Sheet1!$B$255:$D$255</c:f>
              <c:numCache>
                <c:formatCode>0.0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99232"/>
        <c:axId val="42409984"/>
      </c:barChart>
      <c:catAx>
        <c:axId val="423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09984"/>
        <c:crosses val="autoZero"/>
        <c:auto val="1"/>
        <c:lblAlgn val="ctr"/>
        <c:lblOffset val="100"/>
        <c:noMultiLvlLbl val="0"/>
      </c:catAx>
      <c:valAx>
        <c:axId val="42409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23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Sheet1!$B$271:$D$271</c:f>
                <c:numCache>
                  <c:formatCode>General</c:formatCode>
                  <c:ptCount val="3"/>
                  <c:pt idx="0">
                    <c:v>2.75</c:v>
                  </c:pt>
                  <c:pt idx="1">
                    <c:v>2.75</c:v>
                  </c:pt>
                  <c:pt idx="2">
                    <c:v>2.75</c:v>
                  </c:pt>
                </c:numCache>
              </c:numRef>
            </c:minus>
          </c:errBars>
          <c:val>
            <c:numRef>
              <c:f>Sheet1!$B$272:$D$272</c:f>
              <c:numCache>
                <c:formatCode>0.0</c:formatCode>
                <c:ptCount val="3"/>
                <c:pt idx="0">
                  <c:v>3.75</c:v>
                </c:pt>
                <c:pt idx="1">
                  <c:v>4.75</c:v>
                </c:pt>
                <c:pt idx="2">
                  <c:v>4.75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Sheet1!$B$273:$D$273</c:f>
              <c:numCache>
                <c:formatCode>0.0</c:formatCode>
                <c:ptCount val="3"/>
                <c:pt idx="0">
                  <c:v>1.25</c:v>
                </c:pt>
                <c:pt idx="1">
                  <c:v>1.25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Sheet1!$B$275:$D$275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Sheet1!$B$274:$D$274</c:f>
              <c:numCache>
                <c:formatCode>0.0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41120"/>
        <c:axId val="42364928"/>
      </c:barChart>
      <c:catAx>
        <c:axId val="42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2364928"/>
        <c:crosses val="autoZero"/>
        <c:auto val="1"/>
        <c:lblAlgn val="ctr"/>
        <c:lblOffset val="100"/>
        <c:noMultiLvlLbl val="0"/>
      </c:catAx>
      <c:valAx>
        <c:axId val="42364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234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Sheet1!$B$289:$D$289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Sheet1!$B$290:$D$290</c:f>
              <c:numCache>
                <c:formatCode>0.0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Sheet1!$B$291:$D$291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Sheet1!$B$293:$D$293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1</c:v>
                  </c:pt>
                  <c:pt idx="2">
                    <c:v>1.75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Sheet1!$B$292:$D$292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51456"/>
        <c:axId val="43653760"/>
      </c:barChart>
      <c:catAx>
        <c:axId val="436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3653760"/>
        <c:crosses val="autoZero"/>
        <c:auto val="1"/>
        <c:lblAlgn val="ctr"/>
        <c:lblOffset val="100"/>
        <c:noMultiLvlLbl val="0"/>
      </c:catAx>
      <c:valAx>
        <c:axId val="436537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36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96</xdr:row>
      <xdr:rowOff>90487</xdr:rowOff>
    </xdr:from>
    <xdr:to>
      <xdr:col>17</xdr:col>
      <xdr:colOff>57150</xdr:colOff>
      <xdr:row>110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115</xdr:row>
      <xdr:rowOff>119062</xdr:rowOff>
    </xdr:from>
    <xdr:to>
      <xdr:col>17</xdr:col>
      <xdr:colOff>200025</xdr:colOff>
      <xdr:row>130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168</xdr:row>
      <xdr:rowOff>147637</xdr:rowOff>
    </xdr:from>
    <xdr:to>
      <xdr:col>17</xdr:col>
      <xdr:colOff>171450</xdr:colOff>
      <xdr:row>183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187</xdr:row>
      <xdr:rowOff>71437</xdr:rowOff>
    </xdr:from>
    <xdr:to>
      <xdr:col>17</xdr:col>
      <xdr:colOff>190500</xdr:colOff>
      <xdr:row>201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206</xdr:row>
      <xdr:rowOff>147637</xdr:rowOff>
    </xdr:from>
    <xdr:to>
      <xdr:col>17</xdr:col>
      <xdr:colOff>28575</xdr:colOff>
      <xdr:row>221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152400</xdr:colOff>
      <xdr:row>225</xdr:row>
      <xdr:rowOff>109537</xdr:rowOff>
    </xdr:from>
    <xdr:to>
      <xdr:col>17</xdr:col>
      <xdr:colOff>361950</xdr:colOff>
      <xdr:row>239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123825</xdr:colOff>
      <xdr:row>244</xdr:row>
      <xdr:rowOff>42862</xdr:rowOff>
    </xdr:from>
    <xdr:to>
      <xdr:col>17</xdr:col>
      <xdr:colOff>333375</xdr:colOff>
      <xdr:row>258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390525</xdr:colOff>
      <xdr:row>262</xdr:row>
      <xdr:rowOff>100012</xdr:rowOff>
    </xdr:from>
    <xdr:to>
      <xdr:col>16</xdr:col>
      <xdr:colOff>695325</xdr:colOff>
      <xdr:row>276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281</xdr:row>
      <xdr:rowOff>4762</xdr:rowOff>
    </xdr:from>
    <xdr:to>
      <xdr:col>16</xdr:col>
      <xdr:colOff>647700</xdr:colOff>
      <xdr:row>295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323850</xdr:colOff>
      <xdr:row>300</xdr:row>
      <xdr:rowOff>80962</xdr:rowOff>
    </xdr:from>
    <xdr:to>
      <xdr:col>16</xdr:col>
      <xdr:colOff>628650</xdr:colOff>
      <xdr:row>314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514350</xdr:colOff>
      <xdr:row>150</xdr:row>
      <xdr:rowOff>176212</xdr:rowOff>
    </xdr:from>
    <xdr:to>
      <xdr:col>17</xdr:col>
      <xdr:colOff>114300</xdr:colOff>
      <xdr:row>165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tabSelected="1" topLeftCell="E5" zoomScaleNormal="100" workbookViewId="0">
      <selection activeCell="X7" sqref="X7"/>
    </sheetView>
  </sheetViews>
  <sheetFormatPr defaultRowHeight="15" x14ac:dyDescent="0.25"/>
  <cols>
    <col min="1" max="1" width="21.85546875" customWidth="1"/>
    <col min="9" max="9" width="11" customWidth="1"/>
    <col min="17" max="17" width="10.5703125" customWidth="1"/>
  </cols>
  <sheetData>
    <row r="1" spans="1:23" ht="15.75" thickBot="1" x14ac:dyDescent="0.3">
      <c r="A1" s="2" t="s">
        <v>0</v>
      </c>
      <c r="B1" s="3" t="s">
        <v>1</v>
      </c>
      <c r="C1" s="3"/>
      <c r="D1" s="3"/>
      <c r="E1" s="3"/>
      <c r="F1" s="3"/>
      <c r="G1" s="4"/>
      <c r="H1" s="1"/>
      <c r="I1" s="2" t="s">
        <v>2</v>
      </c>
      <c r="J1" s="3" t="s">
        <v>3</v>
      </c>
      <c r="K1" s="3"/>
      <c r="L1" s="3"/>
      <c r="M1" s="3"/>
      <c r="N1" s="3"/>
      <c r="O1" s="4"/>
      <c r="P1" s="1"/>
      <c r="Q1" s="2" t="s">
        <v>4</v>
      </c>
      <c r="R1" s="3" t="s">
        <v>5</v>
      </c>
      <c r="S1" s="3"/>
      <c r="T1" s="3"/>
      <c r="U1" s="3"/>
      <c r="V1" s="3"/>
      <c r="W1" s="4"/>
    </row>
    <row r="2" spans="1:23" ht="15.75" thickBot="1" x14ac:dyDescent="0.3">
      <c r="A2" s="5"/>
      <c r="B2" s="8" t="s">
        <v>6</v>
      </c>
      <c r="C2" s="9" t="s">
        <v>7</v>
      </c>
      <c r="D2" s="9" t="s">
        <v>8</v>
      </c>
      <c r="E2" s="9" t="s">
        <v>7</v>
      </c>
      <c r="F2" s="9" t="s">
        <v>9</v>
      </c>
      <c r="G2" s="10" t="s">
        <v>7</v>
      </c>
      <c r="H2" s="1"/>
      <c r="I2" s="5"/>
      <c r="J2" s="8" t="s">
        <v>6</v>
      </c>
      <c r="K2" s="9" t="s">
        <v>7</v>
      </c>
      <c r="L2" s="9" t="s">
        <v>8</v>
      </c>
      <c r="M2" s="9" t="s">
        <v>7</v>
      </c>
      <c r="N2" s="9" t="s">
        <v>9</v>
      </c>
      <c r="O2" s="10" t="s">
        <v>7</v>
      </c>
      <c r="P2" s="1"/>
      <c r="Q2" s="5"/>
      <c r="R2" s="8" t="s">
        <v>6</v>
      </c>
      <c r="S2" s="9" t="s">
        <v>7</v>
      </c>
      <c r="T2" s="9" t="s">
        <v>8</v>
      </c>
      <c r="U2" s="9" t="s">
        <v>7</v>
      </c>
      <c r="V2" s="9" t="s">
        <v>9</v>
      </c>
      <c r="W2" s="10" t="s">
        <v>7</v>
      </c>
    </row>
    <row r="3" spans="1:23" x14ac:dyDescent="0.25">
      <c r="A3" s="5" t="s">
        <v>25</v>
      </c>
      <c r="B3" s="21" t="s">
        <v>10</v>
      </c>
      <c r="C3" s="21" t="s">
        <v>10</v>
      </c>
      <c r="D3" s="46" t="s">
        <v>11</v>
      </c>
      <c r="E3" s="46" t="s">
        <v>58</v>
      </c>
      <c r="F3" s="21" t="s">
        <v>12</v>
      </c>
      <c r="G3" s="36" t="s">
        <v>12</v>
      </c>
      <c r="H3" s="13"/>
      <c r="I3" s="5" t="s">
        <v>25</v>
      </c>
      <c r="J3" s="21" t="s">
        <v>10</v>
      </c>
      <c r="K3" s="21" t="s">
        <v>10</v>
      </c>
      <c r="L3" s="21" t="s">
        <v>11</v>
      </c>
      <c r="M3" s="21" t="s">
        <v>11</v>
      </c>
      <c r="N3" s="21" t="s">
        <v>12</v>
      </c>
      <c r="O3" s="36" t="s">
        <v>12</v>
      </c>
      <c r="P3" s="37"/>
      <c r="Q3" s="5" t="s">
        <v>25</v>
      </c>
      <c r="R3" s="21" t="s">
        <v>10</v>
      </c>
      <c r="S3" s="21" t="s">
        <v>10</v>
      </c>
      <c r="T3" s="21" t="s">
        <v>11</v>
      </c>
      <c r="U3" s="21" t="s">
        <v>11</v>
      </c>
      <c r="V3" s="46" t="s">
        <v>12</v>
      </c>
      <c r="W3" s="53" t="s">
        <v>109</v>
      </c>
    </row>
    <row r="4" spans="1:23" x14ac:dyDescent="0.25">
      <c r="A4" s="6"/>
      <c r="B4" s="21" t="s">
        <v>13</v>
      </c>
      <c r="C4" s="21" t="s">
        <v>13</v>
      </c>
      <c r="D4" s="21" t="s">
        <v>14</v>
      </c>
      <c r="E4" s="21" t="s">
        <v>14</v>
      </c>
      <c r="F4" s="21" t="s">
        <v>15</v>
      </c>
      <c r="G4" s="36" t="s">
        <v>15</v>
      </c>
      <c r="H4" s="13"/>
      <c r="I4" s="14"/>
      <c r="J4" s="21" t="s">
        <v>13</v>
      </c>
      <c r="K4" s="21" t="s">
        <v>13</v>
      </c>
      <c r="L4" s="21" t="s">
        <v>14</v>
      </c>
      <c r="M4" s="21" t="s">
        <v>14</v>
      </c>
      <c r="N4" s="21" t="s">
        <v>15</v>
      </c>
      <c r="O4" s="36" t="s">
        <v>15</v>
      </c>
      <c r="P4" s="37"/>
      <c r="Q4" s="38"/>
      <c r="R4" s="20" t="s">
        <v>13</v>
      </c>
      <c r="S4" s="20" t="s">
        <v>92</v>
      </c>
      <c r="T4" s="21" t="s">
        <v>14</v>
      </c>
      <c r="U4" s="21" t="s">
        <v>14</v>
      </c>
      <c r="V4" s="46" t="s">
        <v>15</v>
      </c>
      <c r="W4" s="53" t="s">
        <v>90</v>
      </c>
    </row>
    <row r="5" spans="1:23" x14ac:dyDescent="0.25">
      <c r="A5" s="6"/>
      <c r="B5" s="46" t="s">
        <v>16</v>
      </c>
      <c r="C5" s="46" t="s">
        <v>43</v>
      </c>
      <c r="D5" s="46">
        <v>509133</v>
      </c>
      <c r="E5" s="46" t="s">
        <v>44</v>
      </c>
      <c r="F5" s="21" t="s">
        <v>17</v>
      </c>
      <c r="G5" s="36" t="s">
        <v>17</v>
      </c>
      <c r="H5" s="13"/>
      <c r="I5" s="14"/>
      <c r="J5" s="46" t="s">
        <v>16</v>
      </c>
      <c r="K5" s="46" t="s">
        <v>64</v>
      </c>
      <c r="L5" s="21">
        <v>509133</v>
      </c>
      <c r="M5" s="21" t="s">
        <v>62</v>
      </c>
      <c r="N5" s="21" t="s">
        <v>17</v>
      </c>
      <c r="O5" s="36" t="s">
        <v>17</v>
      </c>
      <c r="P5" s="37"/>
      <c r="Q5" s="38"/>
      <c r="R5" s="21" t="s">
        <v>16</v>
      </c>
      <c r="S5" s="21" t="s">
        <v>16</v>
      </c>
      <c r="T5" s="21">
        <v>509133</v>
      </c>
      <c r="U5" s="21" t="s">
        <v>62</v>
      </c>
      <c r="V5" s="21" t="s">
        <v>17</v>
      </c>
      <c r="W5" s="36" t="s">
        <v>17</v>
      </c>
    </row>
    <row r="6" spans="1:23" x14ac:dyDescent="0.25">
      <c r="A6" s="6"/>
      <c r="B6" s="21">
        <v>274981</v>
      </c>
      <c r="C6" s="21" t="s">
        <v>42</v>
      </c>
      <c r="D6" s="21" t="s">
        <v>18</v>
      </c>
      <c r="E6" s="21" t="s">
        <v>18</v>
      </c>
      <c r="F6" s="21" t="s">
        <v>19</v>
      </c>
      <c r="G6" s="36" t="s">
        <v>19</v>
      </c>
      <c r="H6" s="13"/>
      <c r="I6" s="14"/>
      <c r="J6" s="21">
        <v>274981</v>
      </c>
      <c r="K6" s="21" t="s">
        <v>42</v>
      </c>
      <c r="L6" s="46" t="s">
        <v>18</v>
      </c>
      <c r="M6" s="46" t="s">
        <v>61</v>
      </c>
      <c r="N6" s="46" t="s">
        <v>19</v>
      </c>
      <c r="O6" s="53" t="s">
        <v>63</v>
      </c>
      <c r="P6" s="37"/>
      <c r="Q6" s="38"/>
      <c r="R6" s="21">
        <v>274981</v>
      </c>
      <c r="S6" s="21" t="s">
        <v>42</v>
      </c>
      <c r="T6" s="21" t="s">
        <v>18</v>
      </c>
      <c r="U6" s="21" t="s">
        <v>18</v>
      </c>
      <c r="V6" s="46" t="s">
        <v>19</v>
      </c>
      <c r="W6" s="53" t="s">
        <v>91</v>
      </c>
    </row>
    <row r="7" spans="1:23" x14ac:dyDescent="0.25">
      <c r="A7" s="6"/>
      <c r="B7" s="21" t="s">
        <v>20</v>
      </c>
      <c r="C7" s="21" t="s">
        <v>20</v>
      </c>
      <c r="D7" s="21" t="s">
        <v>21</v>
      </c>
      <c r="E7" s="21" t="s">
        <v>21</v>
      </c>
      <c r="F7" s="21">
        <v>730467</v>
      </c>
      <c r="G7" s="36" t="s">
        <v>45</v>
      </c>
      <c r="H7" s="13"/>
      <c r="I7" s="14"/>
      <c r="J7" s="21" t="s">
        <v>20</v>
      </c>
      <c r="K7" s="21" t="s">
        <v>20</v>
      </c>
      <c r="L7" s="46" t="s">
        <v>21</v>
      </c>
      <c r="M7" s="46" t="s">
        <v>60</v>
      </c>
      <c r="N7" s="21">
        <v>730467</v>
      </c>
      <c r="O7" s="36" t="s">
        <v>45</v>
      </c>
      <c r="P7" s="37"/>
      <c r="Q7" s="38"/>
      <c r="R7" s="21" t="s">
        <v>20</v>
      </c>
      <c r="S7" s="21" t="s">
        <v>20</v>
      </c>
      <c r="T7" s="21" t="s">
        <v>21</v>
      </c>
      <c r="U7" s="21" t="s">
        <v>21</v>
      </c>
      <c r="V7" s="21">
        <v>730467</v>
      </c>
      <c r="W7" s="36" t="s">
        <v>45</v>
      </c>
    </row>
    <row r="8" spans="1:23" ht="15.75" thickBot="1" x14ac:dyDescent="0.3">
      <c r="A8" s="7"/>
      <c r="B8" s="40" t="s">
        <v>22</v>
      </c>
      <c r="C8" s="40" t="s">
        <v>22</v>
      </c>
      <c r="D8" s="40" t="s">
        <v>23</v>
      </c>
      <c r="E8" s="40" t="s">
        <v>23</v>
      </c>
      <c r="F8" s="40" t="s">
        <v>24</v>
      </c>
      <c r="G8" s="41" t="s">
        <v>24</v>
      </c>
      <c r="H8" s="13"/>
      <c r="I8" s="17"/>
      <c r="J8" s="40" t="s">
        <v>22</v>
      </c>
      <c r="K8" s="40" t="s">
        <v>22</v>
      </c>
      <c r="L8" s="24" t="s">
        <v>23</v>
      </c>
      <c r="M8" s="24" t="s">
        <v>77</v>
      </c>
      <c r="N8" s="40" t="s">
        <v>24</v>
      </c>
      <c r="O8" s="41" t="s">
        <v>24</v>
      </c>
      <c r="P8" s="37"/>
      <c r="Q8" s="42"/>
      <c r="R8" s="40" t="s">
        <v>22</v>
      </c>
      <c r="S8" s="40" t="s">
        <v>22</v>
      </c>
      <c r="T8" s="40" t="s">
        <v>23</v>
      </c>
      <c r="U8" s="40" t="s">
        <v>23</v>
      </c>
      <c r="V8" s="40" t="s">
        <v>24</v>
      </c>
      <c r="W8" s="41" t="s">
        <v>24</v>
      </c>
    </row>
    <row r="9" spans="1:23" x14ac:dyDescent="0.25">
      <c r="A9" s="31" t="s">
        <v>287</v>
      </c>
      <c r="B9" s="58" t="s">
        <v>26</v>
      </c>
      <c r="C9" s="43" t="s">
        <v>26</v>
      </c>
      <c r="D9" s="51" t="s">
        <v>27</v>
      </c>
      <c r="E9" s="51" t="s">
        <v>49</v>
      </c>
      <c r="F9" s="51" t="s">
        <v>28</v>
      </c>
      <c r="G9" s="52" t="s">
        <v>56</v>
      </c>
      <c r="H9" s="13"/>
      <c r="I9" s="31" t="s">
        <v>287</v>
      </c>
      <c r="J9" s="51" t="s">
        <v>26</v>
      </c>
      <c r="K9" s="51" t="s">
        <v>79</v>
      </c>
      <c r="L9" s="51" t="s">
        <v>27</v>
      </c>
      <c r="M9" s="51" t="s">
        <v>68</v>
      </c>
      <c r="N9" s="51" t="s">
        <v>28</v>
      </c>
      <c r="O9" s="52" t="s">
        <v>72</v>
      </c>
      <c r="P9" s="37"/>
      <c r="Q9" s="31" t="s">
        <v>287</v>
      </c>
      <c r="R9" s="45" t="s">
        <v>26</v>
      </c>
      <c r="S9" s="45" t="s">
        <v>103</v>
      </c>
      <c r="T9" s="51" t="s">
        <v>27</v>
      </c>
      <c r="U9" s="51" t="s">
        <v>108</v>
      </c>
      <c r="V9" s="51" t="s">
        <v>28</v>
      </c>
      <c r="W9" s="52" t="s">
        <v>95</v>
      </c>
    </row>
    <row r="10" spans="1:23" x14ac:dyDescent="0.25">
      <c r="A10" s="6"/>
      <c r="B10" s="59" t="s">
        <v>29</v>
      </c>
      <c r="C10" s="21" t="s">
        <v>29</v>
      </c>
      <c r="D10" s="18" t="s">
        <v>30</v>
      </c>
      <c r="E10" s="18" t="s">
        <v>51</v>
      </c>
      <c r="F10" s="46">
        <v>591487</v>
      </c>
      <c r="G10" s="53" t="s">
        <v>54</v>
      </c>
      <c r="H10" s="13"/>
      <c r="I10" s="14"/>
      <c r="J10" s="20" t="s">
        <v>29</v>
      </c>
      <c r="K10" s="20" t="s">
        <v>76</v>
      </c>
      <c r="L10" s="46" t="s">
        <v>30</v>
      </c>
      <c r="M10" s="46" t="s">
        <v>66</v>
      </c>
      <c r="N10" s="21">
        <v>591487</v>
      </c>
      <c r="O10" s="36" t="s">
        <v>31</v>
      </c>
      <c r="P10" s="37"/>
      <c r="Q10" s="38"/>
      <c r="R10" s="18" t="s">
        <v>29</v>
      </c>
      <c r="S10" s="18" t="s">
        <v>99</v>
      </c>
      <c r="T10" s="20" t="s">
        <v>30</v>
      </c>
      <c r="U10" s="20" t="s">
        <v>104</v>
      </c>
      <c r="V10" s="46">
        <v>591487</v>
      </c>
      <c r="W10" s="53" t="s">
        <v>93</v>
      </c>
    </row>
    <row r="11" spans="1:23" x14ac:dyDescent="0.25">
      <c r="A11" s="6"/>
      <c r="B11" s="60">
        <v>491863</v>
      </c>
      <c r="C11" s="46" t="s">
        <v>46</v>
      </c>
      <c r="D11" s="21" t="s">
        <v>32</v>
      </c>
      <c r="E11" s="21" t="s">
        <v>32</v>
      </c>
      <c r="F11" s="46" t="s">
        <v>33</v>
      </c>
      <c r="G11" s="53" t="s">
        <v>52</v>
      </c>
      <c r="H11" s="13"/>
      <c r="I11" s="14"/>
      <c r="J11" s="46">
        <v>491863</v>
      </c>
      <c r="K11" s="46" t="s">
        <v>74</v>
      </c>
      <c r="L11" s="21" t="s">
        <v>32</v>
      </c>
      <c r="M11" s="21" t="s">
        <v>32</v>
      </c>
      <c r="N11" s="46" t="s">
        <v>33</v>
      </c>
      <c r="O11" s="53" t="s">
        <v>71</v>
      </c>
      <c r="P11" s="37"/>
      <c r="Q11" s="38"/>
      <c r="R11" s="46">
        <v>491863</v>
      </c>
      <c r="S11" s="46" t="s">
        <v>101</v>
      </c>
      <c r="T11" s="21" t="s">
        <v>32</v>
      </c>
      <c r="U11" s="21" t="s">
        <v>32</v>
      </c>
      <c r="V11" s="46" t="s">
        <v>33</v>
      </c>
      <c r="W11" s="53" t="s">
        <v>94</v>
      </c>
    </row>
    <row r="12" spans="1:23" x14ac:dyDescent="0.25">
      <c r="A12" s="6"/>
      <c r="B12" s="59" t="s">
        <v>34</v>
      </c>
      <c r="C12" s="21" t="s">
        <v>34</v>
      </c>
      <c r="D12" s="46" t="s">
        <v>35</v>
      </c>
      <c r="E12" s="46" t="s">
        <v>59</v>
      </c>
      <c r="F12" s="46" t="s">
        <v>36</v>
      </c>
      <c r="G12" s="53" t="s">
        <v>55</v>
      </c>
      <c r="H12" s="13"/>
      <c r="I12" s="14"/>
      <c r="J12" s="46" t="s">
        <v>34</v>
      </c>
      <c r="K12" s="46" t="s">
        <v>80</v>
      </c>
      <c r="L12" s="46" t="s">
        <v>35</v>
      </c>
      <c r="M12" s="46" t="s">
        <v>67</v>
      </c>
      <c r="N12" s="21" t="s">
        <v>36</v>
      </c>
      <c r="O12" s="36" t="s">
        <v>36</v>
      </c>
      <c r="P12" s="37"/>
      <c r="Q12" s="38"/>
      <c r="R12" s="46" t="s">
        <v>34</v>
      </c>
      <c r="S12" s="46" t="s">
        <v>100</v>
      </c>
      <c r="T12" s="46" t="s">
        <v>35</v>
      </c>
      <c r="U12" s="46" t="s">
        <v>105</v>
      </c>
      <c r="V12" s="46" t="s">
        <v>36</v>
      </c>
      <c r="W12" s="53" t="s">
        <v>96</v>
      </c>
    </row>
    <row r="13" spans="1:23" x14ac:dyDescent="0.25">
      <c r="A13" s="6"/>
      <c r="B13" s="60" t="s">
        <v>37</v>
      </c>
      <c r="C13" s="46" t="s">
        <v>47</v>
      </c>
      <c r="D13" s="21" t="s">
        <v>38</v>
      </c>
      <c r="E13" s="21" t="s">
        <v>38</v>
      </c>
      <c r="F13" s="46" t="s">
        <v>39</v>
      </c>
      <c r="G13" s="53" t="s">
        <v>57</v>
      </c>
      <c r="H13" s="13"/>
      <c r="I13" s="14"/>
      <c r="J13" s="46" t="s">
        <v>37</v>
      </c>
      <c r="K13" s="46" t="s">
        <v>75</v>
      </c>
      <c r="L13" s="46" t="s">
        <v>38</v>
      </c>
      <c r="M13" s="46" t="s">
        <v>65</v>
      </c>
      <c r="N13" s="20" t="s">
        <v>39</v>
      </c>
      <c r="O13" s="26" t="s">
        <v>70</v>
      </c>
      <c r="P13" s="37"/>
      <c r="Q13" s="38"/>
      <c r="R13" s="46" t="s">
        <v>37</v>
      </c>
      <c r="S13" s="46" t="s">
        <v>75</v>
      </c>
      <c r="T13" s="46" t="s">
        <v>38</v>
      </c>
      <c r="U13" s="46" t="s">
        <v>107</v>
      </c>
      <c r="V13" s="46" t="s">
        <v>39</v>
      </c>
      <c r="W13" s="53" t="s">
        <v>97</v>
      </c>
    </row>
    <row r="14" spans="1:23" ht="15.75" thickBot="1" x14ac:dyDescent="0.3">
      <c r="A14" s="7"/>
      <c r="B14" s="61" t="s">
        <v>40</v>
      </c>
      <c r="C14" s="47" t="s">
        <v>48</v>
      </c>
      <c r="D14" s="47">
        <v>605196</v>
      </c>
      <c r="E14" s="47" t="s">
        <v>50</v>
      </c>
      <c r="F14" s="24" t="s">
        <v>41</v>
      </c>
      <c r="G14" s="25" t="s">
        <v>53</v>
      </c>
      <c r="H14" s="13"/>
      <c r="I14" s="17"/>
      <c r="J14" s="47" t="s">
        <v>40</v>
      </c>
      <c r="K14" s="47" t="s">
        <v>78</v>
      </c>
      <c r="L14" s="24">
        <v>605196</v>
      </c>
      <c r="M14" s="24" t="s">
        <v>69</v>
      </c>
      <c r="N14" s="47" t="s">
        <v>41</v>
      </c>
      <c r="O14" s="54" t="s">
        <v>73</v>
      </c>
      <c r="P14" s="37"/>
      <c r="Q14" s="42"/>
      <c r="R14" s="47" t="s">
        <v>40</v>
      </c>
      <c r="S14" s="47" t="s">
        <v>102</v>
      </c>
      <c r="T14" s="24">
        <v>605196</v>
      </c>
      <c r="U14" s="24" t="s">
        <v>106</v>
      </c>
      <c r="V14" s="47" t="s">
        <v>41</v>
      </c>
      <c r="W14" s="54" t="s">
        <v>98</v>
      </c>
    </row>
    <row r="15" spans="1:23" x14ac:dyDescent="0.25">
      <c r="B15" s="57" t="s">
        <v>25</v>
      </c>
      <c r="C15" s="56" t="s">
        <v>287</v>
      </c>
      <c r="D15" s="57" t="s">
        <v>25</v>
      </c>
      <c r="E15" s="56" t="s">
        <v>287</v>
      </c>
      <c r="F15" s="57" t="s">
        <v>25</v>
      </c>
      <c r="G15" s="56" t="s">
        <v>287</v>
      </c>
      <c r="I15" s="1"/>
      <c r="J15" s="57" t="s">
        <v>25</v>
      </c>
      <c r="K15" s="56" t="s">
        <v>287</v>
      </c>
      <c r="L15" s="57" t="s">
        <v>25</v>
      </c>
      <c r="M15" s="56" t="s">
        <v>287</v>
      </c>
      <c r="N15" s="57" t="s">
        <v>25</v>
      </c>
      <c r="O15" s="56" t="s">
        <v>287</v>
      </c>
      <c r="Q15" s="1"/>
      <c r="R15" s="57" t="s">
        <v>25</v>
      </c>
      <c r="S15" s="56" t="s">
        <v>287</v>
      </c>
      <c r="T15" s="57" t="s">
        <v>25</v>
      </c>
      <c r="U15" s="56" t="s">
        <v>287</v>
      </c>
      <c r="V15" s="57" t="s">
        <v>25</v>
      </c>
      <c r="W15" s="56" t="s">
        <v>287</v>
      </c>
    </row>
    <row r="16" spans="1:23" s="1" customFormat="1" x14ac:dyDescent="0.25">
      <c r="A16" s="48" t="s">
        <v>284</v>
      </c>
      <c r="B16" s="1">
        <v>1</v>
      </c>
      <c r="C16" s="1">
        <v>3</v>
      </c>
      <c r="D16" s="1">
        <v>2</v>
      </c>
      <c r="E16" s="1">
        <v>3</v>
      </c>
      <c r="F16" s="1">
        <v>0</v>
      </c>
      <c r="G16" s="1">
        <v>5</v>
      </c>
      <c r="I16" s="48" t="s">
        <v>284</v>
      </c>
      <c r="J16" s="1">
        <v>1</v>
      </c>
      <c r="K16" s="1">
        <v>5</v>
      </c>
      <c r="L16" s="1">
        <v>2</v>
      </c>
      <c r="M16" s="1">
        <v>4</v>
      </c>
      <c r="N16" s="1">
        <v>1</v>
      </c>
      <c r="O16" s="1">
        <v>3</v>
      </c>
      <c r="Q16" s="48" t="s">
        <v>284</v>
      </c>
      <c r="R16" s="1">
        <v>0</v>
      </c>
      <c r="S16" s="1">
        <v>4</v>
      </c>
      <c r="T16" s="1">
        <v>0</v>
      </c>
      <c r="U16" s="1">
        <v>3</v>
      </c>
      <c r="V16" s="1">
        <v>3</v>
      </c>
      <c r="W16" s="1">
        <v>6</v>
      </c>
    </row>
    <row r="17" spans="1:23" s="1" customFormat="1" x14ac:dyDescent="0.25">
      <c r="A17" s="49" t="s">
        <v>285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I17" s="49" t="s">
        <v>285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49" t="s">
        <v>285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</row>
    <row r="18" spans="1:23" s="1" customFormat="1" x14ac:dyDescent="0.25">
      <c r="A18" s="50" t="s">
        <v>286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I18" s="50" t="s">
        <v>286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Q18" s="50" t="s">
        <v>286</v>
      </c>
      <c r="R18" s="1">
        <v>1</v>
      </c>
      <c r="S18" s="1">
        <v>1</v>
      </c>
      <c r="T18" s="1">
        <v>0</v>
      </c>
      <c r="U18" s="1">
        <v>2</v>
      </c>
      <c r="V18" s="1">
        <v>0</v>
      </c>
      <c r="W18" s="1">
        <v>0</v>
      </c>
    </row>
    <row r="20" spans="1:23" ht="15.75" thickBot="1" x14ac:dyDescent="0.3"/>
    <row r="21" spans="1:23" ht="15.75" thickBot="1" x14ac:dyDescent="0.3">
      <c r="A21" s="27" t="s">
        <v>81</v>
      </c>
      <c r="B21" s="28" t="s">
        <v>1</v>
      </c>
      <c r="C21" s="28"/>
      <c r="D21" s="28"/>
      <c r="E21" s="28"/>
      <c r="F21" s="28"/>
      <c r="G21" s="29"/>
      <c r="H21" s="30"/>
      <c r="I21" s="27" t="s">
        <v>82</v>
      </c>
      <c r="J21" s="28" t="s">
        <v>3</v>
      </c>
      <c r="K21" s="28"/>
      <c r="L21" s="28"/>
      <c r="M21" s="28"/>
      <c r="N21" s="28"/>
      <c r="O21" s="29"/>
      <c r="P21" s="1"/>
      <c r="Q21" s="2" t="s">
        <v>83</v>
      </c>
      <c r="R21" s="3" t="s">
        <v>5</v>
      </c>
      <c r="S21" s="3"/>
      <c r="T21" s="3"/>
      <c r="U21" s="3"/>
      <c r="V21" s="3"/>
      <c r="W21" s="4"/>
    </row>
    <row r="22" spans="1:23" ht="15.75" thickBot="1" x14ac:dyDescent="0.3">
      <c r="A22" s="31"/>
      <c r="B22" s="32" t="s">
        <v>6</v>
      </c>
      <c r="C22" s="33" t="s">
        <v>7</v>
      </c>
      <c r="D22" s="33" t="s">
        <v>8</v>
      </c>
      <c r="E22" s="33" t="s">
        <v>7</v>
      </c>
      <c r="F22" s="33" t="s">
        <v>9</v>
      </c>
      <c r="G22" s="34" t="s">
        <v>7</v>
      </c>
      <c r="H22" s="30"/>
      <c r="I22" s="31"/>
      <c r="J22" s="32" t="s">
        <v>6</v>
      </c>
      <c r="K22" s="33" t="s">
        <v>7</v>
      </c>
      <c r="L22" s="33" t="s">
        <v>8</v>
      </c>
      <c r="M22" s="33" t="s">
        <v>7</v>
      </c>
      <c r="N22" s="33" t="s">
        <v>9</v>
      </c>
      <c r="O22" s="34" t="s">
        <v>7</v>
      </c>
      <c r="P22" s="1"/>
      <c r="Q22" s="5"/>
      <c r="R22" s="8" t="s">
        <v>6</v>
      </c>
      <c r="S22" s="9" t="s">
        <v>7</v>
      </c>
      <c r="T22" s="9" t="s">
        <v>8</v>
      </c>
      <c r="U22" s="9" t="s">
        <v>7</v>
      </c>
      <c r="V22" s="9" t="s">
        <v>9</v>
      </c>
      <c r="W22" s="10" t="s">
        <v>7</v>
      </c>
    </row>
    <row r="23" spans="1:23" x14ac:dyDescent="0.25">
      <c r="A23" s="5" t="s">
        <v>25</v>
      </c>
      <c r="B23" s="21" t="s">
        <v>10</v>
      </c>
      <c r="C23" s="21" t="s">
        <v>10</v>
      </c>
      <c r="D23" s="21" t="s">
        <v>11</v>
      </c>
      <c r="E23" s="21" t="s">
        <v>11</v>
      </c>
      <c r="F23" s="21" t="s">
        <v>12</v>
      </c>
      <c r="G23" s="36" t="s">
        <v>12</v>
      </c>
      <c r="H23" s="37"/>
      <c r="I23" s="5" t="s">
        <v>25</v>
      </c>
      <c r="J23" s="21" t="s">
        <v>10</v>
      </c>
      <c r="K23" s="21" t="s">
        <v>10</v>
      </c>
      <c r="L23" s="21" t="s">
        <v>11</v>
      </c>
      <c r="M23" s="21" t="s">
        <v>11</v>
      </c>
      <c r="N23" s="46" t="s">
        <v>12</v>
      </c>
      <c r="O23" s="53" t="s">
        <v>126</v>
      </c>
      <c r="P23" s="13"/>
      <c r="Q23" s="5" t="s">
        <v>25</v>
      </c>
      <c r="R23" s="11" t="s">
        <v>10</v>
      </c>
      <c r="S23" s="11" t="s">
        <v>10</v>
      </c>
      <c r="T23" s="11" t="s">
        <v>11</v>
      </c>
      <c r="U23" s="11" t="s">
        <v>11</v>
      </c>
      <c r="V23" s="11" t="s">
        <v>12</v>
      </c>
      <c r="W23" s="12" t="s">
        <v>12</v>
      </c>
    </row>
    <row r="24" spans="1:23" x14ac:dyDescent="0.25">
      <c r="A24" s="35"/>
      <c r="B24" s="21" t="s">
        <v>13</v>
      </c>
      <c r="C24" s="21" t="s">
        <v>13</v>
      </c>
      <c r="D24" s="20" t="s">
        <v>14</v>
      </c>
      <c r="E24" s="20" t="s">
        <v>111</v>
      </c>
      <c r="F24" s="21" t="s">
        <v>15</v>
      </c>
      <c r="G24" s="36" t="s">
        <v>15</v>
      </c>
      <c r="H24" s="37"/>
      <c r="I24" s="38"/>
      <c r="J24" s="21" t="s">
        <v>13</v>
      </c>
      <c r="K24" s="21" t="s">
        <v>13</v>
      </c>
      <c r="L24" s="46" t="s">
        <v>14</v>
      </c>
      <c r="M24" s="46" t="s">
        <v>125</v>
      </c>
      <c r="N24" s="21" t="s">
        <v>15</v>
      </c>
      <c r="O24" s="36" t="s">
        <v>15</v>
      </c>
      <c r="P24" s="13"/>
      <c r="Q24" s="14"/>
      <c r="R24" s="20" t="s">
        <v>13</v>
      </c>
      <c r="S24" s="20" t="s">
        <v>191</v>
      </c>
      <c r="T24" s="20" t="s">
        <v>14</v>
      </c>
      <c r="U24" s="20" t="s">
        <v>193</v>
      </c>
      <c r="V24" s="11" t="s">
        <v>15</v>
      </c>
      <c r="W24" s="12" t="s">
        <v>15</v>
      </c>
    </row>
    <row r="25" spans="1:23" x14ac:dyDescent="0.25">
      <c r="A25" s="35"/>
      <c r="B25" s="21" t="s">
        <v>16</v>
      </c>
      <c r="C25" s="21" t="s">
        <v>16</v>
      </c>
      <c r="D25" s="21">
        <v>509133</v>
      </c>
      <c r="E25" s="21" t="s">
        <v>62</v>
      </c>
      <c r="F25" s="21" t="s">
        <v>17</v>
      </c>
      <c r="G25" s="36" t="s">
        <v>17</v>
      </c>
      <c r="H25" s="37"/>
      <c r="I25" s="38"/>
      <c r="J25" s="46" t="s">
        <v>16</v>
      </c>
      <c r="K25" s="46" t="s">
        <v>64</v>
      </c>
      <c r="L25" s="46">
        <v>509133</v>
      </c>
      <c r="M25" s="46" t="s">
        <v>124</v>
      </c>
      <c r="N25" s="46" t="s">
        <v>17</v>
      </c>
      <c r="O25" s="53" t="s">
        <v>128</v>
      </c>
      <c r="P25" s="13"/>
      <c r="Q25" s="14"/>
      <c r="R25" s="11" t="s">
        <v>16</v>
      </c>
      <c r="S25" s="11" t="s">
        <v>16</v>
      </c>
      <c r="T25" s="46">
        <v>509133</v>
      </c>
      <c r="U25" s="46" t="s">
        <v>124</v>
      </c>
      <c r="V25" s="18" t="s">
        <v>17</v>
      </c>
      <c r="W25" s="22" t="s">
        <v>189</v>
      </c>
    </row>
    <row r="26" spans="1:23" x14ac:dyDescent="0.25">
      <c r="A26" s="35"/>
      <c r="B26" s="21">
        <v>274981</v>
      </c>
      <c r="C26" s="21" t="s">
        <v>42</v>
      </c>
      <c r="D26" s="21" t="s">
        <v>18</v>
      </c>
      <c r="E26" s="21" t="s">
        <v>18</v>
      </c>
      <c r="F26" s="21" t="s">
        <v>19</v>
      </c>
      <c r="G26" s="36" t="s">
        <v>19</v>
      </c>
      <c r="H26" s="37"/>
      <c r="I26" s="38"/>
      <c r="J26" s="21">
        <v>274981</v>
      </c>
      <c r="K26" s="21" t="s">
        <v>42</v>
      </c>
      <c r="L26" s="46" t="s">
        <v>18</v>
      </c>
      <c r="M26" s="46" t="s">
        <v>122</v>
      </c>
      <c r="N26" s="46" t="s">
        <v>19</v>
      </c>
      <c r="O26" s="53" t="s">
        <v>129</v>
      </c>
      <c r="P26" s="13"/>
      <c r="Q26" s="14"/>
      <c r="R26" s="46">
        <v>274981</v>
      </c>
      <c r="S26" s="46" t="s">
        <v>192</v>
      </c>
      <c r="T26" s="11" t="s">
        <v>18</v>
      </c>
      <c r="U26" s="11" t="s">
        <v>18</v>
      </c>
      <c r="V26" s="11" t="s">
        <v>19</v>
      </c>
      <c r="W26" s="12" t="s">
        <v>19</v>
      </c>
    </row>
    <row r="27" spans="1:23" x14ac:dyDescent="0.25">
      <c r="A27" s="35"/>
      <c r="B27" s="46" t="s">
        <v>20</v>
      </c>
      <c r="C27" s="46" t="s">
        <v>110</v>
      </c>
      <c r="D27" s="21" t="s">
        <v>21</v>
      </c>
      <c r="E27" s="21" t="s">
        <v>21</v>
      </c>
      <c r="F27" s="21">
        <v>730467</v>
      </c>
      <c r="G27" s="36" t="s">
        <v>45</v>
      </c>
      <c r="H27" s="37"/>
      <c r="I27" s="38"/>
      <c r="J27" s="46" t="s">
        <v>20</v>
      </c>
      <c r="K27" s="46" t="s">
        <v>130</v>
      </c>
      <c r="L27" s="46" t="s">
        <v>21</v>
      </c>
      <c r="M27" s="46" t="s">
        <v>123</v>
      </c>
      <c r="N27" s="21">
        <v>730467</v>
      </c>
      <c r="O27" s="36" t="s">
        <v>45</v>
      </c>
      <c r="P27" s="13"/>
      <c r="Q27" s="14"/>
      <c r="R27" s="11" t="s">
        <v>20</v>
      </c>
      <c r="S27" s="11" t="s">
        <v>20</v>
      </c>
      <c r="T27" s="11" t="s">
        <v>21</v>
      </c>
      <c r="U27" s="11" t="s">
        <v>21</v>
      </c>
      <c r="V27" s="46">
        <v>730467</v>
      </c>
      <c r="W27" s="53" t="s">
        <v>190</v>
      </c>
    </row>
    <row r="28" spans="1:23" ht="15.75" thickBot="1" x14ac:dyDescent="0.3">
      <c r="A28" s="39"/>
      <c r="B28" s="40" t="s">
        <v>22</v>
      </c>
      <c r="C28" s="40" t="s">
        <v>22</v>
      </c>
      <c r="D28" s="40" t="s">
        <v>23</v>
      </c>
      <c r="E28" s="40" t="s">
        <v>23</v>
      </c>
      <c r="F28" s="19" t="s">
        <v>24</v>
      </c>
      <c r="G28" s="23" t="s">
        <v>112</v>
      </c>
      <c r="H28" s="37"/>
      <c r="I28" s="42"/>
      <c r="J28" s="40" t="s">
        <v>22</v>
      </c>
      <c r="K28" s="40" t="s">
        <v>22</v>
      </c>
      <c r="L28" s="40" t="s">
        <v>23</v>
      </c>
      <c r="M28" s="40" t="s">
        <v>23</v>
      </c>
      <c r="N28" s="47" t="s">
        <v>24</v>
      </c>
      <c r="O28" s="54" t="s">
        <v>127</v>
      </c>
      <c r="P28" s="13"/>
      <c r="Q28" s="17"/>
      <c r="R28" s="15" t="s">
        <v>22</v>
      </c>
      <c r="S28" s="15" t="s">
        <v>22</v>
      </c>
      <c r="T28" s="15" t="s">
        <v>23</v>
      </c>
      <c r="U28" s="15" t="s">
        <v>23</v>
      </c>
      <c r="V28" s="47" t="s">
        <v>24</v>
      </c>
      <c r="W28" s="54" t="s">
        <v>188</v>
      </c>
    </row>
    <row r="29" spans="1:23" x14ac:dyDescent="0.25">
      <c r="A29" s="31" t="s">
        <v>287</v>
      </c>
      <c r="B29" s="45" t="s">
        <v>26</v>
      </c>
      <c r="C29" s="45" t="s">
        <v>103</v>
      </c>
      <c r="D29" s="43" t="s">
        <v>27</v>
      </c>
      <c r="E29" s="43" t="s">
        <v>27</v>
      </c>
      <c r="F29" s="45" t="s">
        <v>28</v>
      </c>
      <c r="G29" s="55" t="s">
        <v>120</v>
      </c>
      <c r="H29" s="37"/>
      <c r="I29" s="31" t="s">
        <v>287</v>
      </c>
      <c r="J29" s="45" t="s">
        <v>26</v>
      </c>
      <c r="K29" s="45" t="s">
        <v>143</v>
      </c>
      <c r="L29" s="51" t="s">
        <v>27</v>
      </c>
      <c r="M29" s="51" t="s">
        <v>132</v>
      </c>
      <c r="N29" s="43" t="s">
        <v>28</v>
      </c>
      <c r="O29" s="44" t="s">
        <v>28</v>
      </c>
      <c r="P29" s="13"/>
      <c r="Q29" s="31" t="s">
        <v>287</v>
      </c>
      <c r="R29" s="45" t="s">
        <v>26</v>
      </c>
      <c r="S29" s="45" t="s">
        <v>199</v>
      </c>
      <c r="T29" s="45" t="s">
        <v>27</v>
      </c>
      <c r="U29" s="45" t="s">
        <v>200</v>
      </c>
      <c r="V29" s="45" t="s">
        <v>28</v>
      </c>
      <c r="W29" s="55" t="s">
        <v>190</v>
      </c>
    </row>
    <row r="30" spans="1:23" x14ac:dyDescent="0.25">
      <c r="A30" s="35"/>
      <c r="B30" s="21" t="s">
        <v>29</v>
      </c>
      <c r="C30" s="21" t="s">
        <v>29</v>
      </c>
      <c r="D30" s="20" t="s">
        <v>30</v>
      </c>
      <c r="E30" s="20" t="s">
        <v>118</v>
      </c>
      <c r="F30" s="21">
        <v>591487</v>
      </c>
      <c r="G30" s="36" t="s">
        <v>31</v>
      </c>
      <c r="H30" s="37"/>
      <c r="I30" s="38"/>
      <c r="J30" s="46" t="s">
        <v>29</v>
      </c>
      <c r="K30" s="46" t="s">
        <v>141</v>
      </c>
      <c r="L30" s="20" t="s">
        <v>30</v>
      </c>
      <c r="M30" s="20" t="s">
        <v>136</v>
      </c>
      <c r="N30" s="46">
        <v>591487</v>
      </c>
      <c r="O30" s="53" t="s">
        <v>137</v>
      </c>
      <c r="P30" s="13"/>
      <c r="Q30" s="14"/>
      <c r="R30" s="20" t="s">
        <v>29</v>
      </c>
      <c r="S30" s="20" t="s">
        <v>190</v>
      </c>
      <c r="T30" s="20" t="s">
        <v>30</v>
      </c>
      <c r="U30" s="20" t="s">
        <v>190</v>
      </c>
      <c r="V30" s="46">
        <v>591487</v>
      </c>
      <c r="W30" s="53" t="s">
        <v>196</v>
      </c>
    </row>
    <row r="31" spans="1:23" x14ac:dyDescent="0.25">
      <c r="A31" s="35"/>
      <c r="B31" s="21">
        <v>491863</v>
      </c>
      <c r="C31" s="21" t="s">
        <v>114</v>
      </c>
      <c r="D31" s="21" t="s">
        <v>32</v>
      </c>
      <c r="E31" s="21" t="s">
        <v>32</v>
      </c>
      <c r="F31" s="46" t="s">
        <v>33</v>
      </c>
      <c r="G31" s="53" t="s">
        <v>121</v>
      </c>
      <c r="H31" s="37"/>
      <c r="I31" s="38"/>
      <c r="J31" s="21">
        <v>491863</v>
      </c>
      <c r="K31" s="21" t="s">
        <v>114</v>
      </c>
      <c r="L31" s="20" t="s">
        <v>32</v>
      </c>
      <c r="M31" s="20" t="s">
        <v>131</v>
      </c>
      <c r="N31" s="46" t="s">
        <v>33</v>
      </c>
      <c r="O31" s="53" t="s">
        <v>94</v>
      </c>
      <c r="P31" s="13"/>
      <c r="Q31" s="14"/>
      <c r="R31" s="46">
        <v>491863</v>
      </c>
      <c r="S31" s="46" t="s">
        <v>101</v>
      </c>
      <c r="T31" s="46" t="s">
        <v>32</v>
      </c>
      <c r="U31" s="46" t="s">
        <v>201</v>
      </c>
      <c r="V31" s="46" t="s">
        <v>33</v>
      </c>
      <c r="W31" s="53" t="s">
        <v>195</v>
      </c>
    </row>
    <row r="32" spans="1:23" x14ac:dyDescent="0.25">
      <c r="A32" s="35"/>
      <c r="B32" s="21" t="s">
        <v>34</v>
      </c>
      <c r="C32" s="21" t="s">
        <v>115</v>
      </c>
      <c r="D32" s="46" t="s">
        <v>35</v>
      </c>
      <c r="E32" s="46" t="s">
        <v>117</v>
      </c>
      <c r="F32" s="21" t="s">
        <v>36</v>
      </c>
      <c r="G32" s="36" t="s">
        <v>36</v>
      </c>
      <c r="H32" s="37"/>
      <c r="I32" s="38"/>
      <c r="J32" s="46" t="s">
        <v>34</v>
      </c>
      <c r="K32" s="46" t="s">
        <v>142</v>
      </c>
      <c r="L32" s="46" t="s">
        <v>35</v>
      </c>
      <c r="M32" s="46" t="s">
        <v>135</v>
      </c>
      <c r="N32" s="46" t="s">
        <v>36</v>
      </c>
      <c r="O32" s="53" t="s">
        <v>140</v>
      </c>
      <c r="P32" s="13"/>
      <c r="Q32" s="14"/>
      <c r="R32" s="11" t="s">
        <v>34</v>
      </c>
      <c r="S32" s="11" t="s">
        <v>34</v>
      </c>
      <c r="T32" s="46" t="s">
        <v>35</v>
      </c>
      <c r="U32" s="46" t="s">
        <v>161</v>
      </c>
      <c r="V32" s="46" t="s">
        <v>36</v>
      </c>
      <c r="W32" s="53" t="s">
        <v>194</v>
      </c>
    </row>
    <row r="33" spans="1:23" x14ac:dyDescent="0.25">
      <c r="A33" s="35"/>
      <c r="B33" s="46" t="s">
        <v>37</v>
      </c>
      <c r="C33" s="46" t="s">
        <v>113</v>
      </c>
      <c r="D33" s="21" t="s">
        <v>38</v>
      </c>
      <c r="E33" s="21" t="s">
        <v>38</v>
      </c>
      <c r="F33" s="21" t="s">
        <v>39</v>
      </c>
      <c r="G33" s="36" t="s">
        <v>39</v>
      </c>
      <c r="H33" s="37"/>
      <c r="I33" s="38"/>
      <c r="J33" s="46" t="s">
        <v>37</v>
      </c>
      <c r="K33" s="46" t="s">
        <v>144</v>
      </c>
      <c r="L33" s="46" t="s">
        <v>38</v>
      </c>
      <c r="M33" s="46" t="s">
        <v>134</v>
      </c>
      <c r="N33" s="46" t="s">
        <v>39</v>
      </c>
      <c r="O33" s="53" t="s">
        <v>138</v>
      </c>
      <c r="P33" s="13"/>
      <c r="Q33" s="14"/>
      <c r="R33" s="46" t="s">
        <v>37</v>
      </c>
      <c r="S33" s="46" t="s">
        <v>144</v>
      </c>
      <c r="T33" s="46" t="s">
        <v>38</v>
      </c>
      <c r="U33" s="46" t="s">
        <v>203</v>
      </c>
      <c r="V33" s="20" t="s">
        <v>39</v>
      </c>
      <c r="W33" s="26" t="s">
        <v>198</v>
      </c>
    </row>
    <row r="34" spans="1:23" ht="15.75" thickBot="1" x14ac:dyDescent="0.3">
      <c r="A34" s="39"/>
      <c r="B34" s="40" t="s">
        <v>40</v>
      </c>
      <c r="C34" s="40" t="s">
        <v>40</v>
      </c>
      <c r="D34" s="19">
        <v>605196</v>
      </c>
      <c r="E34" s="19" t="s">
        <v>116</v>
      </c>
      <c r="F34" s="19" t="s">
        <v>41</v>
      </c>
      <c r="G34" s="23" t="s">
        <v>119</v>
      </c>
      <c r="H34" s="37"/>
      <c r="I34" s="42"/>
      <c r="J34" s="47" t="s">
        <v>40</v>
      </c>
      <c r="K34" s="47" t="s">
        <v>102</v>
      </c>
      <c r="L34" s="47">
        <v>605196</v>
      </c>
      <c r="M34" s="47" t="s">
        <v>133</v>
      </c>
      <c r="N34" s="24" t="s">
        <v>41</v>
      </c>
      <c r="O34" s="25" t="s">
        <v>139</v>
      </c>
      <c r="P34" s="13"/>
      <c r="Q34" s="17"/>
      <c r="R34" s="15" t="s">
        <v>40</v>
      </c>
      <c r="S34" s="15" t="s">
        <v>40</v>
      </c>
      <c r="T34" s="47">
        <v>605196</v>
      </c>
      <c r="U34" s="47" t="s">
        <v>202</v>
      </c>
      <c r="V34" s="47" t="s">
        <v>41</v>
      </c>
      <c r="W34" s="54" t="s">
        <v>197</v>
      </c>
    </row>
    <row r="35" spans="1:23" x14ac:dyDescent="0.25">
      <c r="A35" s="1"/>
      <c r="B35" s="57" t="s">
        <v>25</v>
      </c>
      <c r="C35" s="56" t="s">
        <v>287</v>
      </c>
      <c r="D35" s="57" t="s">
        <v>25</v>
      </c>
      <c r="E35" s="56" t="s">
        <v>287</v>
      </c>
      <c r="F35" s="57" t="s">
        <v>25</v>
      </c>
      <c r="G35" s="56" t="s">
        <v>287</v>
      </c>
      <c r="I35" s="1"/>
      <c r="J35" s="57" t="s">
        <v>25</v>
      </c>
      <c r="K35" s="56" t="s">
        <v>287</v>
      </c>
      <c r="L35" s="57" t="s">
        <v>25</v>
      </c>
      <c r="M35" s="56" t="s">
        <v>287</v>
      </c>
      <c r="N35" s="57" t="s">
        <v>25</v>
      </c>
      <c r="O35" s="56" t="s">
        <v>287</v>
      </c>
      <c r="Q35" s="1"/>
      <c r="R35" s="57" t="s">
        <v>25</v>
      </c>
      <c r="S35" s="56" t="s">
        <v>287</v>
      </c>
      <c r="T35" s="57" t="s">
        <v>25</v>
      </c>
      <c r="U35" s="56" t="s">
        <v>287</v>
      </c>
      <c r="V35" s="57" t="s">
        <v>25</v>
      </c>
      <c r="W35" s="56" t="s">
        <v>287</v>
      </c>
    </row>
    <row r="36" spans="1:23" s="1" customFormat="1" x14ac:dyDescent="0.25">
      <c r="A36" s="48" t="s">
        <v>284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I36" s="48" t="s">
        <v>284</v>
      </c>
      <c r="J36" s="1">
        <v>2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Q36" s="48" t="s">
        <v>284</v>
      </c>
      <c r="R36" s="1">
        <v>1</v>
      </c>
      <c r="S36" s="1">
        <v>2</v>
      </c>
      <c r="T36" s="1">
        <v>1</v>
      </c>
      <c r="U36" s="1">
        <v>4</v>
      </c>
      <c r="V36" s="1">
        <v>2</v>
      </c>
      <c r="W36" s="1">
        <v>4</v>
      </c>
    </row>
    <row r="37" spans="1:23" s="1" customFormat="1" x14ac:dyDescent="0.25">
      <c r="A37" s="49" t="s">
        <v>285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1</v>
      </c>
      <c r="I37" s="49" t="s">
        <v>285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Q37" s="49" t="s">
        <v>285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</row>
    <row r="38" spans="1:23" x14ac:dyDescent="0.25">
      <c r="A38" s="50" t="s">
        <v>286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I38" s="50" t="s">
        <v>286</v>
      </c>
      <c r="J38" s="1">
        <v>0</v>
      </c>
      <c r="K38" s="1">
        <v>1</v>
      </c>
      <c r="L38" s="1">
        <v>0</v>
      </c>
      <c r="M38" s="1">
        <v>2</v>
      </c>
      <c r="N38" s="1">
        <v>0</v>
      </c>
      <c r="O38" s="1">
        <v>1</v>
      </c>
      <c r="Q38" s="50" t="s">
        <v>286</v>
      </c>
      <c r="R38" s="1">
        <v>1</v>
      </c>
      <c r="S38" s="1">
        <v>2</v>
      </c>
      <c r="T38" s="1">
        <v>1</v>
      </c>
      <c r="U38" s="1">
        <v>2</v>
      </c>
      <c r="V38" s="1">
        <v>0</v>
      </c>
      <c r="W38" s="1">
        <v>2</v>
      </c>
    </row>
    <row r="39" spans="1:23" ht="15.75" thickBot="1" x14ac:dyDescent="0.3">
      <c r="H39" s="30"/>
    </row>
    <row r="40" spans="1:23" ht="15.75" thickBot="1" x14ac:dyDescent="0.3">
      <c r="A40" s="27" t="s">
        <v>84</v>
      </c>
      <c r="B40" s="28" t="s">
        <v>1</v>
      </c>
      <c r="C40" s="28"/>
      <c r="D40" s="28"/>
      <c r="E40" s="28"/>
      <c r="F40" s="28"/>
      <c r="G40" s="29"/>
      <c r="H40" s="30"/>
      <c r="I40" s="27" t="s">
        <v>85</v>
      </c>
      <c r="J40" s="28" t="s">
        <v>3</v>
      </c>
      <c r="K40" s="28"/>
      <c r="L40" s="28"/>
      <c r="M40" s="28"/>
      <c r="N40" s="28"/>
      <c r="O40" s="29"/>
      <c r="P40" s="1"/>
      <c r="Q40" s="2" t="s">
        <v>86</v>
      </c>
      <c r="R40" s="3" t="s">
        <v>5</v>
      </c>
      <c r="S40" s="3"/>
      <c r="T40" s="3"/>
      <c r="U40" s="3"/>
      <c r="V40" s="3"/>
      <c r="W40" s="4"/>
    </row>
    <row r="41" spans="1:23" ht="15.75" thickBot="1" x14ac:dyDescent="0.3">
      <c r="A41" s="31"/>
      <c r="B41" s="32" t="s">
        <v>6</v>
      </c>
      <c r="C41" s="33" t="s">
        <v>7</v>
      </c>
      <c r="D41" s="33" t="s">
        <v>8</v>
      </c>
      <c r="E41" s="33" t="s">
        <v>7</v>
      </c>
      <c r="F41" s="33" t="s">
        <v>9</v>
      </c>
      <c r="G41" s="34" t="s">
        <v>7</v>
      </c>
      <c r="H41" s="37"/>
      <c r="I41" s="31"/>
      <c r="J41" s="32" t="s">
        <v>6</v>
      </c>
      <c r="K41" s="33" t="s">
        <v>7</v>
      </c>
      <c r="L41" s="33" t="s">
        <v>8</v>
      </c>
      <c r="M41" s="33" t="s">
        <v>7</v>
      </c>
      <c r="N41" s="33" t="s">
        <v>9</v>
      </c>
      <c r="O41" s="34" t="s">
        <v>7</v>
      </c>
      <c r="P41" s="1"/>
      <c r="Q41" s="5"/>
      <c r="R41" s="8" t="s">
        <v>6</v>
      </c>
      <c r="S41" s="9" t="s">
        <v>7</v>
      </c>
      <c r="T41" s="9" t="s">
        <v>8</v>
      </c>
      <c r="U41" s="9" t="s">
        <v>7</v>
      </c>
      <c r="V41" s="9" t="s">
        <v>9</v>
      </c>
      <c r="W41" s="10" t="s">
        <v>7</v>
      </c>
    </row>
    <row r="42" spans="1:23" x14ac:dyDescent="0.25">
      <c r="A42" s="5" t="s">
        <v>25</v>
      </c>
      <c r="B42" s="21" t="s">
        <v>10</v>
      </c>
      <c r="C42" s="21" t="s">
        <v>10</v>
      </c>
      <c r="D42" s="46" t="s">
        <v>11</v>
      </c>
      <c r="E42" s="46" t="s">
        <v>149</v>
      </c>
      <c r="F42" s="46" t="s">
        <v>12</v>
      </c>
      <c r="G42" s="53" t="s">
        <v>126</v>
      </c>
      <c r="H42" s="37"/>
      <c r="I42" s="5" t="s">
        <v>25</v>
      </c>
      <c r="J42" s="21" t="s">
        <v>10</v>
      </c>
      <c r="K42" s="21" t="s">
        <v>10</v>
      </c>
      <c r="L42" s="20" t="s">
        <v>11</v>
      </c>
      <c r="M42" s="20" t="s">
        <v>187</v>
      </c>
      <c r="N42" s="46" t="s">
        <v>12</v>
      </c>
      <c r="O42" s="53" t="s">
        <v>168</v>
      </c>
      <c r="P42" s="13"/>
      <c r="Q42" s="5" t="s">
        <v>25</v>
      </c>
      <c r="R42" s="11" t="s">
        <v>10</v>
      </c>
      <c r="S42" s="11" t="s">
        <v>10</v>
      </c>
      <c r="T42" s="11" t="s">
        <v>11</v>
      </c>
      <c r="U42" s="11" t="s">
        <v>11</v>
      </c>
      <c r="V42" s="46" t="s">
        <v>12</v>
      </c>
      <c r="W42" s="53" t="s">
        <v>222</v>
      </c>
    </row>
    <row r="43" spans="1:23" x14ac:dyDescent="0.25">
      <c r="A43" s="35"/>
      <c r="B43" s="18" t="s">
        <v>13</v>
      </c>
      <c r="C43" s="18" t="s">
        <v>146</v>
      </c>
      <c r="D43" s="21" t="s">
        <v>14</v>
      </c>
      <c r="E43" s="21" t="s">
        <v>14</v>
      </c>
      <c r="F43" s="21" t="s">
        <v>15</v>
      </c>
      <c r="G43" s="36" t="s">
        <v>15</v>
      </c>
      <c r="H43" s="37"/>
      <c r="I43" s="38"/>
      <c r="J43" s="21" t="s">
        <v>13</v>
      </c>
      <c r="K43" s="21" t="s">
        <v>13</v>
      </c>
      <c r="L43" s="20" t="s">
        <v>14</v>
      </c>
      <c r="M43" s="20" t="s">
        <v>166</v>
      </c>
      <c r="N43" s="21" t="s">
        <v>15</v>
      </c>
      <c r="O43" s="36" t="s">
        <v>15</v>
      </c>
      <c r="P43" s="13"/>
      <c r="Q43" s="14"/>
      <c r="R43" s="18" t="s">
        <v>13</v>
      </c>
      <c r="S43" s="18" t="s">
        <v>224</v>
      </c>
      <c r="T43" s="46" t="s">
        <v>14</v>
      </c>
      <c r="U43" s="46" t="s">
        <v>226</v>
      </c>
      <c r="V43" s="46" t="s">
        <v>15</v>
      </c>
      <c r="W43" s="53" t="s">
        <v>90</v>
      </c>
    </row>
    <row r="44" spans="1:23" x14ac:dyDescent="0.25">
      <c r="A44" s="35"/>
      <c r="B44" s="20" t="s">
        <v>16</v>
      </c>
      <c r="C44" s="20" t="s">
        <v>145</v>
      </c>
      <c r="D44" s="46">
        <v>509133</v>
      </c>
      <c r="E44" s="46" t="s">
        <v>150</v>
      </c>
      <c r="F44" s="21" t="s">
        <v>17</v>
      </c>
      <c r="G44" s="36" t="s">
        <v>17</v>
      </c>
      <c r="H44" s="37"/>
      <c r="I44" s="38"/>
      <c r="J44" s="21" t="s">
        <v>16</v>
      </c>
      <c r="K44" s="21" t="s">
        <v>16</v>
      </c>
      <c r="L44" s="21">
        <v>509133</v>
      </c>
      <c r="M44" s="21" t="s">
        <v>62</v>
      </c>
      <c r="N44" s="20" t="s">
        <v>17</v>
      </c>
      <c r="O44" s="26" t="s">
        <v>169</v>
      </c>
      <c r="P44" s="13"/>
      <c r="Q44" s="14"/>
      <c r="R44" s="11" t="s">
        <v>16</v>
      </c>
      <c r="S44" s="11" t="s">
        <v>16</v>
      </c>
      <c r="T44" s="11">
        <v>509133</v>
      </c>
      <c r="U44" s="11" t="s">
        <v>62</v>
      </c>
      <c r="V44" s="20" t="s">
        <v>17</v>
      </c>
      <c r="W44" s="26" t="s">
        <v>190</v>
      </c>
    </row>
    <row r="45" spans="1:23" x14ac:dyDescent="0.25">
      <c r="A45" s="35"/>
      <c r="B45" s="21">
        <v>274981</v>
      </c>
      <c r="C45" s="21" t="s">
        <v>42</v>
      </c>
      <c r="D45" s="46" t="s">
        <v>18</v>
      </c>
      <c r="E45" s="46" t="s">
        <v>151</v>
      </c>
      <c r="F45" s="46" t="s">
        <v>19</v>
      </c>
      <c r="G45" s="53" t="s">
        <v>91</v>
      </c>
      <c r="H45" s="37"/>
      <c r="I45" s="38"/>
      <c r="J45" s="46">
        <v>274981</v>
      </c>
      <c r="K45" s="46" t="s">
        <v>172</v>
      </c>
      <c r="L45" s="46" t="s">
        <v>18</v>
      </c>
      <c r="M45" s="46" t="s">
        <v>165</v>
      </c>
      <c r="N45" s="46" t="s">
        <v>19</v>
      </c>
      <c r="O45" s="53" t="s">
        <v>170</v>
      </c>
      <c r="P45" s="13"/>
      <c r="Q45" s="14"/>
      <c r="R45" s="18">
        <v>274981</v>
      </c>
      <c r="S45" s="18" t="s">
        <v>225</v>
      </c>
      <c r="T45" s="46" t="s">
        <v>18</v>
      </c>
      <c r="U45" s="46" t="s">
        <v>227</v>
      </c>
      <c r="V45" s="46" t="s">
        <v>19</v>
      </c>
      <c r="W45" s="53" t="s">
        <v>129</v>
      </c>
    </row>
    <row r="46" spans="1:23" x14ac:dyDescent="0.25">
      <c r="A46" s="35"/>
      <c r="B46" s="46" t="s">
        <v>20</v>
      </c>
      <c r="C46" s="46" t="s">
        <v>147</v>
      </c>
      <c r="D46" s="46" t="s">
        <v>21</v>
      </c>
      <c r="E46" s="46" t="s">
        <v>152</v>
      </c>
      <c r="F46" s="46">
        <v>730467</v>
      </c>
      <c r="G46" s="53" t="s">
        <v>153</v>
      </c>
      <c r="H46" s="37"/>
      <c r="I46" s="38"/>
      <c r="J46" s="46" t="s">
        <v>20</v>
      </c>
      <c r="K46" s="46" t="s">
        <v>171</v>
      </c>
      <c r="L46" s="20" t="s">
        <v>21</v>
      </c>
      <c r="M46" s="20" t="s">
        <v>167</v>
      </c>
      <c r="N46" s="21">
        <v>730467</v>
      </c>
      <c r="O46" s="36" t="s">
        <v>45</v>
      </c>
      <c r="P46" s="13"/>
      <c r="Q46" s="14"/>
      <c r="R46" s="11" t="s">
        <v>20</v>
      </c>
      <c r="S46" s="11" t="s">
        <v>20</v>
      </c>
      <c r="T46" s="46" t="s">
        <v>21</v>
      </c>
      <c r="U46" s="46" t="s">
        <v>229</v>
      </c>
      <c r="V46" s="11">
        <v>730467</v>
      </c>
      <c r="W46" s="12" t="s">
        <v>45</v>
      </c>
    </row>
    <row r="47" spans="1:23" ht="15.75" thickBot="1" x14ac:dyDescent="0.3">
      <c r="A47" s="39"/>
      <c r="B47" s="40" t="s">
        <v>22</v>
      </c>
      <c r="C47" s="40" t="s">
        <v>22</v>
      </c>
      <c r="D47" s="19" t="s">
        <v>23</v>
      </c>
      <c r="E47" s="19" t="s">
        <v>148</v>
      </c>
      <c r="F47" s="47" t="s">
        <v>24</v>
      </c>
      <c r="G47" s="54" t="s">
        <v>154</v>
      </c>
      <c r="H47" s="37"/>
      <c r="I47" s="42"/>
      <c r="J47" s="40" t="s">
        <v>22</v>
      </c>
      <c r="K47" s="40" t="s">
        <v>173</v>
      </c>
      <c r="L47" s="40" t="s">
        <v>23</v>
      </c>
      <c r="M47" s="40" t="s">
        <v>164</v>
      </c>
      <c r="N47" s="40" t="s">
        <v>24</v>
      </c>
      <c r="O47" s="41" t="s">
        <v>24</v>
      </c>
      <c r="P47" s="13"/>
      <c r="Q47" s="17"/>
      <c r="R47" s="15" t="s">
        <v>22</v>
      </c>
      <c r="S47" s="15" t="s">
        <v>22</v>
      </c>
      <c r="T47" s="24" t="s">
        <v>23</v>
      </c>
      <c r="U47" s="24" t="s">
        <v>228</v>
      </c>
      <c r="V47" s="19" t="s">
        <v>24</v>
      </c>
      <c r="W47" s="23" t="s">
        <v>223</v>
      </c>
    </row>
    <row r="48" spans="1:23" x14ac:dyDescent="0.25">
      <c r="A48" s="31" t="s">
        <v>287</v>
      </c>
      <c r="B48" s="45" t="s">
        <v>26</v>
      </c>
      <c r="C48" s="45" t="s">
        <v>103</v>
      </c>
      <c r="D48" s="51" t="s">
        <v>27</v>
      </c>
      <c r="E48" s="51" t="s">
        <v>132</v>
      </c>
      <c r="F48" s="51" t="s">
        <v>28</v>
      </c>
      <c r="G48" s="52" t="s">
        <v>95</v>
      </c>
      <c r="H48" s="37"/>
      <c r="I48" s="31" t="s">
        <v>287</v>
      </c>
      <c r="J48" s="51" t="s">
        <v>26</v>
      </c>
      <c r="K48" s="51" t="s">
        <v>186</v>
      </c>
      <c r="L48" s="51" t="s">
        <v>27</v>
      </c>
      <c r="M48" s="51" t="s">
        <v>175</v>
      </c>
      <c r="N48" s="51" t="s">
        <v>28</v>
      </c>
      <c r="O48" s="52" t="s">
        <v>179</v>
      </c>
      <c r="P48" s="13"/>
      <c r="Q48" s="31" t="s">
        <v>287</v>
      </c>
      <c r="R48" s="45" t="s">
        <v>26</v>
      </c>
      <c r="S48" s="45" t="s">
        <v>235</v>
      </c>
      <c r="T48" s="51" t="s">
        <v>27</v>
      </c>
      <c r="U48" s="51" t="s">
        <v>239</v>
      </c>
      <c r="V48" s="51" t="s">
        <v>28</v>
      </c>
      <c r="W48" s="52" t="s">
        <v>230</v>
      </c>
    </row>
    <row r="49" spans="1:23" x14ac:dyDescent="0.25">
      <c r="A49" s="35"/>
      <c r="B49" s="20" t="s">
        <v>29</v>
      </c>
      <c r="C49" s="20" t="s">
        <v>156</v>
      </c>
      <c r="D49" s="20" t="s">
        <v>30</v>
      </c>
      <c r="E49" s="20" t="s">
        <v>160</v>
      </c>
      <c r="F49" s="46">
        <v>591487</v>
      </c>
      <c r="G49" s="53" t="s">
        <v>137</v>
      </c>
      <c r="H49" s="37"/>
      <c r="I49" s="38"/>
      <c r="J49" s="20" t="s">
        <v>29</v>
      </c>
      <c r="K49" s="20" t="s">
        <v>184</v>
      </c>
      <c r="L49" s="20" t="s">
        <v>30</v>
      </c>
      <c r="M49" s="20" t="s">
        <v>176</v>
      </c>
      <c r="N49" s="46">
        <v>591487</v>
      </c>
      <c r="O49" s="53" t="s">
        <v>181</v>
      </c>
      <c r="P49" s="13"/>
      <c r="Q49" s="14"/>
      <c r="R49" s="18" t="s">
        <v>29</v>
      </c>
      <c r="S49" s="18" t="s">
        <v>236</v>
      </c>
      <c r="T49" s="18" t="s">
        <v>30</v>
      </c>
      <c r="U49" s="18" t="s">
        <v>51</v>
      </c>
      <c r="V49" s="11">
        <v>591487</v>
      </c>
      <c r="W49" s="12" t="s">
        <v>31</v>
      </c>
    </row>
    <row r="50" spans="1:23" x14ac:dyDescent="0.25">
      <c r="A50" s="35"/>
      <c r="B50" s="46">
        <v>491863</v>
      </c>
      <c r="C50" s="46" t="s">
        <v>101</v>
      </c>
      <c r="D50" s="46" t="s">
        <v>32</v>
      </c>
      <c r="E50" s="46" t="s">
        <v>158</v>
      </c>
      <c r="F50" s="46" t="s">
        <v>33</v>
      </c>
      <c r="G50" s="53" t="s">
        <v>94</v>
      </c>
      <c r="H50" s="37"/>
      <c r="I50" s="38"/>
      <c r="J50" s="18">
        <v>491863</v>
      </c>
      <c r="K50" s="18" t="s">
        <v>183</v>
      </c>
      <c r="L50" s="46" t="s">
        <v>32</v>
      </c>
      <c r="M50" s="46" t="s">
        <v>158</v>
      </c>
      <c r="N50" s="21" t="s">
        <v>33</v>
      </c>
      <c r="O50" s="36" t="s">
        <v>33</v>
      </c>
      <c r="P50" s="13"/>
      <c r="Q50" s="14"/>
      <c r="R50" s="46">
        <v>491863</v>
      </c>
      <c r="S50" s="46" t="s">
        <v>237</v>
      </c>
      <c r="T50" s="11" t="s">
        <v>32</v>
      </c>
      <c r="U50" s="11" t="s">
        <v>32</v>
      </c>
      <c r="V50" s="46" t="s">
        <v>33</v>
      </c>
      <c r="W50" s="53" t="s">
        <v>234</v>
      </c>
    </row>
    <row r="51" spans="1:23" x14ac:dyDescent="0.25">
      <c r="A51" s="35"/>
      <c r="B51" s="46" t="s">
        <v>34</v>
      </c>
      <c r="C51" s="46" t="s">
        <v>142</v>
      </c>
      <c r="D51" s="46" t="s">
        <v>35</v>
      </c>
      <c r="E51" s="46" t="s">
        <v>161</v>
      </c>
      <c r="F51" s="46" t="s">
        <v>36</v>
      </c>
      <c r="G51" s="53" t="s">
        <v>162</v>
      </c>
      <c r="H51" s="37"/>
      <c r="I51" s="38"/>
      <c r="J51" s="46" t="s">
        <v>34</v>
      </c>
      <c r="K51" s="46" t="s">
        <v>185</v>
      </c>
      <c r="L51" s="46" t="s">
        <v>35</v>
      </c>
      <c r="M51" s="46" t="s">
        <v>59</v>
      </c>
      <c r="N51" s="46" t="s">
        <v>36</v>
      </c>
      <c r="O51" s="53" t="s">
        <v>180</v>
      </c>
      <c r="P51" s="13"/>
      <c r="Q51" s="14"/>
      <c r="R51" s="11" t="s">
        <v>34</v>
      </c>
      <c r="S51" s="11" t="s">
        <v>34</v>
      </c>
      <c r="T51" s="46" t="s">
        <v>35</v>
      </c>
      <c r="U51" s="46" t="s">
        <v>240</v>
      </c>
      <c r="V51" s="46" t="s">
        <v>36</v>
      </c>
      <c r="W51" s="53" t="s">
        <v>232</v>
      </c>
    </row>
    <row r="52" spans="1:23" x14ac:dyDescent="0.25">
      <c r="A52" s="35"/>
      <c r="B52" s="46" t="s">
        <v>37</v>
      </c>
      <c r="C52" s="46" t="s">
        <v>155</v>
      </c>
      <c r="D52" s="46" t="s">
        <v>38</v>
      </c>
      <c r="E52" s="46" t="s">
        <v>159</v>
      </c>
      <c r="F52" s="46" t="s">
        <v>39</v>
      </c>
      <c r="G52" s="53" t="s">
        <v>138</v>
      </c>
      <c r="H52" s="37"/>
      <c r="I52" s="38"/>
      <c r="J52" s="46" t="s">
        <v>37</v>
      </c>
      <c r="K52" s="46" t="s">
        <v>144</v>
      </c>
      <c r="L52" s="46" t="s">
        <v>38</v>
      </c>
      <c r="M52" s="46" t="s">
        <v>174</v>
      </c>
      <c r="N52" s="46" t="s">
        <v>39</v>
      </c>
      <c r="O52" s="53" t="s">
        <v>138</v>
      </c>
      <c r="P52" s="13"/>
      <c r="Q52" s="14"/>
      <c r="R52" s="46" t="s">
        <v>37</v>
      </c>
      <c r="S52" s="46" t="s">
        <v>75</v>
      </c>
      <c r="T52" s="46" t="s">
        <v>38</v>
      </c>
      <c r="U52" s="46" t="s">
        <v>241</v>
      </c>
      <c r="V52" s="18" t="s">
        <v>39</v>
      </c>
      <c r="W52" s="22" t="s">
        <v>233</v>
      </c>
    </row>
    <row r="53" spans="1:23" ht="15.75" thickBot="1" x14ac:dyDescent="0.3">
      <c r="A53" s="39"/>
      <c r="B53" s="47" t="s">
        <v>40</v>
      </c>
      <c r="C53" s="47" t="s">
        <v>102</v>
      </c>
      <c r="D53" s="47">
        <v>605196</v>
      </c>
      <c r="E53" s="47" t="s">
        <v>157</v>
      </c>
      <c r="F53" s="24" t="s">
        <v>41</v>
      </c>
      <c r="G53" s="25" t="s">
        <v>163</v>
      </c>
      <c r="I53" s="42"/>
      <c r="J53" s="47" t="s">
        <v>40</v>
      </c>
      <c r="K53" s="47" t="s">
        <v>182</v>
      </c>
      <c r="L53" s="47">
        <v>605196</v>
      </c>
      <c r="M53" s="47" t="s">
        <v>177</v>
      </c>
      <c r="N53" s="24" t="s">
        <v>41</v>
      </c>
      <c r="O53" s="25" t="s">
        <v>178</v>
      </c>
      <c r="P53" s="13"/>
      <c r="Q53" s="17"/>
      <c r="R53" s="19" t="s">
        <v>40</v>
      </c>
      <c r="S53" s="19" t="s">
        <v>238</v>
      </c>
      <c r="T53" s="47">
        <v>605196</v>
      </c>
      <c r="U53" s="47" t="s">
        <v>242</v>
      </c>
      <c r="V53" s="19" t="s">
        <v>41</v>
      </c>
      <c r="W53" s="23" t="s">
        <v>231</v>
      </c>
    </row>
    <row r="54" spans="1:23" s="1" customFormat="1" x14ac:dyDescent="0.25">
      <c r="B54" s="57" t="s">
        <v>25</v>
      </c>
      <c r="C54" s="56" t="s">
        <v>287</v>
      </c>
      <c r="D54" s="57" t="s">
        <v>25</v>
      </c>
      <c r="E54" s="56" t="s">
        <v>287</v>
      </c>
      <c r="F54" s="57" t="s">
        <v>25</v>
      </c>
      <c r="G54" s="56" t="s">
        <v>287</v>
      </c>
      <c r="J54" s="57" t="s">
        <v>25</v>
      </c>
      <c r="K54" s="56" t="s">
        <v>287</v>
      </c>
      <c r="L54" s="57" t="s">
        <v>25</v>
      </c>
      <c r="M54" s="56" t="s">
        <v>287</v>
      </c>
      <c r="N54" s="57" t="s">
        <v>25</v>
      </c>
      <c r="O54" s="56" t="s">
        <v>287</v>
      </c>
      <c r="R54" s="57" t="s">
        <v>25</v>
      </c>
      <c r="S54" s="56" t="s">
        <v>287</v>
      </c>
      <c r="T54" s="57" t="s">
        <v>25</v>
      </c>
      <c r="U54" s="56" t="s">
        <v>287</v>
      </c>
      <c r="V54" s="57" t="s">
        <v>25</v>
      </c>
      <c r="W54" s="56" t="s">
        <v>287</v>
      </c>
    </row>
    <row r="55" spans="1:23" s="1" customFormat="1" x14ac:dyDescent="0.25">
      <c r="A55" s="48" t="s">
        <v>284</v>
      </c>
      <c r="B55" s="1">
        <v>1</v>
      </c>
      <c r="C55" s="1">
        <v>4</v>
      </c>
      <c r="D55" s="1">
        <v>4</v>
      </c>
      <c r="E55" s="1">
        <v>5</v>
      </c>
      <c r="F55" s="1">
        <v>4</v>
      </c>
      <c r="G55" s="1">
        <v>5</v>
      </c>
      <c r="I55" s="48" t="s">
        <v>284</v>
      </c>
      <c r="J55" s="1">
        <v>2</v>
      </c>
      <c r="K55" s="1">
        <v>4</v>
      </c>
      <c r="L55" s="1">
        <v>1</v>
      </c>
      <c r="M55" s="1">
        <v>5</v>
      </c>
      <c r="N55" s="1">
        <v>2</v>
      </c>
      <c r="O55" s="1">
        <v>4</v>
      </c>
      <c r="Q55" s="48" t="s">
        <v>284</v>
      </c>
      <c r="R55" s="1">
        <v>0</v>
      </c>
      <c r="S55" s="1">
        <v>2</v>
      </c>
      <c r="T55" s="1">
        <v>3</v>
      </c>
      <c r="U55" s="1">
        <v>4</v>
      </c>
      <c r="V55" s="1">
        <v>3</v>
      </c>
      <c r="W55" s="1">
        <v>3</v>
      </c>
    </row>
    <row r="56" spans="1:23" s="1" customFormat="1" x14ac:dyDescent="0.25">
      <c r="A56" s="49" t="s">
        <v>285</v>
      </c>
      <c r="B56" s="1">
        <v>1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I56" s="49" t="s">
        <v>285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Q56" s="49" t="s">
        <v>285</v>
      </c>
      <c r="R56" s="1">
        <v>2</v>
      </c>
      <c r="S56" s="1">
        <v>2</v>
      </c>
      <c r="T56" s="1">
        <v>0</v>
      </c>
      <c r="U56" s="1">
        <v>1</v>
      </c>
      <c r="V56" s="1">
        <v>1</v>
      </c>
      <c r="W56" s="1">
        <v>2</v>
      </c>
    </row>
    <row r="57" spans="1:23" s="1" customFormat="1" x14ac:dyDescent="0.25">
      <c r="A57" s="50" t="s">
        <v>286</v>
      </c>
      <c r="B57" s="1">
        <v>1</v>
      </c>
      <c r="C57" s="1">
        <v>2</v>
      </c>
      <c r="D57" s="1">
        <v>0</v>
      </c>
      <c r="E57" s="1">
        <v>1</v>
      </c>
      <c r="F57" s="1">
        <v>0</v>
      </c>
      <c r="G57" s="1">
        <v>1</v>
      </c>
      <c r="I57" s="50" t="s">
        <v>286</v>
      </c>
      <c r="J57" s="1">
        <v>0</v>
      </c>
      <c r="K57" s="1">
        <v>1</v>
      </c>
      <c r="L57" s="1">
        <v>3</v>
      </c>
      <c r="M57" s="1">
        <v>1</v>
      </c>
      <c r="N57" s="1">
        <v>1</v>
      </c>
      <c r="O57" s="1">
        <v>1</v>
      </c>
      <c r="Q57" s="50" t="s">
        <v>286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0</v>
      </c>
    </row>
    <row r="59" spans="1:23" ht="15.75" thickBot="1" x14ac:dyDescent="0.3">
      <c r="A59" s="57"/>
      <c r="H59" s="30"/>
    </row>
    <row r="60" spans="1:23" ht="15.75" thickBot="1" x14ac:dyDescent="0.3">
      <c r="A60" s="32" t="s">
        <v>87</v>
      </c>
      <c r="B60" s="33" t="s">
        <v>1</v>
      </c>
      <c r="C60" s="33"/>
      <c r="D60" s="33"/>
      <c r="E60" s="33"/>
      <c r="F60" s="33"/>
      <c r="G60" s="34"/>
      <c r="H60" s="30"/>
      <c r="I60" s="27" t="s">
        <v>88</v>
      </c>
      <c r="J60" s="28" t="s">
        <v>3</v>
      </c>
      <c r="K60" s="28"/>
      <c r="L60" s="28"/>
      <c r="M60" s="28"/>
      <c r="N60" s="28"/>
      <c r="O60" s="29"/>
      <c r="P60" s="1"/>
      <c r="Q60" s="2" t="s">
        <v>89</v>
      </c>
      <c r="R60" s="3" t="s">
        <v>5</v>
      </c>
      <c r="S60" s="3"/>
      <c r="T60" s="3"/>
      <c r="U60" s="3"/>
      <c r="V60" s="3"/>
      <c r="W60" s="4"/>
    </row>
    <row r="61" spans="1:23" ht="15.75" thickBot="1" x14ac:dyDescent="0.3">
      <c r="A61" s="31"/>
      <c r="B61" s="32" t="s">
        <v>6</v>
      </c>
      <c r="C61" s="33" t="s">
        <v>7</v>
      </c>
      <c r="D61" s="33" t="s">
        <v>8</v>
      </c>
      <c r="E61" s="33" t="s">
        <v>7</v>
      </c>
      <c r="F61" s="33" t="s">
        <v>9</v>
      </c>
      <c r="G61" s="34" t="s">
        <v>7</v>
      </c>
      <c r="H61" s="37"/>
      <c r="I61" s="31"/>
      <c r="J61" s="32" t="s">
        <v>6</v>
      </c>
      <c r="K61" s="33" t="s">
        <v>7</v>
      </c>
      <c r="L61" s="33" t="s">
        <v>8</v>
      </c>
      <c r="M61" s="33" t="s">
        <v>7</v>
      </c>
      <c r="N61" s="33" t="s">
        <v>9</v>
      </c>
      <c r="O61" s="34" t="s">
        <v>7</v>
      </c>
      <c r="P61" s="1"/>
      <c r="Q61" s="5"/>
      <c r="R61" s="8" t="s">
        <v>6</v>
      </c>
      <c r="S61" s="9" t="s">
        <v>7</v>
      </c>
      <c r="T61" s="9" t="s">
        <v>8</v>
      </c>
      <c r="U61" s="9" t="s">
        <v>7</v>
      </c>
      <c r="V61" s="9" t="s">
        <v>9</v>
      </c>
      <c r="W61" s="10" t="s">
        <v>7</v>
      </c>
    </row>
    <row r="62" spans="1:23" x14ac:dyDescent="0.25">
      <c r="A62" s="5" t="s">
        <v>25</v>
      </c>
      <c r="B62" s="21" t="s">
        <v>10</v>
      </c>
      <c r="C62" s="21" t="s">
        <v>10</v>
      </c>
      <c r="D62" s="46" t="s">
        <v>11</v>
      </c>
      <c r="E62" s="46" t="s">
        <v>208</v>
      </c>
      <c r="F62" s="46" t="s">
        <v>12</v>
      </c>
      <c r="G62" s="53" t="s">
        <v>126</v>
      </c>
      <c r="H62" s="37"/>
      <c r="I62" s="5" t="s">
        <v>25</v>
      </c>
      <c r="J62" s="21" t="s">
        <v>10</v>
      </c>
      <c r="K62" s="21" t="s">
        <v>10</v>
      </c>
      <c r="L62" s="46" t="s">
        <v>11</v>
      </c>
      <c r="M62" s="46" t="s">
        <v>208</v>
      </c>
      <c r="N62" s="46" t="s">
        <v>12</v>
      </c>
      <c r="O62" s="53" t="s">
        <v>263</v>
      </c>
      <c r="P62" s="13"/>
      <c r="Q62" s="5" t="s">
        <v>25</v>
      </c>
      <c r="R62" s="11" t="s">
        <v>10</v>
      </c>
      <c r="S62" s="11" t="s">
        <v>10</v>
      </c>
      <c r="T62" s="11" t="s">
        <v>11</v>
      </c>
      <c r="U62" s="11" t="s">
        <v>11</v>
      </c>
      <c r="V62" s="46" t="s">
        <v>12</v>
      </c>
      <c r="W62" s="53" t="s">
        <v>243</v>
      </c>
    </row>
    <row r="63" spans="1:23" x14ac:dyDescent="0.25">
      <c r="A63" s="35"/>
      <c r="B63" s="46" t="s">
        <v>13</v>
      </c>
      <c r="C63" s="46" t="s">
        <v>220</v>
      </c>
      <c r="D63" s="21" t="s">
        <v>14</v>
      </c>
      <c r="E63" s="21" t="s">
        <v>14</v>
      </c>
      <c r="F63" s="21" t="s">
        <v>15</v>
      </c>
      <c r="G63" s="36" t="s">
        <v>15</v>
      </c>
      <c r="H63" s="37"/>
      <c r="I63" s="38"/>
      <c r="J63" s="46" t="s">
        <v>13</v>
      </c>
      <c r="K63" s="46" t="s">
        <v>265</v>
      </c>
      <c r="L63" s="21" t="s">
        <v>14</v>
      </c>
      <c r="M63" s="21" t="s">
        <v>14</v>
      </c>
      <c r="N63" s="21" t="s">
        <v>15</v>
      </c>
      <c r="O63" s="36" t="s">
        <v>15</v>
      </c>
      <c r="P63" s="13"/>
      <c r="Q63" s="14"/>
      <c r="R63" s="11" t="s">
        <v>13</v>
      </c>
      <c r="S63" s="11" t="s">
        <v>13</v>
      </c>
      <c r="T63" s="11" t="s">
        <v>14</v>
      </c>
      <c r="U63" s="11" t="s">
        <v>14</v>
      </c>
      <c r="V63" s="11" t="s">
        <v>15</v>
      </c>
      <c r="W63" s="12" t="s">
        <v>15</v>
      </c>
    </row>
    <row r="64" spans="1:23" x14ac:dyDescent="0.25">
      <c r="A64" s="35"/>
      <c r="B64" s="46" t="s">
        <v>16</v>
      </c>
      <c r="C64" s="46" t="s">
        <v>206</v>
      </c>
      <c r="D64" s="46">
        <v>509133</v>
      </c>
      <c r="E64" s="46" t="s">
        <v>211</v>
      </c>
      <c r="F64" s="21" t="s">
        <v>17</v>
      </c>
      <c r="G64" s="36" t="s">
        <v>17</v>
      </c>
      <c r="H64" s="37"/>
      <c r="I64" s="38"/>
      <c r="J64" s="21" t="s">
        <v>16</v>
      </c>
      <c r="K64" s="21" t="s">
        <v>16</v>
      </c>
      <c r="L64" s="46">
        <v>509133</v>
      </c>
      <c r="M64" s="46" t="s">
        <v>150</v>
      </c>
      <c r="N64" s="21" t="s">
        <v>17</v>
      </c>
      <c r="O64" s="36" t="s">
        <v>17</v>
      </c>
      <c r="P64" s="13"/>
      <c r="Q64" s="14"/>
      <c r="R64" s="11" t="s">
        <v>16</v>
      </c>
      <c r="S64" s="11" t="s">
        <v>16</v>
      </c>
      <c r="T64" s="11">
        <v>509133</v>
      </c>
      <c r="U64" s="11" t="s">
        <v>62</v>
      </c>
      <c r="V64" s="11" t="s">
        <v>17</v>
      </c>
      <c r="W64" s="12" t="s">
        <v>17</v>
      </c>
    </row>
    <row r="65" spans="1:23" x14ac:dyDescent="0.25">
      <c r="A65" s="35"/>
      <c r="B65" s="46">
        <v>274981</v>
      </c>
      <c r="C65" s="46" t="s">
        <v>192</v>
      </c>
      <c r="D65" s="20" t="s">
        <v>18</v>
      </c>
      <c r="E65" s="20" t="s">
        <v>207</v>
      </c>
      <c r="F65" s="46" t="s">
        <v>19</v>
      </c>
      <c r="G65" s="53" t="s">
        <v>91</v>
      </c>
      <c r="H65" s="37"/>
      <c r="I65" s="38"/>
      <c r="J65" s="21">
        <v>274981</v>
      </c>
      <c r="K65" s="21" t="s">
        <v>42</v>
      </c>
      <c r="L65" s="21" t="s">
        <v>18</v>
      </c>
      <c r="M65" s="21" t="s">
        <v>18</v>
      </c>
      <c r="N65" s="21" t="s">
        <v>19</v>
      </c>
      <c r="O65" s="36" t="s">
        <v>19</v>
      </c>
      <c r="P65" s="13"/>
      <c r="Q65" s="14"/>
      <c r="R65" s="46">
        <v>274981</v>
      </c>
      <c r="S65" s="46" t="s">
        <v>192</v>
      </c>
      <c r="T65" s="46" t="s">
        <v>18</v>
      </c>
      <c r="U65" s="46" t="s">
        <v>247</v>
      </c>
      <c r="V65" s="11" t="s">
        <v>19</v>
      </c>
      <c r="W65" s="12" t="s">
        <v>19</v>
      </c>
    </row>
    <row r="66" spans="1:23" x14ac:dyDescent="0.25">
      <c r="A66" s="35"/>
      <c r="B66" s="20" t="s">
        <v>20</v>
      </c>
      <c r="C66" s="20" t="s">
        <v>204</v>
      </c>
      <c r="D66" s="46" t="s">
        <v>21</v>
      </c>
      <c r="E66" s="46" t="s">
        <v>209</v>
      </c>
      <c r="F66" s="21">
        <v>730467</v>
      </c>
      <c r="G66" s="36" t="s">
        <v>45</v>
      </c>
      <c r="H66" s="37"/>
      <c r="I66" s="38"/>
      <c r="J66" s="46" t="s">
        <v>20</v>
      </c>
      <c r="K66" s="46" t="s">
        <v>266</v>
      </c>
      <c r="L66" s="21" t="s">
        <v>21</v>
      </c>
      <c r="M66" s="21" t="s">
        <v>21</v>
      </c>
      <c r="N66" s="46">
        <v>730467</v>
      </c>
      <c r="O66" s="53" t="s">
        <v>264</v>
      </c>
      <c r="P66" s="13"/>
      <c r="Q66" s="14"/>
      <c r="R66" s="46" t="s">
        <v>20</v>
      </c>
      <c r="S66" s="46" t="s">
        <v>245</v>
      </c>
      <c r="T66" s="46" t="s">
        <v>21</v>
      </c>
      <c r="U66" s="46" t="s">
        <v>246</v>
      </c>
      <c r="V66" s="11">
        <v>730467</v>
      </c>
      <c r="W66" s="12" t="s">
        <v>45</v>
      </c>
    </row>
    <row r="67" spans="1:23" ht="15.75" thickBot="1" x14ac:dyDescent="0.3">
      <c r="A67" s="39"/>
      <c r="B67" s="24" t="s">
        <v>22</v>
      </c>
      <c r="C67" s="24" t="s">
        <v>205</v>
      </c>
      <c r="D67" s="47" t="s">
        <v>23</v>
      </c>
      <c r="E67" s="47" t="s">
        <v>210</v>
      </c>
      <c r="F67" s="47" t="s">
        <v>24</v>
      </c>
      <c r="G67" s="54" t="s">
        <v>154</v>
      </c>
      <c r="H67" s="37"/>
      <c r="I67" s="42"/>
      <c r="J67" s="47" t="s">
        <v>22</v>
      </c>
      <c r="K67" s="47" t="s">
        <v>267</v>
      </c>
      <c r="L67" s="24" t="s">
        <v>23</v>
      </c>
      <c r="M67" s="24" t="s">
        <v>262</v>
      </c>
      <c r="N67" s="40" t="s">
        <v>24</v>
      </c>
      <c r="O67" s="41" t="s">
        <v>24</v>
      </c>
      <c r="P67" s="13"/>
      <c r="Q67" s="17"/>
      <c r="R67" s="47" t="s">
        <v>22</v>
      </c>
      <c r="S67" s="47" t="s">
        <v>244</v>
      </c>
      <c r="T67" s="15" t="s">
        <v>23</v>
      </c>
      <c r="U67" s="15" t="s">
        <v>23</v>
      </c>
      <c r="V67" s="15" t="s">
        <v>24</v>
      </c>
      <c r="W67" s="16" t="s">
        <v>24</v>
      </c>
    </row>
    <row r="68" spans="1:23" x14ac:dyDescent="0.25">
      <c r="A68" s="31" t="s">
        <v>287</v>
      </c>
      <c r="B68" s="45" t="s">
        <v>26</v>
      </c>
      <c r="C68" s="45" t="s">
        <v>103</v>
      </c>
      <c r="D68" s="51" t="s">
        <v>27</v>
      </c>
      <c r="E68" s="51" t="s">
        <v>213</v>
      </c>
      <c r="F68" s="51" t="s">
        <v>28</v>
      </c>
      <c r="G68" s="52" t="s">
        <v>95</v>
      </c>
      <c r="H68" s="37"/>
      <c r="I68" s="31" t="s">
        <v>287</v>
      </c>
      <c r="J68" s="51" t="s">
        <v>26</v>
      </c>
      <c r="K68" s="51" t="s">
        <v>278</v>
      </c>
      <c r="L68" s="51" t="s">
        <v>27</v>
      </c>
      <c r="M68" s="51" t="s">
        <v>269</v>
      </c>
      <c r="N68" s="51" t="s">
        <v>28</v>
      </c>
      <c r="O68" s="52" t="s">
        <v>275</v>
      </c>
      <c r="P68" s="13"/>
      <c r="Q68" s="31" t="s">
        <v>287</v>
      </c>
      <c r="R68" s="45" t="s">
        <v>26</v>
      </c>
      <c r="S68" s="45" t="s">
        <v>261</v>
      </c>
      <c r="T68" s="51" t="s">
        <v>27</v>
      </c>
      <c r="U68" s="51" t="s">
        <v>258</v>
      </c>
      <c r="V68" s="51" t="s">
        <v>28</v>
      </c>
      <c r="W68" s="52" t="s">
        <v>250</v>
      </c>
    </row>
    <row r="69" spans="1:23" x14ac:dyDescent="0.25">
      <c r="A69" s="35"/>
      <c r="B69" s="20" t="s">
        <v>29</v>
      </c>
      <c r="C69" s="20" t="s">
        <v>156</v>
      </c>
      <c r="D69" s="20" t="s">
        <v>30</v>
      </c>
      <c r="E69" s="20" t="s">
        <v>160</v>
      </c>
      <c r="F69" s="46">
        <v>591487</v>
      </c>
      <c r="G69" s="53" t="s">
        <v>137</v>
      </c>
      <c r="H69" s="37"/>
      <c r="I69" s="38"/>
      <c r="J69" s="20" t="s">
        <v>29</v>
      </c>
      <c r="K69" s="20" t="s">
        <v>277</v>
      </c>
      <c r="L69" s="46" t="s">
        <v>30</v>
      </c>
      <c r="M69" s="46" t="s">
        <v>270</v>
      </c>
      <c r="N69" s="46">
        <v>591487</v>
      </c>
      <c r="O69" s="53" t="s">
        <v>273</v>
      </c>
      <c r="P69" s="13"/>
      <c r="Q69" s="14"/>
      <c r="R69" s="11" t="s">
        <v>29</v>
      </c>
      <c r="S69" s="11" t="s">
        <v>29</v>
      </c>
      <c r="T69" s="46" t="s">
        <v>30</v>
      </c>
      <c r="U69" s="46" t="s">
        <v>255</v>
      </c>
      <c r="V69" s="11">
        <v>591487</v>
      </c>
      <c r="W69" s="12" t="s">
        <v>31</v>
      </c>
    </row>
    <row r="70" spans="1:23" x14ac:dyDescent="0.25">
      <c r="A70" s="35"/>
      <c r="B70" s="46">
        <v>491863</v>
      </c>
      <c r="C70" s="46" t="s">
        <v>101</v>
      </c>
      <c r="D70" s="46" t="s">
        <v>32</v>
      </c>
      <c r="E70" s="46" t="s">
        <v>215</v>
      </c>
      <c r="F70" s="46" t="s">
        <v>33</v>
      </c>
      <c r="G70" s="53" t="s">
        <v>218</v>
      </c>
      <c r="H70" s="37"/>
      <c r="I70" s="38"/>
      <c r="J70" s="46">
        <v>491863</v>
      </c>
      <c r="K70" s="46" t="s">
        <v>279</v>
      </c>
      <c r="L70" s="46" t="s">
        <v>32</v>
      </c>
      <c r="M70" s="46" t="s">
        <v>158</v>
      </c>
      <c r="N70" s="46" t="s">
        <v>33</v>
      </c>
      <c r="O70" s="53" t="s">
        <v>274</v>
      </c>
      <c r="P70" s="13"/>
      <c r="Q70" s="14"/>
      <c r="R70" s="46">
        <v>491863</v>
      </c>
      <c r="S70" s="46" t="s">
        <v>252</v>
      </c>
      <c r="T70" s="46" t="s">
        <v>32</v>
      </c>
      <c r="U70" s="46" t="s">
        <v>256</v>
      </c>
      <c r="V70" s="46" t="s">
        <v>33</v>
      </c>
      <c r="W70" s="53" t="s">
        <v>251</v>
      </c>
    </row>
    <row r="71" spans="1:23" x14ac:dyDescent="0.25">
      <c r="A71" s="35"/>
      <c r="B71" s="46" t="s">
        <v>34</v>
      </c>
      <c r="C71" s="46" t="s">
        <v>212</v>
      </c>
      <c r="D71" s="46" t="s">
        <v>35</v>
      </c>
      <c r="E71" s="46" t="s">
        <v>214</v>
      </c>
      <c r="F71" s="46" t="s">
        <v>36</v>
      </c>
      <c r="G71" s="53" t="s">
        <v>216</v>
      </c>
      <c r="H71" s="37"/>
      <c r="I71" s="38"/>
      <c r="J71" s="46" t="s">
        <v>34</v>
      </c>
      <c r="K71" s="46" t="s">
        <v>212</v>
      </c>
      <c r="L71" s="46" t="s">
        <v>35</v>
      </c>
      <c r="M71" s="46" t="s">
        <v>268</v>
      </c>
      <c r="N71" s="46" t="s">
        <v>36</v>
      </c>
      <c r="O71" s="53" t="s">
        <v>162</v>
      </c>
      <c r="P71" s="13"/>
      <c r="Q71" s="14"/>
      <c r="R71" s="46" t="s">
        <v>34</v>
      </c>
      <c r="S71" s="46" t="s">
        <v>253</v>
      </c>
      <c r="T71" s="46" t="s">
        <v>35</v>
      </c>
      <c r="U71" s="46" t="s">
        <v>105</v>
      </c>
      <c r="V71" s="46" t="s">
        <v>36</v>
      </c>
      <c r="W71" s="53" t="s">
        <v>260</v>
      </c>
    </row>
    <row r="72" spans="1:23" x14ac:dyDescent="0.25">
      <c r="A72" s="35"/>
      <c r="B72" s="46" t="s">
        <v>37</v>
      </c>
      <c r="C72" s="46" t="s">
        <v>155</v>
      </c>
      <c r="D72" s="46" t="s">
        <v>38</v>
      </c>
      <c r="E72" s="46" t="s">
        <v>159</v>
      </c>
      <c r="F72" s="20" t="s">
        <v>39</v>
      </c>
      <c r="G72" s="26" t="s">
        <v>217</v>
      </c>
      <c r="H72" s="37"/>
      <c r="I72" s="38"/>
      <c r="J72" s="46" t="s">
        <v>37</v>
      </c>
      <c r="K72" s="46" t="s">
        <v>276</v>
      </c>
      <c r="L72" s="46" t="s">
        <v>38</v>
      </c>
      <c r="M72" s="46" t="s">
        <v>271</v>
      </c>
      <c r="N72" s="46" t="s">
        <v>39</v>
      </c>
      <c r="O72" s="53" t="s">
        <v>272</v>
      </c>
      <c r="P72" s="13"/>
      <c r="Q72" s="14"/>
      <c r="R72" s="46" t="s">
        <v>37</v>
      </c>
      <c r="S72" s="46" t="s">
        <v>254</v>
      </c>
      <c r="T72" s="46" t="s">
        <v>38</v>
      </c>
      <c r="U72" s="46" t="s">
        <v>259</v>
      </c>
      <c r="V72" s="46" t="s">
        <v>39</v>
      </c>
      <c r="W72" s="53" t="s">
        <v>249</v>
      </c>
    </row>
    <row r="73" spans="1:23" ht="15.75" thickBot="1" x14ac:dyDescent="0.3">
      <c r="A73" s="39"/>
      <c r="B73" s="47" t="s">
        <v>40</v>
      </c>
      <c r="C73" s="47" t="s">
        <v>221</v>
      </c>
      <c r="D73" s="47">
        <v>605196</v>
      </c>
      <c r="E73" s="47" t="s">
        <v>157</v>
      </c>
      <c r="F73" s="24" t="s">
        <v>41</v>
      </c>
      <c r="G73" s="25" t="s">
        <v>219</v>
      </c>
      <c r="I73" s="42"/>
      <c r="J73" s="47" t="s">
        <v>40</v>
      </c>
      <c r="K73" s="47" t="s">
        <v>102</v>
      </c>
      <c r="L73" s="47">
        <v>605196</v>
      </c>
      <c r="M73" s="47" t="s">
        <v>157</v>
      </c>
      <c r="N73" s="47" t="s">
        <v>41</v>
      </c>
      <c r="O73" s="54" t="s">
        <v>280</v>
      </c>
      <c r="P73" s="13"/>
      <c r="Q73" s="17"/>
      <c r="R73" s="15" t="s">
        <v>40</v>
      </c>
      <c r="S73" s="15" t="s">
        <v>40</v>
      </c>
      <c r="T73" s="47">
        <v>605196</v>
      </c>
      <c r="U73" s="47" t="s">
        <v>257</v>
      </c>
      <c r="V73" s="24" t="s">
        <v>41</v>
      </c>
      <c r="W73" s="25" t="s">
        <v>248</v>
      </c>
    </row>
    <row r="74" spans="1:23" x14ac:dyDescent="0.25">
      <c r="A74" s="1"/>
      <c r="B74" s="57" t="s">
        <v>25</v>
      </c>
      <c r="C74" s="56" t="s">
        <v>287</v>
      </c>
      <c r="D74" s="57" t="s">
        <v>25</v>
      </c>
      <c r="E74" s="56" t="s">
        <v>287</v>
      </c>
      <c r="F74" s="57" t="s">
        <v>25</v>
      </c>
      <c r="G74" s="56" t="s">
        <v>287</v>
      </c>
      <c r="I74" s="1"/>
      <c r="J74" s="57" t="s">
        <v>25</v>
      </c>
      <c r="K74" s="56" t="s">
        <v>287</v>
      </c>
      <c r="L74" s="57" t="s">
        <v>25</v>
      </c>
      <c r="M74" s="56" t="s">
        <v>287</v>
      </c>
      <c r="N74" s="57" t="s">
        <v>25</v>
      </c>
      <c r="O74" s="56" t="s">
        <v>287</v>
      </c>
      <c r="Q74" s="1"/>
      <c r="R74" s="57" t="s">
        <v>25</v>
      </c>
      <c r="S74" s="56" t="s">
        <v>287</v>
      </c>
      <c r="T74" s="57" t="s">
        <v>25</v>
      </c>
      <c r="U74" s="56" t="s">
        <v>287</v>
      </c>
      <c r="V74" s="57" t="s">
        <v>25</v>
      </c>
      <c r="W74" s="56" t="s">
        <v>287</v>
      </c>
    </row>
    <row r="75" spans="1:23" x14ac:dyDescent="0.25">
      <c r="A75" s="48" t="s">
        <v>284</v>
      </c>
      <c r="B75" s="1">
        <v>3</v>
      </c>
      <c r="C75" s="1">
        <v>4</v>
      </c>
      <c r="D75" s="1">
        <v>4</v>
      </c>
      <c r="E75" s="1">
        <v>5</v>
      </c>
      <c r="F75" s="1">
        <v>3</v>
      </c>
      <c r="G75" s="1">
        <v>4</v>
      </c>
      <c r="I75" s="48" t="s">
        <v>284</v>
      </c>
      <c r="J75" s="1">
        <v>3</v>
      </c>
      <c r="K75" s="1">
        <v>5</v>
      </c>
      <c r="L75" s="1">
        <v>2</v>
      </c>
      <c r="M75" s="1">
        <v>6</v>
      </c>
      <c r="N75" s="1">
        <v>2</v>
      </c>
      <c r="O75" s="1">
        <v>6</v>
      </c>
      <c r="Q75" s="48" t="s">
        <v>284</v>
      </c>
      <c r="R75" s="1">
        <v>3</v>
      </c>
      <c r="S75" s="1">
        <v>3</v>
      </c>
      <c r="T75" s="1">
        <v>2</v>
      </c>
      <c r="U75" s="1">
        <v>6</v>
      </c>
      <c r="V75" s="1">
        <v>1</v>
      </c>
      <c r="W75" s="1">
        <v>4</v>
      </c>
    </row>
    <row r="76" spans="1:23" x14ac:dyDescent="0.25">
      <c r="A76" s="49" t="s">
        <v>285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I76" s="49" t="s">
        <v>285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Q76" s="49" t="s">
        <v>285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25">
      <c r="A77" s="50" t="s">
        <v>286</v>
      </c>
      <c r="B77" s="1">
        <v>2</v>
      </c>
      <c r="C77" s="1">
        <v>2</v>
      </c>
      <c r="D77" s="1">
        <v>1</v>
      </c>
      <c r="E77" s="1">
        <v>1</v>
      </c>
      <c r="F77" s="1">
        <v>0</v>
      </c>
      <c r="G77" s="1">
        <v>2</v>
      </c>
      <c r="I77" s="50" t="s">
        <v>286</v>
      </c>
      <c r="J77" s="1">
        <v>0</v>
      </c>
      <c r="K77" s="1">
        <v>1</v>
      </c>
      <c r="L77" s="1">
        <v>1</v>
      </c>
      <c r="M77" s="1">
        <v>0</v>
      </c>
      <c r="N77" s="1">
        <v>0</v>
      </c>
      <c r="O77" s="1">
        <v>0</v>
      </c>
      <c r="Q77" s="50" t="s">
        <v>286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1</v>
      </c>
    </row>
    <row r="79" spans="1:23" x14ac:dyDescent="0.25">
      <c r="A79" s="48"/>
      <c r="B79" s="21" t="s">
        <v>281</v>
      </c>
    </row>
    <row r="80" spans="1:23" x14ac:dyDescent="0.25">
      <c r="A80" s="49"/>
      <c r="B80" s="21" t="s">
        <v>282</v>
      </c>
    </row>
    <row r="81" spans="1:23" x14ac:dyDescent="0.25">
      <c r="A81" s="50"/>
      <c r="B81" s="21" t="s">
        <v>283</v>
      </c>
    </row>
    <row r="84" spans="1:23" x14ac:dyDescent="0.25">
      <c r="A84" s="62" t="s">
        <v>1</v>
      </c>
      <c r="B84" s="62" t="s">
        <v>25</v>
      </c>
      <c r="C84" s="63" t="s">
        <v>287</v>
      </c>
      <c r="D84" s="62" t="s">
        <v>25</v>
      </c>
      <c r="E84" s="63" t="s">
        <v>287</v>
      </c>
      <c r="F84" s="62" t="s">
        <v>25</v>
      </c>
      <c r="G84" s="63" t="s">
        <v>287</v>
      </c>
      <c r="I84" s="62" t="s">
        <v>3</v>
      </c>
      <c r="J84" s="62" t="s">
        <v>25</v>
      </c>
      <c r="K84" s="63" t="s">
        <v>287</v>
      </c>
      <c r="L84" s="62" t="s">
        <v>25</v>
      </c>
      <c r="M84" s="63" t="s">
        <v>287</v>
      </c>
      <c r="N84" s="62" t="s">
        <v>25</v>
      </c>
      <c r="O84" s="63" t="s">
        <v>287</v>
      </c>
      <c r="Q84" s="62" t="s">
        <v>5</v>
      </c>
      <c r="R84" s="62" t="s">
        <v>25</v>
      </c>
      <c r="S84" s="63" t="s">
        <v>287</v>
      </c>
      <c r="T84" s="62" t="s">
        <v>25</v>
      </c>
      <c r="U84" s="63" t="s">
        <v>287</v>
      </c>
      <c r="V84" s="62" t="s">
        <v>25</v>
      </c>
      <c r="W84" s="63" t="s">
        <v>287</v>
      </c>
    </row>
    <row r="85" spans="1:23" x14ac:dyDescent="0.25">
      <c r="A85" s="64" t="s">
        <v>284</v>
      </c>
      <c r="B85" s="62">
        <f>SUM(B75,B55,B36,B16)</f>
        <v>6</v>
      </c>
      <c r="C85" s="62">
        <f>SUM(C75,C55,C36,C16)</f>
        <v>12</v>
      </c>
      <c r="D85" s="62">
        <f>SUM(D75,D55,D36,D16)</f>
        <v>10</v>
      </c>
      <c r="E85" s="62">
        <f>SUM(E75,E55,E36,E16)</f>
        <v>14</v>
      </c>
      <c r="F85" s="62">
        <f>SUM(F75,F55,F36,F16)</f>
        <v>7</v>
      </c>
      <c r="G85" s="62">
        <f>SUM(G75,G55,G36,G16)</f>
        <v>15</v>
      </c>
      <c r="I85" s="64" t="s">
        <v>284</v>
      </c>
      <c r="J85" s="62">
        <f>SUM(J75,J55,J36,J16)</f>
        <v>8</v>
      </c>
      <c r="K85" s="62">
        <f>SUM(K75,K55,K36,K16)</f>
        <v>18</v>
      </c>
      <c r="L85" s="62">
        <f>SUM(L75,L55,L36,L16)</f>
        <v>9</v>
      </c>
      <c r="M85" s="62">
        <f>SUM(M75,M55,M36,M16)</f>
        <v>19</v>
      </c>
      <c r="N85" s="62">
        <f>SUM(N75,N55,N36,N16)</f>
        <v>9</v>
      </c>
      <c r="O85" s="62">
        <f>SUM(O75,O55,O36,O16)</f>
        <v>17</v>
      </c>
      <c r="Q85" s="64" t="s">
        <v>284</v>
      </c>
      <c r="R85" s="62">
        <f>SUM(R75,R55,R36,R16)</f>
        <v>4</v>
      </c>
      <c r="S85" s="62">
        <f>SUM(S75,S55,S36,S16)</f>
        <v>11</v>
      </c>
      <c r="T85" s="62">
        <f>SUM(T75,T55,T36,T16)</f>
        <v>6</v>
      </c>
      <c r="U85" s="62">
        <f>SUM(U75,U55,U36,U16)</f>
        <v>17</v>
      </c>
      <c r="V85" s="62">
        <f>SUM(V75,V55,V36,V16)</f>
        <v>9</v>
      </c>
      <c r="W85" s="62">
        <f>SUM(W75,W55,W36,W16)</f>
        <v>17</v>
      </c>
    </row>
    <row r="86" spans="1:23" x14ac:dyDescent="0.25">
      <c r="A86" s="65" t="s">
        <v>285</v>
      </c>
      <c r="B86" s="62">
        <f>SUM(B76,B56,B37,B17)</f>
        <v>1</v>
      </c>
      <c r="C86" s="62">
        <f>SUM(C76,C56,C37,C17)</f>
        <v>1</v>
      </c>
      <c r="D86" s="62">
        <f>SUM(D76,D56,D37,D17)</f>
        <v>2</v>
      </c>
      <c r="E86" s="62">
        <f>SUM(E76,E56,E37,E17)</f>
        <v>2</v>
      </c>
      <c r="F86" s="62">
        <f>SUM(F76,F56,F37,F17)</f>
        <v>0</v>
      </c>
      <c r="G86" s="62">
        <f>SUM(G76,G56,G37,G17)</f>
        <v>1</v>
      </c>
      <c r="I86" s="65" t="s">
        <v>285</v>
      </c>
      <c r="J86" s="62">
        <f>SUM(J76,J56,J37,J17)</f>
        <v>0</v>
      </c>
      <c r="K86" s="62">
        <f>SUM(K76,K56,K37,K17)</f>
        <v>1</v>
      </c>
      <c r="L86" s="62">
        <f>SUM(L76,L56,L37,L17)</f>
        <v>0</v>
      </c>
      <c r="M86" s="62">
        <f>SUM(M76,M56,M37,M17)</f>
        <v>0</v>
      </c>
      <c r="N86" s="62">
        <f>SUM(N76,N56,N37,N17)</f>
        <v>0</v>
      </c>
      <c r="O86" s="62">
        <f>SUM(O76,O56,O37,O17)</f>
        <v>0</v>
      </c>
      <c r="Q86" s="65" t="s">
        <v>285</v>
      </c>
      <c r="R86" s="62">
        <f>SUM(R76,R56,R37,R17)</f>
        <v>2</v>
      </c>
      <c r="S86" s="62">
        <f>SUM(S76,S56,S37,S17)</f>
        <v>3</v>
      </c>
      <c r="T86" s="62">
        <f>SUM(T76,T56,T37,T17)</f>
        <v>0</v>
      </c>
      <c r="U86" s="62">
        <f>SUM(U76,U56,U37,U17)</f>
        <v>1</v>
      </c>
      <c r="V86" s="62">
        <f>SUM(V76,V56,V37,V17)</f>
        <v>2</v>
      </c>
      <c r="W86" s="62">
        <f>SUM(W76,W56,W37,W17)</f>
        <v>2</v>
      </c>
    </row>
    <row r="87" spans="1:23" x14ac:dyDescent="0.25">
      <c r="A87" s="66" t="s">
        <v>286</v>
      </c>
      <c r="B87" s="62">
        <f>SUM(B77,B57,B38,B18)</f>
        <v>3</v>
      </c>
      <c r="C87" s="62">
        <f>SUM(C77,C57,C38,C18)</f>
        <v>4</v>
      </c>
      <c r="D87" s="62">
        <f>SUM(D77,D57,D38,D18)</f>
        <v>1</v>
      </c>
      <c r="E87" s="62">
        <f>SUM(E77,E57,E38,E18)</f>
        <v>3</v>
      </c>
      <c r="F87" s="62">
        <f>SUM(F77,F57,F38,F18)</f>
        <v>1</v>
      </c>
      <c r="G87" s="62">
        <f>SUM(G77,G57,G38,G18)</f>
        <v>5</v>
      </c>
      <c r="I87" s="66" t="s">
        <v>286</v>
      </c>
      <c r="J87" s="62">
        <f>SUM(J77,J57,J38,J18)</f>
        <v>0</v>
      </c>
      <c r="K87" s="62">
        <f>SUM(K77,K57,K38,K18)</f>
        <v>4</v>
      </c>
      <c r="L87" s="62">
        <f>SUM(L77,L57,L38,L18)</f>
        <v>5</v>
      </c>
      <c r="M87" s="62">
        <f>SUM(M77,M57,M38,M18)</f>
        <v>4</v>
      </c>
      <c r="N87" s="62">
        <f>SUM(N77,N57,N38,N18)</f>
        <v>1</v>
      </c>
      <c r="O87" s="62">
        <f>SUM(O77,O57,O38,O18)</f>
        <v>3</v>
      </c>
      <c r="Q87" s="66" t="s">
        <v>286</v>
      </c>
      <c r="R87" s="62">
        <f>SUM(R77,R57,R38,R18)</f>
        <v>2</v>
      </c>
      <c r="S87" s="62">
        <f>SUM(S77,S57,S38,S18)</f>
        <v>5</v>
      </c>
      <c r="T87" s="62">
        <f>SUM(T77,T57,T38,T18)</f>
        <v>2</v>
      </c>
      <c r="U87" s="62">
        <f>SUM(U77,U57,U38,U18)</f>
        <v>4</v>
      </c>
      <c r="V87" s="62">
        <f>SUM(V77,V57,V38,V18)</f>
        <v>1</v>
      </c>
      <c r="W87" s="62">
        <f>SUM(W77,W57,W38,W18)</f>
        <v>3</v>
      </c>
    </row>
    <row r="89" spans="1:23" x14ac:dyDescent="0.25">
      <c r="A89" s="62" t="s">
        <v>290</v>
      </c>
      <c r="B89" s="62" t="s">
        <v>25</v>
      </c>
      <c r="C89" s="63" t="s">
        <v>287</v>
      </c>
      <c r="D89" s="62" t="s">
        <v>25</v>
      </c>
      <c r="E89" s="63" t="s">
        <v>287</v>
      </c>
      <c r="F89" s="62" t="s">
        <v>25</v>
      </c>
      <c r="G89" s="63" t="s">
        <v>287</v>
      </c>
    </row>
    <row r="90" spans="1:23" x14ac:dyDescent="0.25">
      <c r="A90" s="64" t="s">
        <v>284</v>
      </c>
      <c r="B90" s="62">
        <f>SUM(B85,J85,R85)</f>
        <v>18</v>
      </c>
      <c r="C90" s="62">
        <f>SUM(C85,K85,S85)</f>
        <v>41</v>
      </c>
      <c r="D90" s="62">
        <f>SUM(D85,L85,T85)</f>
        <v>25</v>
      </c>
      <c r="E90" s="62">
        <f>SUM(E85,M85,U85)</f>
        <v>50</v>
      </c>
      <c r="F90" s="62">
        <f>SUM(F85,N85,V85)</f>
        <v>25</v>
      </c>
      <c r="G90" s="62">
        <f>SUM(G85,O85,W85)</f>
        <v>49</v>
      </c>
    </row>
    <row r="91" spans="1:23" x14ac:dyDescent="0.25">
      <c r="A91" s="65" t="s">
        <v>285</v>
      </c>
      <c r="B91" s="62">
        <f>SUM(B86,J86,R86)</f>
        <v>3</v>
      </c>
      <c r="C91" s="62">
        <f>SUM(C86,K86,S86)</f>
        <v>5</v>
      </c>
      <c r="D91" s="62">
        <f>SUM(D86,L86,T86)</f>
        <v>2</v>
      </c>
      <c r="E91" s="62">
        <f>SUM(E86,M86,U86)</f>
        <v>3</v>
      </c>
      <c r="F91" s="62">
        <f>SUM(F86,N86,V86)</f>
        <v>2</v>
      </c>
      <c r="G91" s="62">
        <f>SUM(G86,O86,W86)</f>
        <v>3</v>
      </c>
    </row>
    <row r="92" spans="1:23" x14ac:dyDescent="0.25">
      <c r="A92" s="66" t="s">
        <v>286</v>
      </c>
      <c r="B92" s="62">
        <f>SUM(B87,J87,R87)</f>
        <v>5</v>
      </c>
      <c r="C92" s="62">
        <f>SUM(C87,K87,S87)</f>
        <v>13</v>
      </c>
      <c r="D92" s="62">
        <f>SUM(D87,L87,T87)</f>
        <v>8</v>
      </c>
      <c r="E92" s="62">
        <f>SUM(E87,M87,U87)</f>
        <v>11</v>
      </c>
      <c r="F92" s="62">
        <f>SUM(F87,N87,V87)</f>
        <v>3</v>
      </c>
      <c r="G92" s="62">
        <f>SUM(G87,O87,W87)</f>
        <v>11</v>
      </c>
    </row>
    <row r="97" spans="1:8" x14ac:dyDescent="0.25">
      <c r="A97" s="64" t="s">
        <v>288</v>
      </c>
      <c r="F97" t="s">
        <v>301</v>
      </c>
    </row>
    <row r="98" spans="1:8" x14ac:dyDescent="0.25">
      <c r="A98" s="62" t="s">
        <v>291</v>
      </c>
      <c r="B98" s="67" t="s">
        <v>6</v>
      </c>
      <c r="C98" s="67" t="s">
        <v>8</v>
      </c>
      <c r="D98" s="62" t="s">
        <v>9</v>
      </c>
      <c r="F98" t="s">
        <v>6</v>
      </c>
      <c r="G98" t="s">
        <v>289</v>
      </c>
      <c r="H98" t="s">
        <v>9</v>
      </c>
    </row>
    <row r="99" spans="1:8" x14ac:dyDescent="0.25">
      <c r="A99" s="62" t="s">
        <v>292</v>
      </c>
      <c r="B99" s="68">
        <f>MIN(F99:F110)</f>
        <v>0</v>
      </c>
      <c r="C99" s="68">
        <f>MIN(G99:G110)</f>
        <v>0</v>
      </c>
      <c r="D99" s="68">
        <f>MIN(H99:H110)</f>
        <v>0</v>
      </c>
      <c r="F99">
        <f>B16</f>
        <v>1</v>
      </c>
      <c r="G99">
        <f>D16</f>
        <v>2</v>
      </c>
      <c r="H99">
        <f>F16</f>
        <v>0</v>
      </c>
    </row>
    <row r="100" spans="1:8" x14ac:dyDescent="0.25">
      <c r="A100" s="62" t="s">
        <v>293</v>
      </c>
      <c r="B100" s="68">
        <f>QUARTILE(F99:F110,1)</f>
        <v>1</v>
      </c>
      <c r="C100" s="68">
        <f>QUARTILE(G99:G110,1)</f>
        <v>1</v>
      </c>
      <c r="D100" s="68">
        <f>QUARTILE(H99:H110,1)</f>
        <v>1</v>
      </c>
      <c r="F100">
        <f>B36</f>
        <v>1</v>
      </c>
      <c r="G100">
        <f>D36</f>
        <v>0</v>
      </c>
      <c r="H100">
        <f>F36</f>
        <v>0</v>
      </c>
    </row>
    <row r="101" spans="1:8" x14ac:dyDescent="0.25">
      <c r="A101" s="62" t="s">
        <v>294</v>
      </c>
      <c r="B101" s="68">
        <f>MEDIAN(F99:F110)</f>
        <v>1</v>
      </c>
      <c r="C101" s="68">
        <f>MEDIAN(G99:G110)</f>
        <v>2</v>
      </c>
      <c r="D101" s="68">
        <f>MEDIAN(H99:H110)</f>
        <v>2</v>
      </c>
      <c r="F101">
        <f>B55</f>
        <v>1</v>
      </c>
      <c r="G101">
        <f>D55</f>
        <v>4</v>
      </c>
      <c r="H101">
        <f>F55</f>
        <v>4</v>
      </c>
    </row>
    <row r="102" spans="1:8" x14ac:dyDescent="0.25">
      <c r="A102" s="62" t="s">
        <v>295</v>
      </c>
      <c r="B102" s="68">
        <f>QUARTILE(F99:F110,3)</f>
        <v>2.25</v>
      </c>
      <c r="C102" s="68">
        <f>QUARTILE(G99:G110,3)</f>
        <v>3.25</v>
      </c>
      <c r="D102" s="68">
        <f>QUARTILE(H99:H110,3)</f>
        <v>3</v>
      </c>
      <c r="F102">
        <f>B75</f>
        <v>3</v>
      </c>
      <c r="G102">
        <f>D75</f>
        <v>4</v>
      </c>
      <c r="H102">
        <f>F75</f>
        <v>3</v>
      </c>
    </row>
    <row r="103" spans="1:8" x14ac:dyDescent="0.25">
      <c r="A103" s="62" t="s">
        <v>296</v>
      </c>
      <c r="B103" s="68">
        <f>MAX(F99:F110)</f>
        <v>3</v>
      </c>
      <c r="C103" s="68">
        <f>MAX(G99:G110)</f>
        <v>4</v>
      </c>
      <c r="D103" s="68">
        <f>MAX(H99:H110)</f>
        <v>4</v>
      </c>
      <c r="F103">
        <f>J16</f>
        <v>1</v>
      </c>
      <c r="G103">
        <f>L16</f>
        <v>2</v>
      </c>
      <c r="H103">
        <f>N16</f>
        <v>1</v>
      </c>
    </row>
    <row r="104" spans="1:8" x14ac:dyDescent="0.25">
      <c r="A104" s="62"/>
      <c r="B104" s="68"/>
      <c r="C104" s="68"/>
      <c r="D104" s="68"/>
      <c r="F104">
        <f>J36</f>
        <v>2</v>
      </c>
      <c r="G104">
        <f>L36</f>
        <v>4</v>
      </c>
      <c r="H104">
        <f>N36</f>
        <v>4</v>
      </c>
    </row>
    <row r="105" spans="1:8" x14ac:dyDescent="0.25">
      <c r="A105" s="62" t="s">
        <v>297</v>
      </c>
      <c r="B105" s="68">
        <f>B100-B99</f>
        <v>1</v>
      </c>
      <c r="C105" s="68">
        <f>C100-C99</f>
        <v>1</v>
      </c>
      <c r="D105" s="68">
        <f>D100-D99</f>
        <v>1</v>
      </c>
      <c r="F105">
        <f>J55</f>
        <v>2</v>
      </c>
      <c r="G105">
        <f>L55</f>
        <v>1</v>
      </c>
      <c r="H105">
        <f>N55</f>
        <v>2</v>
      </c>
    </row>
    <row r="106" spans="1:8" x14ac:dyDescent="0.25">
      <c r="A106" s="62" t="str">
        <f>A100</f>
        <v>Q1</v>
      </c>
      <c r="B106" s="68">
        <f>B100</f>
        <v>1</v>
      </c>
      <c r="C106" s="68">
        <f>C100</f>
        <v>1</v>
      </c>
      <c r="D106" s="68">
        <f>D100</f>
        <v>1</v>
      </c>
      <c r="F106">
        <f>J75</f>
        <v>3</v>
      </c>
      <c r="G106">
        <f>L75</f>
        <v>2</v>
      </c>
      <c r="H106">
        <f>N75</f>
        <v>2</v>
      </c>
    </row>
    <row r="107" spans="1:8" x14ac:dyDescent="0.25">
      <c r="A107" s="62" t="s">
        <v>298</v>
      </c>
      <c r="B107" s="68">
        <f t="shared" ref="B107:C109" si="0">B101-B100</f>
        <v>0</v>
      </c>
      <c r="C107" s="68">
        <f t="shared" si="0"/>
        <v>1</v>
      </c>
      <c r="D107" s="68">
        <f t="shared" ref="D107" si="1">D101-D100</f>
        <v>1</v>
      </c>
      <c r="F107">
        <f>R16</f>
        <v>0</v>
      </c>
      <c r="G107">
        <f>T16</f>
        <v>0</v>
      </c>
      <c r="H107">
        <f>V16</f>
        <v>3</v>
      </c>
    </row>
    <row r="108" spans="1:8" x14ac:dyDescent="0.25">
      <c r="A108" s="62" t="s">
        <v>299</v>
      </c>
      <c r="B108" s="68">
        <f t="shared" si="0"/>
        <v>1.25</v>
      </c>
      <c r="C108" s="68">
        <f t="shared" si="0"/>
        <v>1.25</v>
      </c>
      <c r="D108" s="68">
        <f t="shared" ref="D108" si="2">D102-D101</f>
        <v>1</v>
      </c>
      <c r="F108">
        <f>R36</f>
        <v>1</v>
      </c>
      <c r="G108">
        <f>T36</f>
        <v>1</v>
      </c>
      <c r="H108">
        <f>V36</f>
        <v>2</v>
      </c>
    </row>
    <row r="109" spans="1:8" x14ac:dyDescent="0.25">
      <c r="A109" s="62" t="s">
        <v>300</v>
      </c>
      <c r="B109" s="68">
        <f t="shared" si="0"/>
        <v>0.75</v>
      </c>
      <c r="C109" s="68">
        <f t="shared" si="0"/>
        <v>0.75</v>
      </c>
      <c r="D109" s="68">
        <f t="shared" ref="D109" si="3">D103-D102</f>
        <v>1</v>
      </c>
      <c r="F109">
        <f>R55</f>
        <v>0</v>
      </c>
      <c r="G109">
        <f>T55</f>
        <v>3</v>
      </c>
      <c r="H109">
        <f>V55</f>
        <v>3</v>
      </c>
    </row>
    <row r="110" spans="1:8" x14ac:dyDescent="0.25">
      <c r="F110">
        <f>R75</f>
        <v>3</v>
      </c>
      <c r="G110">
        <f>T75</f>
        <v>2</v>
      </c>
      <c r="H110">
        <f>V75</f>
        <v>1</v>
      </c>
    </row>
    <row r="111" spans="1:8" x14ac:dyDescent="0.25">
      <c r="F111" t="s">
        <v>317</v>
      </c>
      <c r="G111" t="s">
        <v>316</v>
      </c>
      <c r="H111" t="s">
        <v>318</v>
      </c>
    </row>
    <row r="112" spans="1:8" x14ac:dyDescent="0.25">
      <c r="E112" s="1" t="s">
        <v>319</v>
      </c>
      <c r="F112">
        <f>TTEST(F99:F110,H99:H110,1,1)</f>
        <v>0.14041283057055054</v>
      </c>
      <c r="G112">
        <f>TTEST(F99:F110,G99:G110,1,1)</f>
        <v>0.10321978363726679</v>
      </c>
      <c r="H112">
        <f>TTEST(H99:H110,G99:G110,1,1)</f>
        <v>0.5</v>
      </c>
    </row>
    <row r="113" spans="1:16" x14ac:dyDescent="0.25">
      <c r="L113" t="s">
        <v>302</v>
      </c>
      <c r="N113" t="s">
        <v>303</v>
      </c>
      <c r="P113" t="s">
        <v>304</v>
      </c>
    </row>
    <row r="115" spans="1:16" x14ac:dyDescent="0.25">
      <c r="A115" s="64" t="s">
        <v>305</v>
      </c>
    </row>
    <row r="117" spans="1:16" x14ac:dyDescent="0.25">
      <c r="F117" s="1" t="s">
        <v>301</v>
      </c>
      <c r="G117" s="1"/>
      <c r="H117" s="1"/>
    </row>
    <row r="118" spans="1:16" x14ac:dyDescent="0.25">
      <c r="A118" s="62" t="s">
        <v>320</v>
      </c>
      <c r="B118" s="67" t="s">
        <v>6</v>
      </c>
      <c r="C118" s="67" t="s">
        <v>8</v>
      </c>
      <c r="D118" s="62" t="s">
        <v>9</v>
      </c>
      <c r="F118" s="1" t="s">
        <v>6</v>
      </c>
      <c r="G118" s="1" t="s">
        <v>289</v>
      </c>
      <c r="H118" s="1" t="s">
        <v>9</v>
      </c>
    </row>
    <row r="119" spans="1:16" x14ac:dyDescent="0.25">
      <c r="A119" s="62" t="s">
        <v>292</v>
      </c>
      <c r="B119" s="68">
        <f>MIN(F119:F130)</f>
        <v>1</v>
      </c>
      <c r="C119" s="68">
        <f>MIN(G119:G130)</f>
        <v>1</v>
      </c>
      <c r="D119" s="68">
        <f>MIN(H119:H130)</f>
        <v>1</v>
      </c>
      <c r="F119" s="1">
        <f>C16</f>
        <v>3</v>
      </c>
      <c r="G119" s="1">
        <f>E16</f>
        <v>3</v>
      </c>
      <c r="H119" s="1">
        <f>G16</f>
        <v>5</v>
      </c>
    </row>
    <row r="120" spans="1:16" x14ac:dyDescent="0.25">
      <c r="A120" s="62" t="s">
        <v>293</v>
      </c>
      <c r="B120" s="68">
        <f>QUARTILE(F119:F130,1)</f>
        <v>2.75</v>
      </c>
      <c r="C120" s="68">
        <f>QUARTILE(G119:G130,1)</f>
        <v>3.75</v>
      </c>
      <c r="D120" s="68">
        <f>QUARTILE(H119:H130,1)</f>
        <v>3.75</v>
      </c>
      <c r="F120" s="1">
        <f>C36</f>
        <v>1</v>
      </c>
      <c r="G120" s="1">
        <f>E36</f>
        <v>1</v>
      </c>
      <c r="H120" s="1">
        <f>G36</f>
        <v>1</v>
      </c>
    </row>
    <row r="121" spans="1:16" x14ac:dyDescent="0.25">
      <c r="A121" s="62" t="s">
        <v>294</v>
      </c>
      <c r="B121" s="68">
        <f>MEDIAN(F119:F130)</f>
        <v>4</v>
      </c>
      <c r="C121" s="68">
        <f>MEDIAN(G119:G130)</f>
        <v>4</v>
      </c>
      <c r="D121" s="68">
        <f>MEDIAN(H119:H130)</f>
        <v>4</v>
      </c>
      <c r="F121" s="1">
        <f>C55</f>
        <v>4</v>
      </c>
      <c r="G121" s="1">
        <f>E55</f>
        <v>5</v>
      </c>
      <c r="H121" s="1">
        <f>G55</f>
        <v>5</v>
      </c>
    </row>
    <row r="122" spans="1:16" x14ac:dyDescent="0.25">
      <c r="A122" s="62" t="s">
        <v>295</v>
      </c>
      <c r="B122" s="68">
        <f>QUARTILE(F119:F130,3)</f>
        <v>4</v>
      </c>
      <c r="C122" s="68">
        <f>QUARTILE(G119:G130,3)</f>
        <v>5</v>
      </c>
      <c r="D122" s="68">
        <f>QUARTILE(H119:H130,3)</f>
        <v>5</v>
      </c>
      <c r="F122" s="1">
        <f>C75</f>
        <v>4</v>
      </c>
      <c r="G122" s="1">
        <f>E75</f>
        <v>5</v>
      </c>
      <c r="H122" s="1">
        <f>G75</f>
        <v>4</v>
      </c>
    </row>
    <row r="123" spans="1:16" x14ac:dyDescent="0.25">
      <c r="A123" s="62" t="s">
        <v>296</v>
      </c>
      <c r="B123" s="68">
        <f>MAX(F119:F130)</f>
        <v>5</v>
      </c>
      <c r="C123" s="68">
        <f>MAX(G119:G130)</f>
        <v>6</v>
      </c>
      <c r="D123" s="68">
        <f>MAX(H119:H130)</f>
        <v>6</v>
      </c>
      <c r="F123" s="1">
        <f>K16</f>
        <v>5</v>
      </c>
      <c r="G123" s="1">
        <f>M16</f>
        <v>4</v>
      </c>
      <c r="H123" s="1">
        <f>O16</f>
        <v>3</v>
      </c>
    </row>
    <row r="124" spans="1:16" x14ac:dyDescent="0.25">
      <c r="A124" s="62"/>
      <c r="B124" s="68"/>
      <c r="C124" s="68"/>
      <c r="D124" s="68"/>
      <c r="F124" s="1">
        <f>K36</f>
        <v>4</v>
      </c>
      <c r="G124" s="1">
        <f>M36</f>
        <v>4</v>
      </c>
      <c r="H124" s="1">
        <f>O36</f>
        <v>4</v>
      </c>
    </row>
    <row r="125" spans="1:16" x14ac:dyDescent="0.25">
      <c r="A125" s="62" t="s">
        <v>297</v>
      </c>
      <c r="B125" s="68">
        <f>B120-B119</f>
        <v>1.75</v>
      </c>
      <c r="C125" s="68">
        <f>C120-C119</f>
        <v>2.75</v>
      </c>
      <c r="D125" s="68">
        <f>D120-D119</f>
        <v>2.75</v>
      </c>
      <c r="F125" s="1">
        <f>K55</f>
        <v>4</v>
      </c>
      <c r="G125" s="1">
        <f>M55</f>
        <v>5</v>
      </c>
      <c r="H125" s="1">
        <f>O55</f>
        <v>4</v>
      </c>
    </row>
    <row r="126" spans="1:16" x14ac:dyDescent="0.25">
      <c r="A126" s="62" t="str">
        <f>A120</f>
        <v>Q1</v>
      </c>
      <c r="B126" s="68">
        <f>B120</f>
        <v>2.75</v>
      </c>
      <c r="C126" s="68">
        <f>C120</f>
        <v>3.75</v>
      </c>
      <c r="D126" s="68">
        <f>D120</f>
        <v>3.75</v>
      </c>
      <c r="F126" s="1">
        <f>K75</f>
        <v>5</v>
      </c>
      <c r="G126" s="1">
        <f>M75</f>
        <v>6</v>
      </c>
      <c r="H126" s="1">
        <f>O75</f>
        <v>6</v>
      </c>
    </row>
    <row r="127" spans="1:16" x14ac:dyDescent="0.25">
      <c r="A127" s="62" t="s">
        <v>298</v>
      </c>
      <c r="B127" s="68">
        <f t="shared" ref="B127:D129" si="4">B121-B120</f>
        <v>1.25</v>
      </c>
      <c r="C127" s="68">
        <f t="shared" si="4"/>
        <v>0.25</v>
      </c>
      <c r="D127" s="68">
        <f t="shared" si="4"/>
        <v>0.25</v>
      </c>
      <c r="F127" s="1">
        <f>S16</f>
        <v>4</v>
      </c>
      <c r="G127" s="1">
        <f>U16</f>
        <v>3</v>
      </c>
      <c r="H127" s="1">
        <f>W16</f>
        <v>6</v>
      </c>
    </row>
    <row r="128" spans="1:16" x14ac:dyDescent="0.25">
      <c r="A128" s="62" t="s">
        <v>299</v>
      </c>
      <c r="B128" s="68">
        <f t="shared" ref="B128:C128" si="5">B122-B121</f>
        <v>0</v>
      </c>
      <c r="C128" s="68">
        <f t="shared" si="5"/>
        <v>1</v>
      </c>
      <c r="D128" s="68">
        <f t="shared" si="4"/>
        <v>1</v>
      </c>
      <c r="F128" s="1">
        <f>S36</f>
        <v>2</v>
      </c>
      <c r="G128" s="1">
        <f>U36</f>
        <v>4</v>
      </c>
      <c r="H128" s="1">
        <f>W36</f>
        <v>4</v>
      </c>
    </row>
    <row r="129" spans="1:8" x14ac:dyDescent="0.25">
      <c r="A129" s="62" t="s">
        <v>300</v>
      </c>
      <c r="B129" s="68">
        <f t="shared" ref="B129:C129" si="6">B123-B122</f>
        <v>1</v>
      </c>
      <c r="C129" s="68">
        <f t="shared" si="6"/>
        <v>1</v>
      </c>
      <c r="D129" s="68">
        <f t="shared" si="4"/>
        <v>1</v>
      </c>
      <c r="F129" s="1">
        <f>S55</f>
        <v>2</v>
      </c>
      <c r="G129" s="69">
        <f>U55</f>
        <v>4</v>
      </c>
      <c r="H129" s="1">
        <f>W55</f>
        <v>3</v>
      </c>
    </row>
    <row r="130" spans="1:8" x14ac:dyDescent="0.25">
      <c r="F130" s="1">
        <f>S75</f>
        <v>3</v>
      </c>
      <c r="G130" s="1">
        <f>U75</f>
        <v>6</v>
      </c>
      <c r="H130" s="1">
        <f>W75</f>
        <v>4</v>
      </c>
    </row>
    <row r="131" spans="1:8" x14ac:dyDescent="0.25">
      <c r="F131" s="1" t="s">
        <v>317</v>
      </c>
      <c r="G131" s="1" t="s">
        <v>316</v>
      </c>
      <c r="H131" s="1" t="s">
        <v>318</v>
      </c>
    </row>
    <row r="132" spans="1:8" x14ac:dyDescent="0.25">
      <c r="A132" s="49" t="s">
        <v>306</v>
      </c>
      <c r="E132" s="1" t="s">
        <v>319</v>
      </c>
      <c r="F132" s="1">
        <f>TTEST(F119:F130,H119:H130,1,1)</f>
        <v>3.5401977534017297E-2</v>
      </c>
      <c r="G132" s="1">
        <f>TTEST(F119:F130,G119:G130,1,1)</f>
        <v>2.7919999362084211E-2</v>
      </c>
      <c r="H132" s="1">
        <f>TTEST(H119:H130,G119:G130,1,1)</f>
        <v>0.41900330985717898</v>
      </c>
    </row>
    <row r="134" spans="1:8" x14ac:dyDescent="0.25">
      <c r="F134" s="1" t="s">
        <v>301</v>
      </c>
      <c r="G134" s="1"/>
      <c r="H134" s="1"/>
    </row>
    <row r="135" spans="1:8" x14ac:dyDescent="0.25">
      <c r="A135" s="62" t="s">
        <v>291</v>
      </c>
      <c r="B135" s="67" t="s">
        <v>6</v>
      </c>
      <c r="C135" s="67" t="s">
        <v>8</v>
      </c>
      <c r="D135" s="62" t="s">
        <v>9</v>
      </c>
      <c r="F135" s="1" t="s">
        <v>6</v>
      </c>
      <c r="G135" s="1" t="s">
        <v>289</v>
      </c>
      <c r="H135" s="1" t="s">
        <v>9</v>
      </c>
    </row>
    <row r="136" spans="1:8" x14ac:dyDescent="0.25">
      <c r="A136" s="62" t="s">
        <v>292</v>
      </c>
      <c r="B136" s="68">
        <f>MIN(F136:F147)</f>
        <v>0</v>
      </c>
      <c r="C136" s="68">
        <f>MIN(G136:G147)</f>
        <v>0</v>
      </c>
      <c r="D136" s="68">
        <f>MIN(H136:H147)</f>
        <v>0</v>
      </c>
      <c r="F136" s="1">
        <f>B17</f>
        <v>0</v>
      </c>
      <c r="G136" s="1">
        <f>D17</f>
        <v>0</v>
      </c>
      <c r="H136" s="1">
        <f>F17</f>
        <v>0</v>
      </c>
    </row>
    <row r="137" spans="1:8" x14ac:dyDescent="0.25">
      <c r="A137" s="62" t="s">
        <v>293</v>
      </c>
      <c r="B137" s="68">
        <f>QUARTILE(F136:F147,1)</f>
        <v>0</v>
      </c>
      <c r="C137" s="68">
        <f>QUARTILE(G136:G147,1)</f>
        <v>0</v>
      </c>
      <c r="D137" s="68">
        <f>QUARTILE(H136:H147,1)</f>
        <v>0</v>
      </c>
      <c r="F137" s="1">
        <f>B37</f>
        <v>0</v>
      </c>
      <c r="G137" s="1">
        <f>D37</f>
        <v>1</v>
      </c>
      <c r="H137" s="1">
        <f>F37</f>
        <v>0</v>
      </c>
    </row>
    <row r="138" spans="1:8" x14ac:dyDescent="0.25">
      <c r="A138" s="62" t="s">
        <v>294</v>
      </c>
      <c r="B138" s="68">
        <f>MEDIAN(F136:F147)</f>
        <v>0</v>
      </c>
      <c r="C138" s="68">
        <f>MEDIAN(G136:G147)</f>
        <v>0</v>
      </c>
      <c r="D138" s="68">
        <f>MEDIAN(H136:H147)</f>
        <v>0</v>
      </c>
      <c r="F138" s="1">
        <f>B56</f>
        <v>1</v>
      </c>
      <c r="G138" s="1">
        <f>D56</f>
        <v>1</v>
      </c>
      <c r="H138" s="1">
        <f>F56</f>
        <v>0</v>
      </c>
    </row>
    <row r="139" spans="1:8" x14ac:dyDescent="0.25">
      <c r="A139" s="62" t="s">
        <v>295</v>
      </c>
      <c r="B139" s="68">
        <f>QUARTILE(F136:F147,3)</f>
        <v>0</v>
      </c>
      <c r="C139" s="68">
        <f>QUARTILE(G136:G147,3)</f>
        <v>0</v>
      </c>
      <c r="D139" s="68">
        <f>QUARTILE(H136:H147,3)</f>
        <v>0</v>
      </c>
      <c r="F139" s="1">
        <f>B76</f>
        <v>0</v>
      </c>
      <c r="G139" s="1">
        <f>D76</f>
        <v>0</v>
      </c>
      <c r="H139" s="1">
        <f>F76</f>
        <v>0</v>
      </c>
    </row>
    <row r="140" spans="1:8" x14ac:dyDescent="0.25">
      <c r="A140" s="62" t="s">
        <v>296</v>
      </c>
      <c r="B140" s="68">
        <f>MAX(F136:F147)</f>
        <v>2</v>
      </c>
      <c r="C140" s="68">
        <f>MAX(G136:G147)</f>
        <v>1</v>
      </c>
      <c r="D140" s="68">
        <f>MAX(H136:H147)</f>
        <v>1</v>
      </c>
      <c r="F140" s="1">
        <f>J17</f>
        <v>0</v>
      </c>
      <c r="G140" s="1">
        <f>L17</f>
        <v>0</v>
      </c>
      <c r="H140" s="1">
        <f>N17</f>
        <v>0</v>
      </c>
    </row>
    <row r="141" spans="1:8" x14ac:dyDescent="0.25">
      <c r="A141" s="62"/>
      <c r="B141" s="68"/>
      <c r="C141" s="68"/>
      <c r="D141" s="68"/>
      <c r="F141" s="1">
        <f>J37</f>
        <v>0</v>
      </c>
      <c r="G141" s="1">
        <f>L37</f>
        <v>0</v>
      </c>
      <c r="H141" s="1">
        <f>N37</f>
        <v>0</v>
      </c>
    </row>
    <row r="142" spans="1:8" x14ac:dyDescent="0.25">
      <c r="A142" s="62" t="s">
        <v>297</v>
      </c>
      <c r="B142" s="68">
        <f>B137-B136</f>
        <v>0</v>
      </c>
      <c r="C142" s="68">
        <f>C137-C136</f>
        <v>0</v>
      </c>
      <c r="D142" s="68">
        <f>D137-D136</f>
        <v>0</v>
      </c>
      <c r="F142" s="1">
        <f>J56</f>
        <v>0</v>
      </c>
      <c r="G142" s="1">
        <f>L56</f>
        <v>0</v>
      </c>
      <c r="H142" s="1">
        <f>N56</f>
        <v>0</v>
      </c>
    </row>
    <row r="143" spans="1:8" x14ac:dyDescent="0.25">
      <c r="A143" s="62" t="str">
        <f>A137</f>
        <v>Q1</v>
      </c>
      <c r="B143" s="68">
        <f>B137</f>
        <v>0</v>
      </c>
      <c r="C143" s="68">
        <f>C137</f>
        <v>0</v>
      </c>
      <c r="D143" s="68">
        <f>D137</f>
        <v>0</v>
      </c>
      <c r="F143" s="1">
        <f>J76</f>
        <v>0</v>
      </c>
      <c r="G143" s="1">
        <f>L76</f>
        <v>0</v>
      </c>
      <c r="H143" s="1">
        <f>N76</f>
        <v>0</v>
      </c>
    </row>
    <row r="144" spans="1:8" x14ac:dyDescent="0.25">
      <c r="A144" s="62" t="s">
        <v>298</v>
      </c>
      <c r="B144" s="68">
        <f t="shared" ref="B144:D144" si="7">B138-B137</f>
        <v>0</v>
      </c>
      <c r="C144" s="68">
        <f t="shared" si="7"/>
        <v>0</v>
      </c>
      <c r="D144" s="68">
        <f t="shared" si="7"/>
        <v>0</v>
      </c>
      <c r="F144" s="1">
        <f>R17</f>
        <v>0</v>
      </c>
      <c r="G144" s="1">
        <f>T17</f>
        <v>0</v>
      </c>
      <c r="H144" s="1">
        <f>V17</f>
        <v>0</v>
      </c>
    </row>
    <row r="145" spans="1:8" x14ac:dyDescent="0.25">
      <c r="A145" s="62" t="s">
        <v>299</v>
      </c>
      <c r="B145" s="68">
        <f t="shared" ref="B145:D145" si="8">B139-B138</f>
        <v>0</v>
      </c>
      <c r="C145" s="68">
        <f t="shared" si="8"/>
        <v>0</v>
      </c>
      <c r="D145" s="68">
        <f t="shared" si="8"/>
        <v>0</v>
      </c>
      <c r="F145" s="1">
        <f>R37</f>
        <v>0</v>
      </c>
      <c r="G145" s="1">
        <f>T37</f>
        <v>0</v>
      </c>
      <c r="H145" s="1">
        <f>V37</f>
        <v>1</v>
      </c>
    </row>
    <row r="146" spans="1:8" x14ac:dyDescent="0.25">
      <c r="A146" s="62" t="s">
        <v>300</v>
      </c>
      <c r="B146" s="68">
        <f t="shared" ref="B146:D146" si="9">B140-B139</f>
        <v>2</v>
      </c>
      <c r="C146" s="68">
        <f t="shared" si="9"/>
        <v>1</v>
      </c>
      <c r="D146" s="68">
        <f t="shared" si="9"/>
        <v>1</v>
      </c>
      <c r="F146" s="1">
        <f>R56</f>
        <v>2</v>
      </c>
      <c r="G146" s="69">
        <f>T56</f>
        <v>0</v>
      </c>
      <c r="H146" s="1">
        <f>V56</f>
        <v>1</v>
      </c>
    </row>
    <row r="147" spans="1:8" x14ac:dyDescent="0.25">
      <c r="F147" s="1">
        <f>R76</f>
        <v>0</v>
      </c>
      <c r="G147" s="1">
        <f>T76</f>
        <v>0</v>
      </c>
      <c r="H147" s="1">
        <f>V76</f>
        <v>0</v>
      </c>
    </row>
    <row r="148" spans="1:8" x14ac:dyDescent="0.25">
      <c r="F148" s="1" t="s">
        <v>317</v>
      </c>
      <c r="G148" s="1" t="s">
        <v>316</v>
      </c>
      <c r="H148" s="1" t="s">
        <v>318</v>
      </c>
    </row>
    <row r="149" spans="1:8" x14ac:dyDescent="0.25">
      <c r="E149" s="1" t="s">
        <v>319</v>
      </c>
      <c r="F149" s="1">
        <f>TTEST(F136:F147,H136:H147,1,1)</f>
        <v>0.293149653460337</v>
      </c>
      <c r="G149" s="1">
        <f>TTEST(F136:F147,G136:G147,1,1)</f>
        <v>0.33711861908311291</v>
      </c>
      <c r="H149" s="1">
        <f>TTEST(H136:H147,G136:G147,1,1)</f>
        <v>0.5</v>
      </c>
    </row>
    <row r="150" spans="1:8" x14ac:dyDescent="0.25">
      <c r="A150" s="49" t="s">
        <v>307</v>
      </c>
    </row>
    <row r="152" spans="1:8" x14ac:dyDescent="0.25">
      <c r="F152" s="1" t="s">
        <v>301</v>
      </c>
      <c r="G152" s="1"/>
      <c r="H152" s="1"/>
    </row>
    <row r="153" spans="1:8" x14ac:dyDescent="0.25">
      <c r="A153" s="62" t="s">
        <v>320</v>
      </c>
      <c r="B153" s="67" t="s">
        <v>6</v>
      </c>
      <c r="C153" s="67" t="s">
        <v>8</v>
      </c>
      <c r="D153" s="62" t="s">
        <v>9</v>
      </c>
      <c r="F153" s="1" t="s">
        <v>6</v>
      </c>
      <c r="G153" s="1" t="s">
        <v>289</v>
      </c>
      <c r="H153" s="1" t="s">
        <v>9</v>
      </c>
    </row>
    <row r="154" spans="1:8" x14ac:dyDescent="0.25">
      <c r="A154" s="62" t="s">
        <v>292</v>
      </c>
      <c r="B154" s="68">
        <f>MIN(F154:F165)</f>
        <v>0</v>
      </c>
      <c r="C154" s="68">
        <f>MIN(G154:G165)</f>
        <v>0</v>
      </c>
      <c r="D154" s="68">
        <f>MIN(H154:H165)</f>
        <v>0</v>
      </c>
      <c r="F154" s="1">
        <f>C17</f>
        <v>0</v>
      </c>
      <c r="G154" s="1">
        <f>E17</f>
        <v>1</v>
      </c>
      <c r="H154" s="1">
        <f>G17</f>
        <v>0</v>
      </c>
    </row>
    <row r="155" spans="1:8" x14ac:dyDescent="0.25">
      <c r="A155" s="62" t="s">
        <v>293</v>
      </c>
      <c r="B155" s="68">
        <f>QUARTILE(F154:F165,1)</f>
        <v>0</v>
      </c>
      <c r="C155" s="68">
        <f>QUARTILE(G154:G165,1)</f>
        <v>0</v>
      </c>
      <c r="D155" s="68">
        <f>QUARTILE(H154:H165,1)</f>
        <v>0</v>
      </c>
      <c r="F155" s="1">
        <f>C37</f>
        <v>1</v>
      </c>
      <c r="G155" s="1">
        <f>E37</f>
        <v>1</v>
      </c>
      <c r="H155" s="1">
        <f>G37</f>
        <v>1</v>
      </c>
    </row>
    <row r="156" spans="1:8" x14ac:dyDescent="0.25">
      <c r="A156" s="62" t="s">
        <v>294</v>
      </c>
      <c r="B156" s="68">
        <f>MEDIAN(F154:F165)</f>
        <v>0</v>
      </c>
      <c r="C156" s="68">
        <f>MEDIAN(G154:G165)</f>
        <v>0</v>
      </c>
      <c r="D156" s="68">
        <f>MEDIAN(H154:H165)</f>
        <v>0</v>
      </c>
      <c r="F156" s="1">
        <f>C56</f>
        <v>0</v>
      </c>
      <c r="G156" s="1">
        <f>E56</f>
        <v>0</v>
      </c>
      <c r="H156" s="1">
        <f>G56</f>
        <v>0</v>
      </c>
    </row>
    <row r="157" spans="1:8" x14ac:dyDescent="0.25">
      <c r="A157" s="62" t="s">
        <v>295</v>
      </c>
      <c r="B157" s="68">
        <f>QUARTILE(F154:F165,3)</f>
        <v>1</v>
      </c>
      <c r="C157" s="68">
        <f>QUARTILE(G154:G165,3)</f>
        <v>0.25</v>
      </c>
      <c r="D157" s="68">
        <f>QUARTILE(H154:H165,3)</f>
        <v>0</v>
      </c>
      <c r="F157" s="1">
        <f>C76</f>
        <v>0</v>
      </c>
      <c r="G157" s="1">
        <f>E76</f>
        <v>0</v>
      </c>
      <c r="H157" s="1">
        <f>G76</f>
        <v>0</v>
      </c>
    </row>
    <row r="158" spans="1:8" x14ac:dyDescent="0.25">
      <c r="A158" s="62" t="s">
        <v>296</v>
      </c>
      <c r="B158" s="68">
        <f>MAX(F154:F165)</f>
        <v>2</v>
      </c>
      <c r="C158" s="68">
        <f>MAX(G154:G165)</f>
        <v>1</v>
      </c>
      <c r="D158" s="68">
        <f>MAX(H154:H165)</f>
        <v>2</v>
      </c>
      <c r="F158" s="1">
        <f>K17</f>
        <v>0</v>
      </c>
      <c r="G158" s="1">
        <f>M17</f>
        <v>0</v>
      </c>
      <c r="H158" s="1">
        <f>O17</f>
        <v>0</v>
      </c>
    </row>
    <row r="159" spans="1:8" x14ac:dyDescent="0.25">
      <c r="A159" s="62"/>
      <c r="B159" s="68"/>
      <c r="C159" s="68"/>
      <c r="D159" s="68"/>
      <c r="F159" s="1">
        <f>K37</f>
        <v>0</v>
      </c>
      <c r="G159" s="1">
        <f>M37</f>
        <v>0</v>
      </c>
      <c r="H159" s="1">
        <f>O37</f>
        <v>0</v>
      </c>
    </row>
    <row r="160" spans="1:8" x14ac:dyDescent="0.25">
      <c r="A160" s="62" t="s">
        <v>297</v>
      </c>
      <c r="B160" s="68">
        <f>B155-B154</f>
        <v>0</v>
      </c>
      <c r="C160" s="68">
        <f>C155-C154</f>
        <v>0</v>
      </c>
      <c r="D160" s="68">
        <f>D155-D154</f>
        <v>0</v>
      </c>
      <c r="F160" s="1">
        <f>K56</f>
        <v>1</v>
      </c>
      <c r="G160" s="1">
        <f>M56</f>
        <v>0</v>
      </c>
      <c r="H160" s="1">
        <f>O56</f>
        <v>0</v>
      </c>
    </row>
    <row r="161" spans="1:8" x14ac:dyDescent="0.25">
      <c r="A161" s="62" t="str">
        <f>A155</f>
        <v>Q1</v>
      </c>
      <c r="B161" s="68">
        <f>B155</f>
        <v>0</v>
      </c>
      <c r="C161" s="68">
        <f>C155</f>
        <v>0</v>
      </c>
      <c r="D161" s="68">
        <f>D155</f>
        <v>0</v>
      </c>
      <c r="F161" s="1">
        <f>K76</f>
        <v>0</v>
      </c>
      <c r="G161" s="1">
        <f>M76</f>
        <v>0</v>
      </c>
      <c r="H161" s="1">
        <f>O76</f>
        <v>0</v>
      </c>
    </row>
    <row r="162" spans="1:8" x14ac:dyDescent="0.25">
      <c r="A162" s="62" t="s">
        <v>298</v>
      </c>
      <c r="B162" s="68">
        <f t="shared" ref="B162:D162" si="10">B156-B155</f>
        <v>0</v>
      </c>
      <c r="C162" s="68">
        <f t="shared" si="10"/>
        <v>0</v>
      </c>
      <c r="D162" s="68">
        <f t="shared" si="10"/>
        <v>0</v>
      </c>
      <c r="F162" s="1">
        <f>S17</f>
        <v>1</v>
      </c>
      <c r="G162" s="1">
        <f>U17</f>
        <v>0</v>
      </c>
      <c r="H162" s="1">
        <f>W17</f>
        <v>0</v>
      </c>
    </row>
    <row r="163" spans="1:8" x14ac:dyDescent="0.25">
      <c r="A163" s="62" t="s">
        <v>299</v>
      </c>
      <c r="B163" s="68">
        <f t="shared" ref="B163:D163" si="11">B157-B156</f>
        <v>1</v>
      </c>
      <c r="C163" s="68">
        <f t="shared" si="11"/>
        <v>0.25</v>
      </c>
      <c r="D163" s="68">
        <f t="shared" si="11"/>
        <v>0</v>
      </c>
      <c r="F163" s="1">
        <f>S37</f>
        <v>0</v>
      </c>
      <c r="G163" s="1">
        <f>U37</f>
        <v>0</v>
      </c>
      <c r="H163" s="1">
        <f>W37</f>
        <v>0</v>
      </c>
    </row>
    <row r="164" spans="1:8" x14ac:dyDescent="0.25">
      <c r="A164" s="62" t="s">
        <v>300</v>
      </c>
      <c r="B164" s="68">
        <f t="shared" ref="B164:D164" si="12">B158-B157</f>
        <v>1</v>
      </c>
      <c r="C164" s="68">
        <f t="shared" si="12"/>
        <v>0.75</v>
      </c>
      <c r="D164" s="68">
        <f t="shared" si="12"/>
        <v>2</v>
      </c>
      <c r="F164" s="1">
        <f>S56</f>
        <v>2</v>
      </c>
      <c r="G164" s="69">
        <f>U56</f>
        <v>1</v>
      </c>
      <c r="H164" s="1">
        <f>W56</f>
        <v>2</v>
      </c>
    </row>
    <row r="165" spans="1:8" x14ac:dyDescent="0.25">
      <c r="F165" s="1">
        <f>S76</f>
        <v>0</v>
      </c>
      <c r="G165" s="1">
        <f>U76</f>
        <v>0</v>
      </c>
      <c r="H165" s="1">
        <f>W76</f>
        <v>0</v>
      </c>
    </row>
    <row r="166" spans="1:8" x14ac:dyDescent="0.25">
      <c r="F166" s="1" t="s">
        <v>317</v>
      </c>
      <c r="G166" s="1" t="s">
        <v>316</v>
      </c>
      <c r="H166" s="1" t="s">
        <v>318</v>
      </c>
    </row>
    <row r="167" spans="1:8" x14ac:dyDescent="0.25">
      <c r="A167" s="66" t="s">
        <v>308</v>
      </c>
      <c r="E167" s="1" t="s">
        <v>319</v>
      </c>
      <c r="F167" s="1">
        <f>TTEST(F154:F165,H154:H165,1,1)</f>
        <v>8.30434067591478E-2</v>
      </c>
      <c r="G167" s="1">
        <f>TTEST(F154:F165,G154:G165,1,1)</f>
        <v>0.16940034809810084</v>
      </c>
      <c r="H167" s="1">
        <f>TTEST(H154:H165,G154:G165,1,1)</f>
        <v>0.5</v>
      </c>
    </row>
    <row r="169" spans="1:8" x14ac:dyDescent="0.25">
      <c r="F169" s="1" t="s">
        <v>301</v>
      </c>
      <c r="G169" s="1"/>
      <c r="H169" s="1"/>
    </row>
    <row r="170" spans="1:8" x14ac:dyDescent="0.25">
      <c r="A170" s="62" t="s">
        <v>291</v>
      </c>
      <c r="B170" s="67" t="s">
        <v>6</v>
      </c>
      <c r="C170" s="67" t="s">
        <v>8</v>
      </c>
      <c r="D170" s="62" t="s">
        <v>9</v>
      </c>
      <c r="F170" s="1" t="s">
        <v>6</v>
      </c>
      <c r="G170" s="1" t="s">
        <v>289</v>
      </c>
      <c r="H170" s="1" t="s">
        <v>9</v>
      </c>
    </row>
    <row r="171" spans="1:8" x14ac:dyDescent="0.25">
      <c r="A171" s="62" t="s">
        <v>292</v>
      </c>
      <c r="B171" s="68">
        <f>MIN(F171:F182)</f>
        <v>0</v>
      </c>
      <c r="C171" s="68">
        <f>MIN(G171:G182)</f>
        <v>0</v>
      </c>
      <c r="D171" s="68">
        <f>MIN(H171:H182)</f>
        <v>0</v>
      </c>
      <c r="F171" s="1">
        <f>B18</f>
        <v>0</v>
      </c>
      <c r="G171" s="1">
        <f>D18</f>
        <v>0</v>
      </c>
      <c r="H171" s="1">
        <f>F18</f>
        <v>0</v>
      </c>
    </row>
    <row r="172" spans="1:8" x14ac:dyDescent="0.25">
      <c r="A172" s="62" t="s">
        <v>293</v>
      </c>
      <c r="B172" s="68">
        <f>QUARTILE(F171:F182,1)</f>
        <v>0</v>
      </c>
      <c r="C172" s="68">
        <f>QUARTILE(G171:G182,1)</f>
        <v>0</v>
      </c>
      <c r="D172" s="68">
        <f>QUARTILE(H171:H182,1)</f>
        <v>0</v>
      </c>
      <c r="F172" s="1">
        <f>B38</f>
        <v>0</v>
      </c>
      <c r="G172" s="1">
        <f>D38</f>
        <v>0</v>
      </c>
      <c r="H172" s="1">
        <f>F38</f>
        <v>1</v>
      </c>
    </row>
    <row r="173" spans="1:8" x14ac:dyDescent="0.25">
      <c r="A173" s="62" t="s">
        <v>294</v>
      </c>
      <c r="B173" s="68">
        <f>MEDIAN(F171:F182)</f>
        <v>0</v>
      </c>
      <c r="C173" s="68">
        <f>MEDIAN(G171:G182)</f>
        <v>0.5</v>
      </c>
      <c r="D173" s="68">
        <f>MEDIAN(H171:H182)</f>
        <v>0</v>
      </c>
      <c r="F173" s="1">
        <f>B57</f>
        <v>1</v>
      </c>
      <c r="G173" s="1">
        <f>D57</f>
        <v>0</v>
      </c>
      <c r="H173" s="1">
        <f>F57</f>
        <v>0</v>
      </c>
    </row>
    <row r="174" spans="1:8" x14ac:dyDescent="0.25">
      <c r="A174" s="62" t="s">
        <v>295</v>
      </c>
      <c r="B174" s="68">
        <f>QUARTILE(F171:F182,3)</f>
        <v>1</v>
      </c>
      <c r="C174" s="68">
        <f>QUARTILE(G171:G182,3)</f>
        <v>1</v>
      </c>
      <c r="D174" s="68">
        <f>QUARTILE(H171:H182,3)</f>
        <v>0.25</v>
      </c>
      <c r="F174" s="1">
        <f>B77</f>
        <v>2</v>
      </c>
      <c r="G174" s="1">
        <f>D77</f>
        <v>1</v>
      </c>
      <c r="H174" s="1">
        <f>F77</f>
        <v>0</v>
      </c>
    </row>
    <row r="175" spans="1:8" x14ac:dyDescent="0.25">
      <c r="A175" s="62" t="s">
        <v>296</v>
      </c>
      <c r="B175" s="68">
        <f>MAX(F171:F182)</f>
        <v>2</v>
      </c>
      <c r="C175" s="68">
        <f>MAX(G171:G182)</f>
        <v>3</v>
      </c>
      <c r="D175" s="68">
        <f>MAX(H171:H182)</f>
        <v>1</v>
      </c>
      <c r="F175" s="1">
        <f>J18</f>
        <v>0</v>
      </c>
      <c r="G175" s="1">
        <f>L18</f>
        <v>1</v>
      </c>
      <c r="H175" s="1">
        <f>N18</f>
        <v>0</v>
      </c>
    </row>
    <row r="176" spans="1:8" x14ac:dyDescent="0.25">
      <c r="A176" s="62"/>
      <c r="B176" s="68"/>
      <c r="C176" s="68"/>
      <c r="D176" s="68"/>
      <c r="F176" s="1">
        <f>J38</f>
        <v>0</v>
      </c>
      <c r="G176" s="1">
        <f>L38</f>
        <v>0</v>
      </c>
      <c r="H176" s="1">
        <f>N38</f>
        <v>0</v>
      </c>
    </row>
    <row r="177" spans="1:8" x14ac:dyDescent="0.25">
      <c r="A177" s="62" t="s">
        <v>297</v>
      </c>
      <c r="B177" s="68">
        <f>B172-B171</f>
        <v>0</v>
      </c>
      <c r="C177" s="68">
        <f>C172-C171</f>
        <v>0</v>
      </c>
      <c r="D177" s="68">
        <f>D172-D171</f>
        <v>0</v>
      </c>
      <c r="F177" s="1">
        <f>J57</f>
        <v>0</v>
      </c>
      <c r="G177" s="1">
        <f>L57</f>
        <v>3</v>
      </c>
      <c r="H177" s="1">
        <f>N57</f>
        <v>1</v>
      </c>
    </row>
    <row r="178" spans="1:8" x14ac:dyDescent="0.25">
      <c r="A178" s="62" t="str">
        <f>A172</f>
        <v>Q1</v>
      </c>
      <c r="B178" s="68">
        <f>B172</f>
        <v>0</v>
      </c>
      <c r="C178" s="68">
        <f>C172</f>
        <v>0</v>
      </c>
      <c r="D178" s="68">
        <f>D172</f>
        <v>0</v>
      </c>
      <c r="F178" s="1">
        <f>J77</f>
        <v>0</v>
      </c>
      <c r="G178" s="1">
        <f>L77</f>
        <v>1</v>
      </c>
      <c r="H178" s="1">
        <f>N77</f>
        <v>0</v>
      </c>
    </row>
    <row r="179" spans="1:8" x14ac:dyDescent="0.25">
      <c r="A179" s="62" t="s">
        <v>298</v>
      </c>
      <c r="B179" s="68">
        <f t="shared" ref="B179:D179" si="13">B173-B172</f>
        <v>0</v>
      </c>
      <c r="C179" s="68">
        <f t="shared" si="13"/>
        <v>0.5</v>
      </c>
      <c r="D179" s="68">
        <f t="shared" si="13"/>
        <v>0</v>
      </c>
      <c r="F179" s="1">
        <f>R18</f>
        <v>1</v>
      </c>
      <c r="G179" s="1">
        <f>T18</f>
        <v>0</v>
      </c>
      <c r="H179" s="1">
        <f>V18</f>
        <v>0</v>
      </c>
    </row>
    <row r="180" spans="1:8" x14ac:dyDescent="0.25">
      <c r="A180" s="62" t="s">
        <v>299</v>
      </c>
      <c r="B180" s="68">
        <f t="shared" ref="B180:D180" si="14">B174-B173</f>
        <v>1</v>
      </c>
      <c r="C180" s="68">
        <f t="shared" si="14"/>
        <v>0.5</v>
      </c>
      <c r="D180" s="68">
        <f t="shared" si="14"/>
        <v>0.25</v>
      </c>
      <c r="F180" s="1">
        <f>R38</f>
        <v>1</v>
      </c>
      <c r="G180" s="1">
        <f>T38</f>
        <v>1</v>
      </c>
      <c r="H180" s="1">
        <f>V38</f>
        <v>0</v>
      </c>
    </row>
    <row r="181" spans="1:8" x14ac:dyDescent="0.25">
      <c r="A181" s="62" t="s">
        <v>300</v>
      </c>
      <c r="B181" s="68">
        <f t="shared" ref="B181:D181" si="15">B175-B174</f>
        <v>1</v>
      </c>
      <c r="C181" s="68">
        <f t="shared" si="15"/>
        <v>2</v>
      </c>
      <c r="D181" s="68">
        <f t="shared" si="15"/>
        <v>0.75</v>
      </c>
      <c r="F181" s="1">
        <f>R57</f>
        <v>0</v>
      </c>
      <c r="G181" s="69">
        <f>T57</f>
        <v>1</v>
      </c>
      <c r="H181" s="1">
        <f>V57</f>
        <v>1</v>
      </c>
    </row>
    <row r="182" spans="1:8" x14ac:dyDescent="0.25">
      <c r="F182" s="1">
        <f>R77</f>
        <v>0</v>
      </c>
      <c r="G182" s="1">
        <f>T77</f>
        <v>0</v>
      </c>
      <c r="H182" s="1">
        <f>V77</f>
        <v>0</v>
      </c>
    </row>
    <row r="183" spans="1:8" x14ac:dyDescent="0.25">
      <c r="F183" s="1" t="s">
        <v>317</v>
      </c>
      <c r="G183" s="1" t="s">
        <v>316</v>
      </c>
      <c r="H183" s="1" t="s">
        <v>318</v>
      </c>
    </row>
    <row r="184" spans="1:8" x14ac:dyDescent="0.25">
      <c r="E184" s="1" t="s">
        <v>319</v>
      </c>
      <c r="F184" s="1">
        <f>TTEST(F171:F182,H171:H182,1,1)</f>
        <v>0.27525185780185829</v>
      </c>
      <c r="G184" s="1">
        <f>TTEST(F171:F182,G171:G182,1,1)</f>
        <v>0.23136224735502303</v>
      </c>
      <c r="H184" s="1">
        <f>TTEST(H171:H182,G171:G182,1,1)</f>
        <v>4.800683282803709E-2</v>
      </c>
    </row>
    <row r="185" spans="1:8" x14ac:dyDescent="0.25">
      <c r="A185" s="66" t="s">
        <v>309</v>
      </c>
    </row>
    <row r="187" spans="1:8" x14ac:dyDescent="0.25">
      <c r="F187" s="1" t="s">
        <v>301</v>
      </c>
      <c r="G187" s="1"/>
      <c r="H187" s="1"/>
    </row>
    <row r="188" spans="1:8" x14ac:dyDescent="0.25">
      <c r="A188" s="62" t="s">
        <v>320</v>
      </c>
      <c r="B188" s="67" t="s">
        <v>6</v>
      </c>
      <c r="C188" s="67" t="s">
        <v>8</v>
      </c>
      <c r="D188" s="62" t="s">
        <v>9</v>
      </c>
      <c r="F188" s="1" t="s">
        <v>6</v>
      </c>
      <c r="G188" s="1" t="s">
        <v>289</v>
      </c>
      <c r="H188" s="1" t="s">
        <v>9</v>
      </c>
    </row>
    <row r="189" spans="1:8" x14ac:dyDescent="0.25">
      <c r="A189" s="62" t="s">
        <v>292</v>
      </c>
      <c r="B189" s="68">
        <f>MIN(F189:F200)</f>
        <v>0</v>
      </c>
      <c r="C189" s="68">
        <f>MIN(G189:G200)</f>
        <v>0</v>
      </c>
      <c r="D189" s="68">
        <f>MIN(H189:H200)</f>
        <v>0</v>
      </c>
      <c r="F189" s="1">
        <f>C18</f>
        <v>0</v>
      </c>
      <c r="G189" s="1">
        <f>E18</f>
        <v>0</v>
      </c>
      <c r="H189" s="1">
        <f>G18</f>
        <v>1</v>
      </c>
    </row>
    <row r="190" spans="1:8" x14ac:dyDescent="0.25">
      <c r="A190" s="62" t="s">
        <v>293</v>
      </c>
      <c r="B190" s="68">
        <f>QUARTILE(F189:F200,1)</f>
        <v>1</v>
      </c>
      <c r="C190" s="68">
        <f>QUARTILE(G189:G200,1)</f>
        <v>0</v>
      </c>
      <c r="D190" s="68">
        <f>QUARTILE(H189:H200,1)</f>
        <v>0.75</v>
      </c>
      <c r="F190" s="1">
        <f>C38</f>
        <v>0</v>
      </c>
      <c r="G190" s="1">
        <f>E38</f>
        <v>1</v>
      </c>
      <c r="H190" s="1">
        <f>G38</f>
        <v>1</v>
      </c>
    </row>
    <row r="191" spans="1:8" x14ac:dyDescent="0.25">
      <c r="A191" s="62" t="s">
        <v>294</v>
      </c>
      <c r="B191" s="68">
        <f>MEDIAN(F189:F200)</f>
        <v>1</v>
      </c>
      <c r="C191" s="68">
        <f>MEDIAN(G189:G200)</f>
        <v>1</v>
      </c>
      <c r="D191" s="68">
        <f>MEDIAN(H189:H200)</f>
        <v>1</v>
      </c>
      <c r="F191" s="1">
        <f>C57</f>
        <v>2</v>
      </c>
      <c r="G191" s="1">
        <f>E57</f>
        <v>1</v>
      </c>
      <c r="H191" s="1">
        <f>G57</f>
        <v>1</v>
      </c>
    </row>
    <row r="192" spans="1:8" x14ac:dyDescent="0.25">
      <c r="A192" s="62" t="s">
        <v>295</v>
      </c>
      <c r="B192" s="68">
        <f>QUARTILE(F189:F200,3)</f>
        <v>1.25</v>
      </c>
      <c r="C192" s="68">
        <f>QUARTILE(G189:G200,3)</f>
        <v>1.25</v>
      </c>
      <c r="D192" s="68">
        <f>QUARTILE(H189:H200,3)</f>
        <v>1</v>
      </c>
      <c r="F192" s="1">
        <f>C77</f>
        <v>2</v>
      </c>
      <c r="G192" s="1">
        <f>E77</f>
        <v>1</v>
      </c>
      <c r="H192" s="1">
        <f>G77</f>
        <v>2</v>
      </c>
    </row>
    <row r="193" spans="1:8" x14ac:dyDescent="0.25">
      <c r="A193" s="62" t="s">
        <v>296</v>
      </c>
      <c r="B193" s="68">
        <f>MAX(F189:F200)</f>
        <v>2</v>
      </c>
      <c r="C193" s="68">
        <f>MAX(G189:G200)</f>
        <v>2</v>
      </c>
      <c r="D193" s="68">
        <f>MAX(H189:H200)</f>
        <v>2</v>
      </c>
      <c r="F193" s="1">
        <f>K18</f>
        <v>1</v>
      </c>
      <c r="G193" s="1">
        <f>M18</f>
        <v>1</v>
      </c>
      <c r="H193" s="1">
        <f>O18</f>
        <v>1</v>
      </c>
    </row>
    <row r="194" spans="1:8" x14ac:dyDescent="0.25">
      <c r="A194" s="62"/>
      <c r="B194" s="68"/>
      <c r="C194" s="68"/>
      <c r="D194" s="68"/>
      <c r="F194" s="1">
        <f>K38</f>
        <v>1</v>
      </c>
      <c r="G194" s="1">
        <f>M38</f>
        <v>2</v>
      </c>
      <c r="H194" s="1">
        <f>O38</f>
        <v>1</v>
      </c>
    </row>
    <row r="195" spans="1:8" x14ac:dyDescent="0.25">
      <c r="A195" s="62" t="s">
        <v>297</v>
      </c>
      <c r="B195" s="68">
        <f>B190-B189</f>
        <v>1</v>
      </c>
      <c r="C195" s="68">
        <f>C190-C189</f>
        <v>0</v>
      </c>
      <c r="D195" s="68">
        <f>D190-D189</f>
        <v>0.75</v>
      </c>
      <c r="F195" s="1">
        <f>K57</f>
        <v>1</v>
      </c>
      <c r="G195" s="1">
        <f>M57</f>
        <v>1</v>
      </c>
      <c r="H195" s="1">
        <f>O57</f>
        <v>1</v>
      </c>
    </row>
    <row r="196" spans="1:8" x14ac:dyDescent="0.25">
      <c r="A196" s="62" t="str">
        <f>A190</f>
        <v>Q1</v>
      </c>
      <c r="B196" s="68">
        <f>B190</f>
        <v>1</v>
      </c>
      <c r="C196" s="68">
        <f>C190</f>
        <v>0</v>
      </c>
      <c r="D196" s="68">
        <f>D190</f>
        <v>0.75</v>
      </c>
      <c r="F196" s="1">
        <f>K77</f>
        <v>1</v>
      </c>
      <c r="G196" s="1">
        <f>M77</f>
        <v>0</v>
      </c>
      <c r="H196" s="1">
        <f>O77</f>
        <v>0</v>
      </c>
    </row>
    <row r="197" spans="1:8" x14ac:dyDescent="0.25">
      <c r="A197" s="62" t="s">
        <v>298</v>
      </c>
      <c r="B197" s="68">
        <f t="shared" ref="B197:D197" si="16">B191-B190</f>
        <v>0</v>
      </c>
      <c r="C197" s="68">
        <f t="shared" si="16"/>
        <v>1</v>
      </c>
      <c r="D197" s="68">
        <f t="shared" si="16"/>
        <v>0.25</v>
      </c>
      <c r="F197" s="1">
        <f>S18</f>
        <v>1</v>
      </c>
      <c r="G197" s="1">
        <f>U18</f>
        <v>2</v>
      </c>
      <c r="H197" s="1">
        <f>W18</f>
        <v>0</v>
      </c>
    </row>
    <row r="198" spans="1:8" x14ac:dyDescent="0.25">
      <c r="A198" s="62" t="s">
        <v>299</v>
      </c>
      <c r="B198" s="68">
        <f t="shared" ref="B198:D198" si="17">B192-B191</f>
        <v>0.25</v>
      </c>
      <c r="C198" s="68">
        <f t="shared" si="17"/>
        <v>0.25</v>
      </c>
      <c r="D198" s="68">
        <f t="shared" si="17"/>
        <v>0</v>
      </c>
      <c r="F198" s="1">
        <f>S38</f>
        <v>2</v>
      </c>
      <c r="G198" s="1">
        <f>U38</f>
        <v>2</v>
      </c>
      <c r="H198" s="1">
        <f>W38</f>
        <v>2</v>
      </c>
    </row>
    <row r="199" spans="1:8" x14ac:dyDescent="0.25">
      <c r="A199" s="62" t="s">
        <v>300</v>
      </c>
      <c r="B199" s="68">
        <f t="shared" ref="B199:D199" si="18">B193-B192</f>
        <v>0.75</v>
      </c>
      <c r="C199" s="68">
        <f t="shared" si="18"/>
        <v>0.75</v>
      </c>
      <c r="D199" s="68">
        <f t="shared" si="18"/>
        <v>1</v>
      </c>
      <c r="F199" s="1">
        <f>S57</f>
        <v>1</v>
      </c>
      <c r="G199" s="69">
        <f>U57</f>
        <v>0</v>
      </c>
      <c r="H199" s="1">
        <f>W57</f>
        <v>0</v>
      </c>
    </row>
    <row r="200" spans="1:8" x14ac:dyDescent="0.25">
      <c r="F200" s="1">
        <f>S77</f>
        <v>1</v>
      </c>
      <c r="G200" s="1">
        <f>U77</f>
        <v>0</v>
      </c>
      <c r="H200" s="1">
        <f>W77</f>
        <v>1</v>
      </c>
    </row>
    <row r="201" spans="1:8" x14ac:dyDescent="0.25">
      <c r="F201" s="1" t="s">
        <v>317</v>
      </c>
      <c r="G201" s="1" t="s">
        <v>316</v>
      </c>
      <c r="H201" s="1" t="s">
        <v>318</v>
      </c>
    </row>
    <row r="202" spans="1:8" x14ac:dyDescent="0.25">
      <c r="E202" s="1" t="s">
        <v>319</v>
      </c>
      <c r="F202" s="1">
        <f>TTEST(F189:F200,H189:H200,1,1)</f>
        <v>0.21910294966882926</v>
      </c>
      <c r="G202" s="1">
        <f>TTEST(F189:F200,G189:G200,1,1)</f>
        <v>0.25177295291459145</v>
      </c>
      <c r="H202" s="1">
        <f>TTEST(H189:H200,G189:G200,1,1)</f>
        <v>0.5</v>
      </c>
    </row>
    <row r="205" spans="1:8" x14ac:dyDescent="0.25">
      <c r="A205" t="s">
        <v>310</v>
      </c>
    </row>
    <row r="207" spans="1:8" x14ac:dyDescent="0.25">
      <c r="F207" s="1" t="s">
        <v>301</v>
      </c>
      <c r="G207" s="1"/>
      <c r="H207" s="1"/>
    </row>
    <row r="208" spans="1:8" x14ac:dyDescent="0.25">
      <c r="A208" s="62" t="s">
        <v>291</v>
      </c>
      <c r="B208" s="67" t="s">
        <v>6</v>
      </c>
      <c r="C208" s="67" t="s">
        <v>8</v>
      </c>
      <c r="D208" s="62" t="s">
        <v>9</v>
      </c>
      <c r="F208" s="1" t="s">
        <v>6</v>
      </c>
      <c r="G208" s="1" t="s">
        <v>289</v>
      </c>
      <c r="H208" s="1" t="s">
        <v>9</v>
      </c>
    </row>
    <row r="209" spans="1:8" x14ac:dyDescent="0.25">
      <c r="A209" s="62" t="s">
        <v>292</v>
      </c>
      <c r="B209" s="68">
        <f>MIN(F209:F220)</f>
        <v>0</v>
      </c>
      <c r="C209" s="68">
        <f>MIN(G209:G220)</f>
        <v>0</v>
      </c>
      <c r="D209" s="68">
        <f>MIN(H209:H220)</f>
        <v>0</v>
      </c>
      <c r="F209" s="1">
        <f>SUM(F171,F136)</f>
        <v>0</v>
      </c>
      <c r="G209" s="1">
        <f>SUM(G171,G136)</f>
        <v>0</v>
      </c>
      <c r="H209" s="1">
        <f>SUM(H171,H136)</f>
        <v>0</v>
      </c>
    </row>
    <row r="210" spans="1:8" x14ac:dyDescent="0.25">
      <c r="A210" s="62" t="s">
        <v>293</v>
      </c>
      <c r="B210" s="68">
        <f>QUARTILE(F209:F220,1)</f>
        <v>0</v>
      </c>
      <c r="C210" s="68">
        <f>QUARTILE(G209:G220,1)</f>
        <v>0</v>
      </c>
      <c r="D210" s="68">
        <f>QUARTILE(H209:H220,1)</f>
        <v>0</v>
      </c>
      <c r="F210" s="1">
        <f>SUM(F172,F137)</f>
        <v>0</v>
      </c>
      <c r="G210" s="1">
        <f>SUM(G172,G137)</f>
        <v>1</v>
      </c>
      <c r="H210" s="1">
        <f>SUM(H172,H137)</f>
        <v>1</v>
      </c>
    </row>
    <row r="211" spans="1:8" x14ac:dyDescent="0.25">
      <c r="A211" s="62" t="s">
        <v>294</v>
      </c>
      <c r="B211" s="68">
        <f>MEDIAN(F209:F220)</f>
        <v>0</v>
      </c>
      <c r="C211" s="68">
        <f>MEDIAN(G209:G220)</f>
        <v>1</v>
      </c>
      <c r="D211" s="68">
        <f>MEDIAN(H209:H220)</f>
        <v>0</v>
      </c>
      <c r="F211" s="1">
        <f>SUM(F173,F138)</f>
        <v>2</v>
      </c>
      <c r="G211" s="1">
        <f>SUM(G173,G138)</f>
        <v>1</v>
      </c>
      <c r="H211" s="1">
        <f>SUM(H173,H138)</f>
        <v>0</v>
      </c>
    </row>
    <row r="212" spans="1:8" x14ac:dyDescent="0.25">
      <c r="A212" s="62" t="s">
        <v>295</v>
      </c>
      <c r="B212" s="68">
        <f>QUARTILE(F209:F220,3)</f>
        <v>1.25</v>
      </c>
      <c r="C212" s="68">
        <f>QUARTILE(G209:G220,3)</f>
        <v>1</v>
      </c>
      <c r="D212" s="68">
        <f>QUARTILE(H209:H220,3)</f>
        <v>1</v>
      </c>
      <c r="F212" s="1">
        <f>SUM(F174,F139)</f>
        <v>2</v>
      </c>
      <c r="G212" s="1">
        <f>SUM(G174,G139)</f>
        <v>1</v>
      </c>
      <c r="H212" s="1">
        <f>SUM(H174,H139)</f>
        <v>0</v>
      </c>
    </row>
    <row r="213" spans="1:8" x14ac:dyDescent="0.25">
      <c r="A213" s="62" t="s">
        <v>296</v>
      </c>
      <c r="B213" s="68">
        <f>MAX(F209:F220)</f>
        <v>2</v>
      </c>
      <c r="C213" s="68">
        <f>MAX(G209:G220)</f>
        <v>3</v>
      </c>
      <c r="D213" s="68">
        <f>MAX(H209:H220)</f>
        <v>2</v>
      </c>
      <c r="F213" s="1">
        <f>SUM(F175,F140)</f>
        <v>0</v>
      </c>
      <c r="G213" s="1">
        <f>SUM(G175,G140)</f>
        <v>1</v>
      </c>
      <c r="H213" s="1">
        <f>SUM(H175,H140)</f>
        <v>0</v>
      </c>
    </row>
    <row r="214" spans="1:8" x14ac:dyDescent="0.25">
      <c r="A214" s="62"/>
      <c r="B214" s="68"/>
      <c r="C214" s="68"/>
      <c r="D214" s="68"/>
      <c r="F214" s="1">
        <f>SUM(F176,F141)</f>
        <v>0</v>
      </c>
      <c r="G214" s="1">
        <f>SUM(G176,G141)</f>
        <v>0</v>
      </c>
      <c r="H214" s="1">
        <f>SUM(H176,H141)</f>
        <v>0</v>
      </c>
    </row>
    <row r="215" spans="1:8" x14ac:dyDescent="0.25">
      <c r="A215" s="62" t="s">
        <v>297</v>
      </c>
      <c r="B215" s="68">
        <f>B210-B209</f>
        <v>0</v>
      </c>
      <c r="C215" s="68">
        <f>C210-C209</f>
        <v>0</v>
      </c>
      <c r="D215" s="68">
        <f>D210-D209</f>
        <v>0</v>
      </c>
      <c r="F215" s="1">
        <f>SUM(F177,F142)</f>
        <v>0</v>
      </c>
      <c r="G215" s="1">
        <f>SUM(G177,G142)</f>
        <v>3</v>
      </c>
      <c r="H215" s="1">
        <f>SUM(H177,H142)</f>
        <v>1</v>
      </c>
    </row>
    <row r="216" spans="1:8" x14ac:dyDescent="0.25">
      <c r="A216" s="62" t="str">
        <f>A210</f>
        <v>Q1</v>
      </c>
      <c r="B216" s="68">
        <f>B210</f>
        <v>0</v>
      </c>
      <c r="C216" s="68">
        <f>C210</f>
        <v>0</v>
      </c>
      <c r="D216" s="68">
        <f>D210</f>
        <v>0</v>
      </c>
      <c r="F216" s="1">
        <f>SUM(F178,F143)</f>
        <v>0</v>
      </c>
      <c r="G216" s="1">
        <f>SUM(G178,G143)</f>
        <v>1</v>
      </c>
      <c r="H216" s="1">
        <f>SUM(H178,H143)</f>
        <v>0</v>
      </c>
    </row>
    <row r="217" spans="1:8" x14ac:dyDescent="0.25">
      <c r="A217" s="62" t="s">
        <v>298</v>
      </c>
      <c r="B217" s="68">
        <f t="shared" ref="B217:D217" si="19">B211-B210</f>
        <v>0</v>
      </c>
      <c r="C217" s="68">
        <f t="shared" si="19"/>
        <v>1</v>
      </c>
      <c r="D217" s="68">
        <f t="shared" si="19"/>
        <v>0</v>
      </c>
      <c r="F217" s="1">
        <f>SUM(F179,F144)</f>
        <v>1</v>
      </c>
      <c r="G217" s="1">
        <f>SUM(G179,G144)</f>
        <v>0</v>
      </c>
      <c r="H217" s="1">
        <f>SUM(H179,H144)</f>
        <v>0</v>
      </c>
    </row>
    <row r="218" spans="1:8" x14ac:dyDescent="0.25">
      <c r="A218" s="62" t="s">
        <v>299</v>
      </c>
      <c r="B218" s="68">
        <f t="shared" ref="B218:D218" si="20">B212-B211</f>
        <v>1.25</v>
      </c>
      <c r="C218" s="68">
        <f t="shared" si="20"/>
        <v>0</v>
      </c>
      <c r="D218" s="68">
        <f t="shared" si="20"/>
        <v>1</v>
      </c>
      <c r="F218" s="1">
        <f>SUM(F180,F145)</f>
        <v>1</v>
      </c>
      <c r="G218" s="1">
        <f>SUM(G180,G145)</f>
        <v>1</v>
      </c>
      <c r="H218" s="1">
        <f>SUM(H180,H145)</f>
        <v>1</v>
      </c>
    </row>
    <row r="219" spans="1:8" x14ac:dyDescent="0.25">
      <c r="A219" s="62" t="s">
        <v>300</v>
      </c>
      <c r="B219" s="68">
        <f t="shared" ref="B219:D219" si="21">B213-B212</f>
        <v>0.75</v>
      </c>
      <c r="C219" s="68">
        <f t="shared" si="21"/>
        <v>2</v>
      </c>
      <c r="D219" s="68">
        <f t="shared" si="21"/>
        <v>1</v>
      </c>
      <c r="F219" s="1">
        <f>SUM(F181,F146)</f>
        <v>2</v>
      </c>
      <c r="G219" s="1">
        <f>SUM(G181,G146)</f>
        <v>1</v>
      </c>
      <c r="H219" s="1">
        <f>SUM(H181,H146)</f>
        <v>2</v>
      </c>
    </row>
    <row r="220" spans="1:8" x14ac:dyDescent="0.25">
      <c r="F220" s="1">
        <f>SUM(F182,F147)</f>
        <v>0</v>
      </c>
      <c r="G220" s="1">
        <f>SUM(G182,G147)</f>
        <v>0</v>
      </c>
      <c r="H220" s="1">
        <f>SUM(H182,H147)</f>
        <v>0</v>
      </c>
    </row>
    <row r="221" spans="1:8" x14ac:dyDescent="0.25">
      <c r="F221" s="1" t="s">
        <v>317</v>
      </c>
      <c r="G221" s="1" t="s">
        <v>316</v>
      </c>
      <c r="H221" s="1" t="s">
        <v>318</v>
      </c>
    </row>
    <row r="222" spans="1:8" x14ac:dyDescent="0.25">
      <c r="E222" s="1" t="s">
        <v>319</v>
      </c>
      <c r="F222" s="1">
        <f>TTEST(F209:F220,H209:H220,1,1)</f>
        <v>0.19442616407085705</v>
      </c>
      <c r="G222" s="1">
        <f>TTEST(F209:F220,G209:G220,1,1)</f>
        <v>0.31901473621855275</v>
      </c>
      <c r="H222" s="1">
        <f>TTEST(H209:H220,G209:G220,1,1)</f>
        <v>4.800683282803709E-2</v>
      </c>
    </row>
    <row r="224" spans="1:8" x14ac:dyDescent="0.25">
      <c r="A224" t="s">
        <v>311</v>
      </c>
    </row>
    <row r="226" spans="1:8" x14ac:dyDescent="0.25">
      <c r="F226" s="1" t="s">
        <v>301</v>
      </c>
      <c r="G226" s="1"/>
      <c r="H226" s="1"/>
    </row>
    <row r="227" spans="1:8" x14ac:dyDescent="0.25">
      <c r="A227" s="62" t="s">
        <v>320</v>
      </c>
      <c r="B227" s="67" t="s">
        <v>6</v>
      </c>
      <c r="C227" s="67" t="s">
        <v>8</v>
      </c>
      <c r="D227" s="62" t="s">
        <v>9</v>
      </c>
      <c r="F227" s="1" t="s">
        <v>6</v>
      </c>
      <c r="G227" s="1" t="s">
        <v>289</v>
      </c>
      <c r="H227" s="1" t="s">
        <v>9</v>
      </c>
    </row>
    <row r="228" spans="1:8" x14ac:dyDescent="0.25">
      <c r="A228" s="62" t="s">
        <v>292</v>
      </c>
      <c r="B228" s="68">
        <f>MIN(F228:F239)</f>
        <v>0</v>
      </c>
      <c r="C228" s="68">
        <f>MIN(G228:G239)</f>
        <v>0</v>
      </c>
      <c r="D228" s="68">
        <f>MIN(H228:H239)</f>
        <v>0</v>
      </c>
      <c r="F228">
        <f>SUM(F189,F154)</f>
        <v>0</v>
      </c>
      <c r="G228" s="1">
        <f>SUM(G189,G154)</f>
        <v>1</v>
      </c>
      <c r="H228" s="1">
        <f>SUM(H189,H154)</f>
        <v>1</v>
      </c>
    </row>
    <row r="229" spans="1:8" x14ac:dyDescent="0.25">
      <c r="A229" s="62" t="s">
        <v>293</v>
      </c>
      <c r="B229" s="68">
        <f>QUARTILE(F228:F239,1)</f>
        <v>1</v>
      </c>
      <c r="C229" s="68">
        <f>QUARTILE(G228:G239,1)</f>
        <v>1</v>
      </c>
      <c r="D229" s="68">
        <f>QUARTILE(H228:H239,1)</f>
        <v>1</v>
      </c>
      <c r="F229" s="1">
        <f>SUM(F190,F155)</f>
        <v>1</v>
      </c>
      <c r="G229" s="1">
        <f>SUM(G190,G155)</f>
        <v>2</v>
      </c>
      <c r="H229" s="1">
        <f>SUM(H190,H155)</f>
        <v>2</v>
      </c>
    </row>
    <row r="230" spans="1:8" x14ac:dyDescent="0.25">
      <c r="A230" s="62" t="s">
        <v>294</v>
      </c>
      <c r="B230" s="68">
        <f>MEDIAN(F228:F239)</f>
        <v>1.5</v>
      </c>
      <c r="C230" s="68">
        <f>MEDIAN(G228:G239)</f>
        <v>1</v>
      </c>
      <c r="D230" s="68">
        <f>MEDIAN(H228:H239)</f>
        <v>1</v>
      </c>
      <c r="F230" s="1">
        <f>SUM(F191,F156)</f>
        <v>2</v>
      </c>
      <c r="G230" s="1">
        <f>SUM(G191,G156)</f>
        <v>1</v>
      </c>
      <c r="H230" s="1">
        <f>SUM(H191,H156)</f>
        <v>1</v>
      </c>
    </row>
    <row r="231" spans="1:8" x14ac:dyDescent="0.25">
      <c r="A231" s="62" t="s">
        <v>295</v>
      </c>
      <c r="B231" s="68">
        <f>QUARTILE(F228:F239,3)</f>
        <v>2</v>
      </c>
      <c r="C231" s="68">
        <f>QUARTILE(G228:G239,3)</f>
        <v>2</v>
      </c>
      <c r="D231" s="68">
        <f>QUARTILE(H228:H239,3)</f>
        <v>2</v>
      </c>
      <c r="F231" s="1">
        <f>SUM(F192,F157)</f>
        <v>2</v>
      </c>
      <c r="G231" s="1">
        <f>SUM(G192,G157)</f>
        <v>1</v>
      </c>
      <c r="H231" s="1">
        <f>SUM(H192,H157)</f>
        <v>2</v>
      </c>
    </row>
    <row r="232" spans="1:8" x14ac:dyDescent="0.25">
      <c r="A232" s="62" t="s">
        <v>296</v>
      </c>
      <c r="B232" s="68">
        <f>MAX(F228:F239)</f>
        <v>3</v>
      </c>
      <c r="C232" s="68">
        <f>MAX(G228:G239)</f>
        <v>2</v>
      </c>
      <c r="D232" s="68">
        <f>MAX(H228:H239)</f>
        <v>2</v>
      </c>
      <c r="F232" s="1">
        <f>SUM(F193,F158)</f>
        <v>1</v>
      </c>
      <c r="G232" s="1">
        <f>SUM(G193,G158)</f>
        <v>1</v>
      </c>
      <c r="H232" s="1">
        <f>SUM(H193,H158)</f>
        <v>1</v>
      </c>
    </row>
    <row r="233" spans="1:8" x14ac:dyDescent="0.25">
      <c r="A233" s="62"/>
      <c r="B233" s="68"/>
      <c r="C233" s="68"/>
      <c r="D233" s="68"/>
      <c r="F233" s="1">
        <f>SUM(F194,F159)</f>
        <v>1</v>
      </c>
      <c r="G233" s="1">
        <f>SUM(G194,G159)</f>
        <v>2</v>
      </c>
      <c r="H233" s="1">
        <f>SUM(H194,H159)</f>
        <v>1</v>
      </c>
    </row>
    <row r="234" spans="1:8" x14ac:dyDescent="0.25">
      <c r="A234" s="62" t="s">
        <v>297</v>
      </c>
      <c r="B234" s="68">
        <f>B229-B228</f>
        <v>1</v>
      </c>
      <c r="C234" s="68">
        <f>C229-C228</f>
        <v>1</v>
      </c>
      <c r="D234" s="68">
        <f>D229-D228</f>
        <v>1</v>
      </c>
      <c r="F234" s="1">
        <f>SUM(F195,F160)</f>
        <v>2</v>
      </c>
      <c r="G234" s="1">
        <f>SUM(G195,G160)</f>
        <v>1</v>
      </c>
      <c r="H234" s="1">
        <f>SUM(H195,H160)</f>
        <v>1</v>
      </c>
    </row>
    <row r="235" spans="1:8" x14ac:dyDescent="0.25">
      <c r="A235" s="62" t="str">
        <f>A229</f>
        <v>Q1</v>
      </c>
      <c r="B235" s="68">
        <f>B229</f>
        <v>1</v>
      </c>
      <c r="C235" s="68">
        <f>C229</f>
        <v>1</v>
      </c>
      <c r="D235" s="68">
        <f>D229</f>
        <v>1</v>
      </c>
      <c r="F235" s="1">
        <f>SUM(F196,F161)</f>
        <v>1</v>
      </c>
      <c r="G235" s="1">
        <f>SUM(G196,G161)</f>
        <v>0</v>
      </c>
      <c r="H235" s="1">
        <f>SUM(H196,H161)</f>
        <v>0</v>
      </c>
    </row>
    <row r="236" spans="1:8" x14ac:dyDescent="0.25">
      <c r="A236" s="62" t="s">
        <v>298</v>
      </c>
      <c r="B236" s="68">
        <f t="shared" ref="B236:D236" si="22">B230-B229</f>
        <v>0.5</v>
      </c>
      <c r="C236" s="68">
        <f t="shared" si="22"/>
        <v>0</v>
      </c>
      <c r="D236" s="68">
        <f t="shared" si="22"/>
        <v>0</v>
      </c>
      <c r="F236" s="1">
        <f>SUM(F197,F162)</f>
        <v>2</v>
      </c>
      <c r="G236" s="1">
        <f>SUM(G197,G162)</f>
        <v>2</v>
      </c>
      <c r="H236" s="1">
        <f>SUM(H197,H162)</f>
        <v>0</v>
      </c>
    </row>
    <row r="237" spans="1:8" x14ac:dyDescent="0.25">
      <c r="A237" s="62" t="s">
        <v>299</v>
      </c>
      <c r="B237" s="68">
        <f t="shared" ref="B237:D237" si="23">B231-B230</f>
        <v>0.5</v>
      </c>
      <c r="C237" s="68">
        <f t="shared" si="23"/>
        <v>1</v>
      </c>
      <c r="D237" s="68">
        <f t="shared" si="23"/>
        <v>1</v>
      </c>
      <c r="F237" s="1">
        <f>SUM(F198,F163)</f>
        <v>2</v>
      </c>
      <c r="G237" s="1">
        <f>SUM(G198,G163)</f>
        <v>2</v>
      </c>
      <c r="H237" s="1">
        <f>SUM(H198,H163)</f>
        <v>2</v>
      </c>
    </row>
    <row r="238" spans="1:8" x14ac:dyDescent="0.25">
      <c r="A238" s="62" t="s">
        <v>300</v>
      </c>
      <c r="B238" s="68">
        <f t="shared" ref="B238:D238" si="24">B232-B231</f>
        <v>1</v>
      </c>
      <c r="C238" s="68">
        <f t="shared" si="24"/>
        <v>0</v>
      </c>
      <c r="D238" s="68">
        <f t="shared" si="24"/>
        <v>0</v>
      </c>
      <c r="F238" s="1">
        <f>SUM(F199,F164)</f>
        <v>3</v>
      </c>
      <c r="G238" s="1">
        <f>SUM(G199,G164)</f>
        <v>1</v>
      </c>
      <c r="H238" s="1">
        <f>SUM(H199,H164)</f>
        <v>2</v>
      </c>
    </row>
    <row r="239" spans="1:8" x14ac:dyDescent="0.25">
      <c r="F239" s="1">
        <f>SUM(F200,F165)</f>
        <v>1</v>
      </c>
      <c r="G239" s="1">
        <f>SUM(G200,G165)</f>
        <v>0</v>
      </c>
      <c r="H239" s="1">
        <f>SUM(H200,H165)</f>
        <v>1</v>
      </c>
    </row>
    <row r="240" spans="1:8" x14ac:dyDescent="0.25">
      <c r="F240" s="1" t="s">
        <v>317</v>
      </c>
      <c r="G240" s="1" t="s">
        <v>316</v>
      </c>
      <c r="H240" s="1" t="s">
        <v>318</v>
      </c>
    </row>
    <row r="241" spans="1:8" x14ac:dyDescent="0.25">
      <c r="E241" s="1" t="s">
        <v>319</v>
      </c>
      <c r="F241" s="1">
        <f>TTEST(F228:F239,H228:H239,1,1)</f>
        <v>0.10994392156377948</v>
      </c>
      <c r="G241" s="1">
        <f>TTEST(F228:F239,G228:G239,1,1)</f>
        <v>0.13286160574888634</v>
      </c>
      <c r="H241" s="1">
        <f>TTEST(H228:H239,G228:G239,1,1)</f>
        <v>0.5</v>
      </c>
    </row>
    <row r="242" spans="1:8" x14ac:dyDescent="0.25">
      <c r="A242" t="s">
        <v>312</v>
      </c>
    </row>
    <row r="244" spans="1:8" x14ac:dyDescent="0.25">
      <c r="F244" s="1" t="s">
        <v>301</v>
      </c>
      <c r="G244" s="1"/>
      <c r="H244" s="1"/>
    </row>
    <row r="245" spans="1:8" x14ac:dyDescent="0.25">
      <c r="A245" s="62" t="s">
        <v>291</v>
      </c>
      <c r="B245" s="67" t="s">
        <v>6</v>
      </c>
      <c r="C245" s="67" t="s">
        <v>8</v>
      </c>
      <c r="D245" s="62" t="s">
        <v>9</v>
      </c>
      <c r="F245" s="1" t="s">
        <v>6</v>
      </c>
      <c r="G245" s="1" t="s">
        <v>289</v>
      </c>
      <c r="H245" s="1" t="s">
        <v>9</v>
      </c>
    </row>
    <row r="246" spans="1:8" x14ac:dyDescent="0.25">
      <c r="A246" s="62" t="s">
        <v>292</v>
      </c>
      <c r="B246" s="68">
        <f>MIN(F246:F257)</f>
        <v>0</v>
      </c>
      <c r="C246" s="68">
        <f>MIN(G246:G257)</f>
        <v>0</v>
      </c>
      <c r="D246" s="68">
        <f>MIN(H246:H257)</f>
        <v>0</v>
      </c>
      <c r="F246" s="1">
        <f>SUM(F99,F171)</f>
        <v>1</v>
      </c>
      <c r="G246" s="1">
        <f>SUM(G99,G171)</f>
        <v>2</v>
      </c>
      <c r="H246" s="1">
        <f>SUM(H99,H171)</f>
        <v>0</v>
      </c>
    </row>
    <row r="247" spans="1:8" x14ac:dyDescent="0.25">
      <c r="A247" s="62" t="s">
        <v>293</v>
      </c>
      <c r="B247" s="68">
        <f>QUARTILE(F246:F257,1)</f>
        <v>1</v>
      </c>
      <c r="C247" s="68">
        <f>QUARTILE(G246:G257,1)</f>
        <v>2</v>
      </c>
      <c r="D247" s="68">
        <f>QUARTILE(H246:H257,1)</f>
        <v>1</v>
      </c>
      <c r="F247" s="1">
        <f>SUM(F100,F172)</f>
        <v>1</v>
      </c>
      <c r="G247" s="1">
        <f>SUM(G100,G172)</f>
        <v>0</v>
      </c>
      <c r="H247" s="1">
        <f>SUM(H100,H172)</f>
        <v>1</v>
      </c>
    </row>
    <row r="248" spans="1:8" x14ac:dyDescent="0.25">
      <c r="A248" s="62" t="s">
        <v>294</v>
      </c>
      <c r="B248" s="68">
        <f>MEDIAN(F246:F257)</f>
        <v>2</v>
      </c>
      <c r="C248" s="68">
        <f>MEDIAN(G246:G257)</f>
        <v>3</v>
      </c>
      <c r="D248" s="68">
        <f>MEDIAN(H246:H257)</f>
        <v>2.5</v>
      </c>
      <c r="F248" s="1">
        <f>SUM(F101,F173)</f>
        <v>2</v>
      </c>
      <c r="G248" s="1">
        <f>SUM(G101,G173)</f>
        <v>4</v>
      </c>
      <c r="H248" s="1">
        <f>SUM(H101,H173)</f>
        <v>4</v>
      </c>
    </row>
    <row r="249" spans="1:8" x14ac:dyDescent="0.25">
      <c r="A249" s="62" t="s">
        <v>295</v>
      </c>
      <c r="B249" s="68">
        <f>QUARTILE(F246:F257,3)</f>
        <v>2.25</v>
      </c>
      <c r="C249" s="68">
        <f>QUARTILE(G246:G257,3)</f>
        <v>4</v>
      </c>
      <c r="D249" s="68">
        <f>QUARTILE(H246:H257,3)</f>
        <v>3.25</v>
      </c>
      <c r="F249" s="1">
        <f>SUM(F102,F174)</f>
        <v>5</v>
      </c>
      <c r="G249" s="1">
        <f>SUM(G102,G174)</f>
        <v>5</v>
      </c>
      <c r="H249" s="1">
        <f>SUM(H102,H174)</f>
        <v>3</v>
      </c>
    </row>
    <row r="250" spans="1:8" x14ac:dyDescent="0.25">
      <c r="A250" s="62" t="s">
        <v>296</v>
      </c>
      <c r="B250" s="68">
        <f>MAX(F246:F257)</f>
        <v>5</v>
      </c>
      <c r="C250" s="68">
        <f>MAX(G246:G257)</f>
        <v>5</v>
      </c>
      <c r="D250" s="68">
        <f>MAX(H246:H257)</f>
        <v>4</v>
      </c>
      <c r="F250" s="1">
        <f>SUM(F103,F175)</f>
        <v>1</v>
      </c>
      <c r="G250" s="1">
        <f>SUM(G103,G175)</f>
        <v>3</v>
      </c>
      <c r="H250" s="1">
        <f>SUM(H103,H175)</f>
        <v>1</v>
      </c>
    </row>
    <row r="251" spans="1:8" x14ac:dyDescent="0.25">
      <c r="A251" s="62"/>
      <c r="B251" s="68"/>
      <c r="C251" s="68"/>
      <c r="D251" s="68"/>
      <c r="F251" s="1">
        <f>SUM(F104,F176)</f>
        <v>2</v>
      </c>
      <c r="G251" s="1">
        <f>SUM(G104,G176)</f>
        <v>4</v>
      </c>
      <c r="H251" s="1">
        <f>SUM(H104,H176)</f>
        <v>4</v>
      </c>
    </row>
    <row r="252" spans="1:8" x14ac:dyDescent="0.25">
      <c r="A252" s="62" t="s">
        <v>297</v>
      </c>
      <c r="B252" s="68">
        <f>B247-B246</f>
        <v>1</v>
      </c>
      <c r="C252" s="68">
        <f>C247-C246</f>
        <v>2</v>
      </c>
      <c r="D252" s="68">
        <f>D247-D246</f>
        <v>1</v>
      </c>
      <c r="F252" s="1">
        <f>SUM(F105,F177)</f>
        <v>2</v>
      </c>
      <c r="G252" s="1">
        <f>SUM(G105,G177)</f>
        <v>4</v>
      </c>
      <c r="H252" s="1">
        <f>SUM(H105,H177)</f>
        <v>3</v>
      </c>
    </row>
    <row r="253" spans="1:8" x14ac:dyDescent="0.25">
      <c r="A253" s="62" t="str">
        <f>A247</f>
        <v>Q1</v>
      </c>
      <c r="B253" s="68">
        <f>B247</f>
        <v>1</v>
      </c>
      <c r="C253" s="68">
        <f>C247</f>
        <v>2</v>
      </c>
      <c r="D253" s="68">
        <f>D247</f>
        <v>1</v>
      </c>
      <c r="F253" s="1">
        <f>SUM(F106,F178)</f>
        <v>3</v>
      </c>
      <c r="G253" s="1">
        <f>SUM(G106,G178)</f>
        <v>3</v>
      </c>
      <c r="H253" s="1">
        <f>SUM(H106,H178)</f>
        <v>2</v>
      </c>
    </row>
    <row r="254" spans="1:8" x14ac:dyDescent="0.25">
      <c r="A254" s="62" t="s">
        <v>298</v>
      </c>
      <c r="B254" s="68">
        <f t="shared" ref="B254:D254" si="25">B248-B247</f>
        <v>1</v>
      </c>
      <c r="C254" s="68">
        <f t="shared" si="25"/>
        <v>1</v>
      </c>
      <c r="D254" s="68">
        <f t="shared" si="25"/>
        <v>1.5</v>
      </c>
      <c r="F254" s="1">
        <f>SUM(F107,F179)</f>
        <v>1</v>
      </c>
      <c r="G254" s="1">
        <f>SUM(G107,G179)</f>
        <v>0</v>
      </c>
      <c r="H254" s="1">
        <f>SUM(H107,H179)</f>
        <v>3</v>
      </c>
    </row>
    <row r="255" spans="1:8" x14ac:dyDescent="0.25">
      <c r="A255" s="62" t="s">
        <v>299</v>
      </c>
      <c r="B255" s="68">
        <f t="shared" ref="B255:D255" si="26">B249-B248</f>
        <v>0.25</v>
      </c>
      <c r="C255" s="68">
        <f t="shared" si="26"/>
        <v>1</v>
      </c>
      <c r="D255" s="68">
        <f t="shared" si="26"/>
        <v>0.75</v>
      </c>
      <c r="F255" s="1">
        <f>SUM(F108,F180)</f>
        <v>2</v>
      </c>
      <c r="G255" s="1">
        <f>SUM(G108,G180)</f>
        <v>2</v>
      </c>
      <c r="H255" s="1">
        <f>SUM(H108,H180)</f>
        <v>2</v>
      </c>
    </row>
    <row r="256" spans="1:8" x14ac:dyDescent="0.25">
      <c r="A256" s="62" t="s">
        <v>300</v>
      </c>
      <c r="B256" s="68">
        <f t="shared" ref="B256:D256" si="27">B250-B249</f>
        <v>2.75</v>
      </c>
      <c r="C256" s="68">
        <f t="shared" si="27"/>
        <v>1</v>
      </c>
      <c r="D256" s="68">
        <f t="shared" si="27"/>
        <v>0.75</v>
      </c>
      <c r="F256" s="1">
        <f>SUM(F109,F181)</f>
        <v>0</v>
      </c>
      <c r="G256" s="1">
        <f>SUM(G109,G181)</f>
        <v>4</v>
      </c>
      <c r="H256" s="1">
        <f>SUM(H109,H181)</f>
        <v>4</v>
      </c>
    </row>
    <row r="257" spans="1:8" x14ac:dyDescent="0.25">
      <c r="F257" s="1">
        <f>SUM(F110,F182)</f>
        <v>3</v>
      </c>
      <c r="G257" s="1">
        <f>SUM(G110,G182)</f>
        <v>2</v>
      </c>
      <c r="H257" s="1">
        <f>SUM(H110,H182)</f>
        <v>1</v>
      </c>
    </row>
    <row r="258" spans="1:8" x14ac:dyDescent="0.25">
      <c r="F258" s="1" t="s">
        <v>317</v>
      </c>
      <c r="G258" s="1" t="s">
        <v>316</v>
      </c>
      <c r="H258" s="1" t="s">
        <v>318</v>
      </c>
    </row>
    <row r="259" spans="1:8" x14ac:dyDescent="0.25">
      <c r="E259" s="1" t="s">
        <v>319</v>
      </c>
      <c r="F259" s="1">
        <f>TTEST(F246:F257,H246:H257,1,1)</f>
        <v>0.22370402640997239</v>
      </c>
      <c r="G259" s="1">
        <f>TTEST(F246:F257,G246:G257,1,1)</f>
        <v>4.8006832828037145E-2</v>
      </c>
      <c r="H259" s="1">
        <f>TTEST(H246:H257,G246:G257,1,1)</f>
        <v>0.16940034809810084</v>
      </c>
    </row>
    <row r="261" spans="1:8" x14ac:dyDescent="0.25">
      <c r="A261" t="s">
        <v>313</v>
      </c>
    </row>
    <row r="263" spans="1:8" x14ac:dyDescent="0.25">
      <c r="F263" s="1" t="s">
        <v>301</v>
      </c>
      <c r="G263" s="1"/>
      <c r="H263" s="1"/>
    </row>
    <row r="264" spans="1:8" x14ac:dyDescent="0.25">
      <c r="A264" s="62" t="s">
        <v>320</v>
      </c>
      <c r="B264" s="67" t="s">
        <v>6</v>
      </c>
      <c r="C264" s="67" t="s">
        <v>8</v>
      </c>
      <c r="D264" s="62" t="s">
        <v>9</v>
      </c>
      <c r="F264" s="1" t="s">
        <v>6</v>
      </c>
      <c r="G264" s="1" t="s">
        <v>289</v>
      </c>
      <c r="H264" s="1" t="s">
        <v>9</v>
      </c>
    </row>
    <row r="265" spans="1:8" x14ac:dyDescent="0.25">
      <c r="A265" s="62" t="s">
        <v>292</v>
      </c>
      <c r="B265" s="68">
        <f>MIN(F265:F276)</f>
        <v>1</v>
      </c>
      <c r="C265" s="68">
        <f>MIN(G265:G276)</f>
        <v>2</v>
      </c>
      <c r="D265" s="68">
        <f>MIN(H265:H276)</f>
        <v>2</v>
      </c>
      <c r="F265" s="1">
        <f>SUM(F119,F189)</f>
        <v>3</v>
      </c>
      <c r="G265" s="1">
        <f>SUM(G119,G189)</f>
        <v>3</v>
      </c>
      <c r="H265" s="1">
        <f>SUM(H119,H189)</f>
        <v>6</v>
      </c>
    </row>
    <row r="266" spans="1:8" x14ac:dyDescent="0.25">
      <c r="A266" s="62" t="s">
        <v>293</v>
      </c>
      <c r="B266" s="68">
        <f>QUARTILE(F265:F276,1)</f>
        <v>3.75</v>
      </c>
      <c r="C266" s="68">
        <f>QUARTILE(G265:G276,1)</f>
        <v>4.75</v>
      </c>
      <c r="D266" s="68">
        <f>QUARTILE(H265:H276,1)</f>
        <v>4.75</v>
      </c>
      <c r="F266" s="1">
        <f>SUM(F120,F190)</f>
        <v>1</v>
      </c>
      <c r="G266" s="1">
        <f>SUM(G120,G190)</f>
        <v>2</v>
      </c>
      <c r="H266" s="1">
        <f>SUM(H120,H190)</f>
        <v>2</v>
      </c>
    </row>
    <row r="267" spans="1:8" x14ac:dyDescent="0.25">
      <c r="A267" s="62" t="s">
        <v>294</v>
      </c>
      <c r="B267" s="68">
        <f>MEDIAN(F265:F276)</f>
        <v>5</v>
      </c>
      <c r="C267" s="68">
        <f>MEDIAN(G265:G276)</f>
        <v>6</v>
      </c>
      <c r="D267" s="68">
        <f>MEDIAN(H265:H276)</f>
        <v>5.5</v>
      </c>
      <c r="F267" s="1">
        <f>SUM(F121,F191)</f>
        <v>6</v>
      </c>
      <c r="G267" s="1">
        <f>SUM(G121,G191)</f>
        <v>6</v>
      </c>
      <c r="H267" s="1">
        <f>SUM(H121,H191)</f>
        <v>6</v>
      </c>
    </row>
    <row r="268" spans="1:8" x14ac:dyDescent="0.25">
      <c r="A268" s="62" t="s">
        <v>295</v>
      </c>
      <c r="B268" s="68">
        <f>QUARTILE(F265:F276,3)</f>
        <v>6</v>
      </c>
      <c r="C268" s="68">
        <f>QUARTILE(G265:G276,3)</f>
        <v>6</v>
      </c>
      <c r="D268" s="68">
        <f>QUARTILE(H265:H276,3)</f>
        <v>6</v>
      </c>
      <c r="F268" s="1">
        <f>SUM(F122,F192)</f>
        <v>6</v>
      </c>
      <c r="G268" s="1">
        <f>SUM(G122,G192)</f>
        <v>6</v>
      </c>
      <c r="H268" s="1">
        <f>SUM(H122,H192)</f>
        <v>6</v>
      </c>
    </row>
    <row r="269" spans="1:8" x14ac:dyDescent="0.25">
      <c r="A269" s="62" t="s">
        <v>296</v>
      </c>
      <c r="B269" s="68">
        <f>MAX(F265:F276)</f>
        <v>6</v>
      </c>
      <c r="C269" s="68">
        <f>MAX(G265:G276)</f>
        <v>6</v>
      </c>
      <c r="D269" s="68">
        <f>MAX(H265:H276)</f>
        <v>6</v>
      </c>
      <c r="F269" s="1">
        <f>SUM(F123,F193)</f>
        <v>6</v>
      </c>
      <c r="G269" s="1">
        <f>SUM(G123,G193)</f>
        <v>5</v>
      </c>
      <c r="H269" s="1">
        <f>SUM(H123,H193)</f>
        <v>4</v>
      </c>
    </row>
    <row r="270" spans="1:8" x14ac:dyDescent="0.25">
      <c r="A270" s="62"/>
      <c r="B270" s="68"/>
      <c r="C270" s="68"/>
      <c r="D270" s="68"/>
      <c r="F270" s="1">
        <f>SUM(F124,F194)</f>
        <v>5</v>
      </c>
      <c r="G270" s="1">
        <f>SUM(G124,G194)</f>
        <v>6</v>
      </c>
      <c r="H270" s="1">
        <f>SUM(H124,H194)</f>
        <v>5</v>
      </c>
    </row>
    <row r="271" spans="1:8" x14ac:dyDescent="0.25">
      <c r="A271" s="62" t="s">
        <v>297</v>
      </c>
      <c r="B271" s="68">
        <f>B266-B265</f>
        <v>2.75</v>
      </c>
      <c r="C271" s="68">
        <f>C266-C265</f>
        <v>2.75</v>
      </c>
      <c r="D271" s="68">
        <f>D266-D265</f>
        <v>2.75</v>
      </c>
      <c r="F271" s="1">
        <f>SUM(F125,F195)</f>
        <v>5</v>
      </c>
      <c r="G271" s="1">
        <f>SUM(G125,G195)</f>
        <v>6</v>
      </c>
      <c r="H271" s="1">
        <f>SUM(H125,H195)</f>
        <v>5</v>
      </c>
    </row>
    <row r="272" spans="1:8" x14ac:dyDescent="0.25">
      <c r="A272" s="62" t="str">
        <f>A266</f>
        <v>Q1</v>
      </c>
      <c r="B272" s="68">
        <f>B266</f>
        <v>3.75</v>
      </c>
      <c r="C272" s="68">
        <f>C266</f>
        <v>4.75</v>
      </c>
      <c r="D272" s="68">
        <f>D266</f>
        <v>4.75</v>
      </c>
      <c r="F272" s="1">
        <f>SUM(F126,F196)</f>
        <v>6</v>
      </c>
      <c r="G272" s="1">
        <f>SUM(G126,G196)</f>
        <v>6</v>
      </c>
      <c r="H272" s="1">
        <f>SUM(H126,H196)</f>
        <v>6</v>
      </c>
    </row>
    <row r="273" spans="1:8" x14ac:dyDescent="0.25">
      <c r="A273" s="62" t="s">
        <v>298</v>
      </c>
      <c r="B273" s="68">
        <f t="shared" ref="B273:D273" si="28">B267-B266</f>
        <v>1.25</v>
      </c>
      <c r="C273" s="68">
        <f t="shared" si="28"/>
        <v>1.25</v>
      </c>
      <c r="D273" s="68">
        <f t="shared" si="28"/>
        <v>0.75</v>
      </c>
      <c r="F273" s="1">
        <f>SUM(F127,F197)</f>
        <v>5</v>
      </c>
      <c r="G273" s="1">
        <f>SUM(G127,G197)</f>
        <v>5</v>
      </c>
      <c r="H273" s="1">
        <f>SUM(H127,H197)</f>
        <v>6</v>
      </c>
    </row>
    <row r="274" spans="1:8" x14ac:dyDescent="0.25">
      <c r="A274" s="62" t="s">
        <v>299</v>
      </c>
      <c r="B274" s="68">
        <f t="shared" ref="B274:D274" si="29">B268-B267</f>
        <v>1</v>
      </c>
      <c r="C274" s="68">
        <f t="shared" si="29"/>
        <v>0</v>
      </c>
      <c r="D274" s="68">
        <f t="shared" si="29"/>
        <v>0.5</v>
      </c>
      <c r="F274" s="1">
        <f>SUM(F128,F198)</f>
        <v>4</v>
      </c>
      <c r="G274" s="1">
        <f>SUM(G128,G198)</f>
        <v>6</v>
      </c>
      <c r="H274" s="1">
        <f>SUM(H128,H198)</f>
        <v>6</v>
      </c>
    </row>
    <row r="275" spans="1:8" x14ac:dyDescent="0.25">
      <c r="A275" s="62" t="s">
        <v>300</v>
      </c>
      <c r="B275" s="68">
        <f t="shared" ref="B275:D275" si="30">B269-B268</f>
        <v>0</v>
      </c>
      <c r="C275" s="68">
        <f t="shared" si="30"/>
        <v>0</v>
      </c>
      <c r="D275" s="68">
        <f t="shared" si="30"/>
        <v>0</v>
      </c>
      <c r="F275" s="1">
        <f>SUM(F129,F199)</f>
        <v>3</v>
      </c>
      <c r="G275" s="1">
        <f>SUM(G129,G199)</f>
        <v>4</v>
      </c>
      <c r="H275" s="1">
        <f>SUM(H129,H199)</f>
        <v>3</v>
      </c>
    </row>
    <row r="276" spans="1:8" x14ac:dyDescent="0.25">
      <c r="F276" s="1">
        <f>SUM(F130,F200)</f>
        <v>4</v>
      </c>
      <c r="G276" s="1">
        <f>SUM(G130,G200)</f>
        <v>6</v>
      </c>
      <c r="H276" s="1">
        <f>SUM(H130,H200)</f>
        <v>5</v>
      </c>
    </row>
    <row r="277" spans="1:8" x14ac:dyDescent="0.25">
      <c r="F277" s="1" t="s">
        <v>317</v>
      </c>
      <c r="G277" s="1" t="s">
        <v>316</v>
      </c>
      <c r="H277" s="1" t="s">
        <v>318</v>
      </c>
    </row>
    <row r="278" spans="1:8" x14ac:dyDescent="0.25">
      <c r="E278" s="1" t="s">
        <v>319</v>
      </c>
      <c r="F278" s="1">
        <f>TTEST(F265:F276,H265:H276,1,1)</f>
        <v>9.5527149048284632E-2</v>
      </c>
      <c r="G278" s="1">
        <f>TTEST(F265:F276,G265:G276,1,1)</f>
        <v>2.3170824298802142E-2</v>
      </c>
      <c r="H278" s="1">
        <f>TTEST(H265:H276,G265:G276,1,1)</f>
        <v>0.40439068116310323</v>
      </c>
    </row>
    <row r="279" spans="1:8" x14ac:dyDescent="0.25">
      <c r="A279" t="s">
        <v>314</v>
      </c>
    </row>
    <row r="281" spans="1:8" x14ac:dyDescent="0.25">
      <c r="F281" s="1" t="s">
        <v>301</v>
      </c>
      <c r="G281" s="1"/>
      <c r="H281" s="1"/>
    </row>
    <row r="282" spans="1:8" x14ac:dyDescent="0.25">
      <c r="A282" s="62" t="s">
        <v>291</v>
      </c>
      <c r="B282" s="67" t="s">
        <v>6</v>
      </c>
      <c r="C282" s="67" t="s">
        <v>8</v>
      </c>
      <c r="D282" s="62" t="s">
        <v>9</v>
      </c>
      <c r="F282" s="1" t="s">
        <v>6</v>
      </c>
      <c r="G282" s="1" t="s">
        <v>289</v>
      </c>
      <c r="H282" s="1" t="s">
        <v>9</v>
      </c>
    </row>
    <row r="283" spans="1:8" x14ac:dyDescent="0.25">
      <c r="A283" s="62" t="s">
        <v>292</v>
      </c>
      <c r="B283" s="68">
        <f>MIN(F283:F294)</f>
        <v>1</v>
      </c>
      <c r="C283" s="68">
        <f>MIN(G283:G294)</f>
        <v>0</v>
      </c>
      <c r="D283" s="68">
        <f>MIN(H283:H294)</f>
        <v>0</v>
      </c>
      <c r="F283" s="1">
        <f>SUM(F99,F136,F171)</f>
        <v>1</v>
      </c>
      <c r="G283" s="1">
        <f>SUM(G99,G136,G171)</f>
        <v>2</v>
      </c>
      <c r="H283" s="1">
        <f>SUM(H99,H136,H171)</f>
        <v>0</v>
      </c>
    </row>
    <row r="284" spans="1:8" x14ac:dyDescent="0.25">
      <c r="A284" s="62" t="s">
        <v>293</v>
      </c>
      <c r="B284" s="68">
        <f>QUARTILE(F283:F294,1)</f>
        <v>1</v>
      </c>
      <c r="C284" s="68">
        <f>QUARTILE(G283:G294,1)</f>
        <v>2</v>
      </c>
      <c r="D284" s="68">
        <f>QUARTILE(H283:H294,1)</f>
        <v>1</v>
      </c>
      <c r="F284" s="1">
        <f>SUM(F100,F137,F172)</f>
        <v>1</v>
      </c>
      <c r="G284" s="1">
        <f>SUM(G100,G137,G172)</f>
        <v>1</v>
      </c>
      <c r="H284" s="1">
        <f>SUM(H100,H137,H172)</f>
        <v>1</v>
      </c>
    </row>
    <row r="285" spans="1:8" x14ac:dyDescent="0.25">
      <c r="A285" s="62" t="s">
        <v>294</v>
      </c>
      <c r="B285" s="68">
        <f>MEDIAN(F283:F294)</f>
        <v>2</v>
      </c>
      <c r="C285" s="68">
        <f>MEDIAN(G283:G294)</f>
        <v>3</v>
      </c>
      <c r="D285" s="68">
        <f>MEDIAN(H283:H294)</f>
        <v>3</v>
      </c>
      <c r="F285" s="1">
        <f>SUM(F101,F138,F173)</f>
        <v>3</v>
      </c>
      <c r="G285" s="1">
        <f>SUM(G101,G138,G173)</f>
        <v>5</v>
      </c>
      <c r="H285" s="1">
        <f>SUM(H101,H138,H173)</f>
        <v>4</v>
      </c>
    </row>
    <row r="286" spans="1:8" x14ac:dyDescent="0.25">
      <c r="A286" s="62" t="s">
        <v>295</v>
      </c>
      <c r="B286" s="68">
        <f>QUARTILE(F283:F294,3)</f>
        <v>3</v>
      </c>
      <c r="C286" s="68">
        <f>QUARTILE(G283:G294,3)</f>
        <v>4</v>
      </c>
      <c r="D286" s="68">
        <f>QUARTILE(H283:H294,3)</f>
        <v>3.25</v>
      </c>
      <c r="F286" s="1">
        <f>SUM(F102,F139,F174)</f>
        <v>5</v>
      </c>
      <c r="G286" s="1">
        <f>SUM(G102,G139,G174)</f>
        <v>5</v>
      </c>
      <c r="H286" s="1">
        <f>SUM(H102,H139,H174)</f>
        <v>3</v>
      </c>
    </row>
    <row r="287" spans="1:8" x14ac:dyDescent="0.25">
      <c r="A287" s="62" t="s">
        <v>296</v>
      </c>
      <c r="B287" s="68">
        <f>MAX(F283:F294)</f>
        <v>5</v>
      </c>
      <c r="C287" s="68">
        <f>MAX(G283:G294)</f>
        <v>5</v>
      </c>
      <c r="D287" s="68">
        <f>MAX(H283:H294)</f>
        <v>5</v>
      </c>
      <c r="F287" s="1">
        <f>SUM(F103,F140,F175)</f>
        <v>1</v>
      </c>
      <c r="G287" s="1">
        <f>SUM(G103,G140,G175)</f>
        <v>3</v>
      </c>
      <c r="H287" s="1">
        <f>SUM(H103,H140,H175)</f>
        <v>1</v>
      </c>
    </row>
    <row r="288" spans="1:8" x14ac:dyDescent="0.25">
      <c r="A288" s="62"/>
      <c r="B288" s="68"/>
      <c r="C288" s="68"/>
      <c r="D288" s="68"/>
      <c r="F288" s="1">
        <f>SUM(F104,F141,F176)</f>
        <v>2</v>
      </c>
      <c r="G288" s="1">
        <f>SUM(G104,G141,G176)</f>
        <v>4</v>
      </c>
      <c r="H288" s="1">
        <f>SUM(H104,H141,H176)</f>
        <v>4</v>
      </c>
    </row>
    <row r="289" spans="1:8" x14ac:dyDescent="0.25">
      <c r="A289" s="62" t="s">
        <v>297</v>
      </c>
      <c r="B289" s="68">
        <f>B284-B283</f>
        <v>0</v>
      </c>
      <c r="C289" s="68">
        <f>C284-C283</f>
        <v>2</v>
      </c>
      <c r="D289" s="68">
        <f>D284-D283</f>
        <v>1</v>
      </c>
      <c r="F289" s="1">
        <f>SUM(F105,F142,F177)</f>
        <v>2</v>
      </c>
      <c r="G289" s="1">
        <f>SUM(G105,G142,G177)</f>
        <v>4</v>
      </c>
      <c r="H289" s="1">
        <f>SUM(H105,H142,H177)</f>
        <v>3</v>
      </c>
    </row>
    <row r="290" spans="1:8" x14ac:dyDescent="0.25">
      <c r="A290" s="62" t="str">
        <f>A284</f>
        <v>Q1</v>
      </c>
      <c r="B290" s="68">
        <f>B284</f>
        <v>1</v>
      </c>
      <c r="C290" s="68">
        <f>C284</f>
        <v>2</v>
      </c>
      <c r="D290" s="68">
        <f>D284</f>
        <v>1</v>
      </c>
      <c r="F290" s="1">
        <f>SUM(F106,F143,F178)</f>
        <v>3</v>
      </c>
      <c r="G290" s="1">
        <f>SUM(G106,G143,G178)</f>
        <v>3</v>
      </c>
      <c r="H290" s="1">
        <f>SUM(H106,H143,H178)</f>
        <v>2</v>
      </c>
    </row>
    <row r="291" spans="1:8" x14ac:dyDescent="0.25">
      <c r="A291" s="62" t="s">
        <v>298</v>
      </c>
      <c r="B291" s="68">
        <f t="shared" ref="B291:D291" si="31">B285-B284</f>
        <v>1</v>
      </c>
      <c r="C291" s="68">
        <f t="shared" si="31"/>
        <v>1</v>
      </c>
      <c r="D291" s="68">
        <f t="shared" si="31"/>
        <v>2</v>
      </c>
      <c r="F291" s="1">
        <f>SUM(F107,F144,F179)</f>
        <v>1</v>
      </c>
      <c r="G291" s="1">
        <f>SUM(G107,G144,G179)</f>
        <v>0</v>
      </c>
      <c r="H291" s="1">
        <f>SUM(H107,H144,H179)</f>
        <v>3</v>
      </c>
    </row>
    <row r="292" spans="1:8" x14ac:dyDescent="0.25">
      <c r="A292" s="62" t="s">
        <v>299</v>
      </c>
      <c r="B292" s="68">
        <f t="shared" ref="B292:D292" si="32">B286-B285</f>
        <v>1</v>
      </c>
      <c r="C292" s="68">
        <f t="shared" si="32"/>
        <v>1</v>
      </c>
      <c r="D292" s="68">
        <f t="shared" si="32"/>
        <v>0.25</v>
      </c>
      <c r="F292" s="1">
        <f>SUM(F108,F145,F180)</f>
        <v>2</v>
      </c>
      <c r="G292" s="1">
        <f>SUM(G108,G145,G180)</f>
        <v>2</v>
      </c>
      <c r="H292" s="1">
        <f>SUM(H108,H145,H180)</f>
        <v>3</v>
      </c>
    </row>
    <row r="293" spans="1:8" x14ac:dyDescent="0.25">
      <c r="A293" s="62" t="s">
        <v>300</v>
      </c>
      <c r="B293" s="68">
        <f t="shared" ref="B293:D293" si="33">B287-B286</f>
        <v>2</v>
      </c>
      <c r="C293" s="68">
        <f t="shared" si="33"/>
        <v>1</v>
      </c>
      <c r="D293" s="68">
        <f t="shared" si="33"/>
        <v>1.75</v>
      </c>
      <c r="F293" s="1">
        <f>SUM(F109,F146,F181)</f>
        <v>2</v>
      </c>
      <c r="G293" s="1">
        <f>SUM(G109,G146,G181)</f>
        <v>4</v>
      </c>
      <c r="H293" s="1">
        <f>SUM(H109,H146,H181)</f>
        <v>5</v>
      </c>
    </row>
    <row r="294" spans="1:8" x14ac:dyDescent="0.25">
      <c r="F294" s="1">
        <f>SUM(F110,F147,F182)</f>
        <v>3</v>
      </c>
      <c r="G294" s="1">
        <f>SUM(G110,G147,G182)</f>
        <v>2</v>
      </c>
      <c r="H294" s="1">
        <f>SUM(H110,H147,H182)</f>
        <v>1</v>
      </c>
    </row>
    <row r="295" spans="1:8" x14ac:dyDescent="0.25">
      <c r="F295" s="1" t="s">
        <v>317</v>
      </c>
      <c r="G295" s="1" t="s">
        <v>316</v>
      </c>
      <c r="H295" s="1" t="s">
        <v>318</v>
      </c>
    </row>
    <row r="296" spans="1:8" x14ac:dyDescent="0.25">
      <c r="E296" s="1" t="s">
        <v>319</v>
      </c>
      <c r="F296" s="1">
        <f>TTEST(F283:F294,H283:H294,1,1)</f>
        <v>0.2446695429557908</v>
      </c>
      <c r="G296" s="1">
        <f>TTEST(F283:F294,G283:G294,1,1)</f>
        <v>2.7919999362084277E-2</v>
      </c>
      <c r="H296" s="1">
        <f>TTEST(H283:H294,G283:G294,1,1)</f>
        <v>0.17907524282880544</v>
      </c>
    </row>
    <row r="298" spans="1:8" x14ac:dyDescent="0.25">
      <c r="A298" t="s">
        <v>315</v>
      </c>
    </row>
    <row r="300" spans="1:8" x14ac:dyDescent="0.25">
      <c r="F300" s="1" t="s">
        <v>301</v>
      </c>
      <c r="G300" s="1"/>
      <c r="H300" s="1"/>
    </row>
    <row r="301" spans="1:8" x14ac:dyDescent="0.25">
      <c r="A301" s="62" t="s">
        <v>320</v>
      </c>
      <c r="B301" s="67" t="s">
        <v>6</v>
      </c>
      <c r="C301" s="67" t="s">
        <v>8</v>
      </c>
      <c r="D301" s="62" t="s">
        <v>9</v>
      </c>
      <c r="F301" s="1" t="s">
        <v>6</v>
      </c>
      <c r="G301" s="1" t="s">
        <v>289</v>
      </c>
      <c r="H301" s="1" t="s">
        <v>9</v>
      </c>
    </row>
    <row r="302" spans="1:8" x14ac:dyDescent="0.25">
      <c r="A302" s="62" t="s">
        <v>292</v>
      </c>
      <c r="B302" s="68">
        <f>MIN(F302:F313)</f>
        <v>2</v>
      </c>
      <c r="C302" s="68">
        <f>MIN(G302:G313)</f>
        <v>3</v>
      </c>
      <c r="D302" s="68">
        <f>MIN(H302:H313)</f>
        <v>3</v>
      </c>
      <c r="F302" s="1">
        <f>SUM(F119,F154,F189)</f>
        <v>3</v>
      </c>
      <c r="G302" s="1">
        <f>SUM(G119,G154,G189)</f>
        <v>4</v>
      </c>
      <c r="H302" s="1">
        <f>SUM(H119,H154,H189)</f>
        <v>6</v>
      </c>
    </row>
    <row r="303" spans="1:8" x14ac:dyDescent="0.25">
      <c r="A303" s="62" t="s">
        <v>293</v>
      </c>
      <c r="B303" s="68">
        <f>QUARTILE(F302:F313,1)</f>
        <v>4</v>
      </c>
      <c r="C303" s="68">
        <f>QUARTILE(G302:G313,1)</f>
        <v>5</v>
      </c>
      <c r="D303" s="68">
        <f>QUARTILE(H302:H313,1)</f>
        <v>5</v>
      </c>
      <c r="F303" s="1">
        <f>SUM(F120,F155,F190)</f>
        <v>2</v>
      </c>
      <c r="G303" s="1">
        <f>SUM(G120,G155,G190)</f>
        <v>3</v>
      </c>
      <c r="H303" s="1">
        <f>SUM(H120,H155,H190)</f>
        <v>3</v>
      </c>
    </row>
    <row r="304" spans="1:8" x14ac:dyDescent="0.25">
      <c r="A304" s="62" t="s">
        <v>294</v>
      </c>
      <c r="B304" s="68">
        <f>MEDIAN(F302:F313)</f>
        <v>5.5</v>
      </c>
      <c r="C304" s="68">
        <f>MEDIAN(G302:G313)</f>
        <v>6</v>
      </c>
      <c r="D304" s="68">
        <f>MEDIAN(H302:H313)</f>
        <v>5.5</v>
      </c>
      <c r="F304" s="1">
        <f>SUM(F121,F156,F191)</f>
        <v>6</v>
      </c>
      <c r="G304" s="1">
        <f>SUM(G121,G156,G191)</f>
        <v>6</v>
      </c>
      <c r="H304" s="1">
        <f>SUM(H121,H156,H191)</f>
        <v>6</v>
      </c>
    </row>
    <row r="305" spans="1:8" x14ac:dyDescent="0.25">
      <c r="A305" s="62" t="s">
        <v>295</v>
      </c>
      <c r="B305" s="68">
        <f>QUARTILE(F302:F313,3)</f>
        <v>6</v>
      </c>
      <c r="C305" s="68">
        <f>QUARTILE(G302:G313,3)</f>
        <v>6</v>
      </c>
      <c r="D305" s="68">
        <f>QUARTILE(H302:H313,3)</f>
        <v>6</v>
      </c>
      <c r="F305" s="1">
        <f>SUM(F122,F157,F192)</f>
        <v>6</v>
      </c>
      <c r="G305" s="1">
        <f>SUM(G122,G157,G192)</f>
        <v>6</v>
      </c>
      <c r="H305" s="1">
        <f>SUM(H122,H157,H192)</f>
        <v>6</v>
      </c>
    </row>
    <row r="306" spans="1:8" x14ac:dyDescent="0.25">
      <c r="A306" s="62" t="s">
        <v>296</v>
      </c>
      <c r="B306" s="68">
        <f>MAX(F302:F313)</f>
        <v>6</v>
      </c>
      <c r="C306" s="68">
        <f>MAX(G302:G313)</f>
        <v>6</v>
      </c>
      <c r="D306" s="68">
        <f>MAX(H302:H313)</f>
        <v>6</v>
      </c>
      <c r="F306" s="1">
        <f>SUM(F123,F158,F193)</f>
        <v>6</v>
      </c>
      <c r="G306" s="1">
        <f>SUM(G123,G158,G193)</f>
        <v>5</v>
      </c>
      <c r="H306" s="1">
        <f>SUM(H123,H158,H193)</f>
        <v>4</v>
      </c>
    </row>
    <row r="307" spans="1:8" x14ac:dyDescent="0.25">
      <c r="A307" s="62"/>
      <c r="B307" s="68"/>
      <c r="C307" s="68"/>
      <c r="D307" s="68"/>
      <c r="F307" s="1">
        <f>SUM(F124,F159,F194)</f>
        <v>5</v>
      </c>
      <c r="G307" s="1">
        <f>SUM(G124,G159,G194)</f>
        <v>6</v>
      </c>
      <c r="H307" s="1">
        <f>SUM(H124,H159,H194)</f>
        <v>5</v>
      </c>
    </row>
    <row r="308" spans="1:8" x14ac:dyDescent="0.25">
      <c r="A308" s="62" t="s">
        <v>297</v>
      </c>
      <c r="B308" s="68">
        <f>B303-B302</f>
        <v>2</v>
      </c>
      <c r="C308" s="68">
        <f>C303-C302</f>
        <v>2</v>
      </c>
      <c r="D308" s="68">
        <f>D303-D302</f>
        <v>2</v>
      </c>
      <c r="F308" s="1">
        <f>SUM(F125,F160,F195)</f>
        <v>6</v>
      </c>
      <c r="G308" s="1">
        <f>SUM(G125,G160,G195)</f>
        <v>6</v>
      </c>
      <c r="H308" s="1">
        <f>SUM(H125,H160,H195)</f>
        <v>5</v>
      </c>
    </row>
    <row r="309" spans="1:8" x14ac:dyDescent="0.25">
      <c r="A309" s="62" t="str">
        <f>A303</f>
        <v>Q1</v>
      </c>
      <c r="B309" s="68">
        <f>B303</f>
        <v>4</v>
      </c>
      <c r="C309" s="68">
        <f>C303</f>
        <v>5</v>
      </c>
      <c r="D309" s="68">
        <f>D303</f>
        <v>5</v>
      </c>
      <c r="F309" s="1">
        <f>SUM(F126,F161,F196)</f>
        <v>6</v>
      </c>
      <c r="G309" s="1">
        <f>SUM(G126,G161,G196)</f>
        <v>6</v>
      </c>
      <c r="H309" s="1">
        <f>SUM(H126,H161,H196)</f>
        <v>6</v>
      </c>
    </row>
    <row r="310" spans="1:8" x14ac:dyDescent="0.25">
      <c r="A310" s="62" t="s">
        <v>298</v>
      </c>
      <c r="B310" s="68">
        <f t="shared" ref="B310:D310" si="34">B304-B303</f>
        <v>1.5</v>
      </c>
      <c r="C310" s="68">
        <f t="shared" si="34"/>
        <v>1</v>
      </c>
      <c r="D310" s="68">
        <f t="shared" si="34"/>
        <v>0.5</v>
      </c>
      <c r="F310" s="1">
        <f>SUM(F127,F162,F197)</f>
        <v>6</v>
      </c>
      <c r="G310" s="1">
        <f>SUM(G127,G162,G197)</f>
        <v>5</v>
      </c>
      <c r="H310" s="1">
        <f>SUM(H127,H162,H197)</f>
        <v>6</v>
      </c>
    </row>
    <row r="311" spans="1:8" x14ac:dyDescent="0.25">
      <c r="A311" s="62" t="s">
        <v>299</v>
      </c>
      <c r="B311" s="68">
        <f t="shared" ref="B311:D311" si="35">B305-B304</f>
        <v>0.5</v>
      </c>
      <c r="C311" s="68">
        <f t="shared" si="35"/>
        <v>0</v>
      </c>
      <c r="D311" s="68">
        <f t="shared" si="35"/>
        <v>0.5</v>
      </c>
      <c r="F311" s="1">
        <f>SUM(F128,F163,F198)</f>
        <v>4</v>
      </c>
      <c r="G311" s="1">
        <f>SUM(G128,G163,G198)</f>
        <v>6</v>
      </c>
      <c r="H311" s="1">
        <f>SUM(H128,H163,H198)</f>
        <v>6</v>
      </c>
    </row>
    <row r="312" spans="1:8" x14ac:dyDescent="0.25">
      <c r="A312" s="62" t="s">
        <v>300</v>
      </c>
      <c r="B312" s="68">
        <f t="shared" ref="B312:D312" si="36">B306-B305</f>
        <v>0</v>
      </c>
      <c r="C312" s="68">
        <f t="shared" si="36"/>
        <v>0</v>
      </c>
      <c r="D312" s="68">
        <f t="shared" si="36"/>
        <v>0</v>
      </c>
      <c r="F312" s="1">
        <f>SUM(F129,F164,F199)</f>
        <v>5</v>
      </c>
      <c r="G312" s="1">
        <f>SUM(G129,G164,G199)</f>
        <v>5</v>
      </c>
      <c r="H312" s="1">
        <f>SUM(H129,H164,H199)</f>
        <v>5</v>
      </c>
    </row>
    <row r="313" spans="1:8" x14ac:dyDescent="0.25">
      <c r="F313" s="1">
        <f>SUM(F130,F165,F200)</f>
        <v>4</v>
      </c>
      <c r="G313" s="1">
        <f>SUM(G130,G165,G200)</f>
        <v>6</v>
      </c>
      <c r="H313" s="1">
        <f>SUM(H130,H165,H200)</f>
        <v>5</v>
      </c>
    </row>
    <row r="314" spans="1:8" x14ac:dyDescent="0.25">
      <c r="F314" s="1" t="s">
        <v>317</v>
      </c>
      <c r="G314" s="1" t="s">
        <v>316</v>
      </c>
      <c r="H314" s="1" t="s">
        <v>318</v>
      </c>
    </row>
    <row r="315" spans="1:8" x14ac:dyDescent="0.25">
      <c r="E315" t="s">
        <v>319</v>
      </c>
      <c r="F315" s="1">
        <f>TTEST(F302:F313,H302:H313,1,1)</f>
        <v>0.19718265584798278</v>
      </c>
      <c r="G315" s="1">
        <f>TTEST(F302:F313,G302:G313,1,1)</f>
        <v>8.7636823504459394E-2</v>
      </c>
      <c r="H315" s="1">
        <f>TTEST(H302:H313,G302:G313,1,1)</f>
        <v>0.3772496735113342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2015-07-20T11:49:49Z</dcterms:created>
  <dcterms:modified xsi:type="dcterms:W3CDTF">2015-07-27T12:22:07Z</dcterms:modified>
</cp:coreProperties>
</file>